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e/Gitmy/homework-instructions/01-Excel/Instructions/"/>
    </mc:Choice>
  </mc:AlternateContent>
  <xr:revisionPtr revIDLastSave="0" documentId="13_ncr:1_{ACB97A36-2BAA-DA44-B221-2AC2A41C8BBB}" xr6:coauthVersionLast="36" xr6:coauthVersionMax="36" xr10:uidLastSave="{00000000-0000-0000-0000-000000000000}"/>
  <bookViews>
    <workbookView xWindow="200" yWindow="460" windowWidth="24540" windowHeight="12780" activeTab="4" xr2:uid="{00000000-000D-0000-FFFF-FFFF00000000}"/>
  </bookViews>
  <sheets>
    <sheet name="Pivot and Chart" sheetId="6" r:id="rId1"/>
    <sheet name="Pivot 2 and Chart" sheetId="7" r:id="rId2"/>
    <sheet name="Pivot 3 and Chart" sheetId="8" r:id="rId3"/>
    <sheet name="Data" sheetId="1" r:id="rId4"/>
    <sheet name="Bonus" sheetId="9" r:id="rId5"/>
  </sheets>
  <definedNames>
    <definedName name="_xlnm._FilterDatabase" localSheetId="3" hidden="1">Data!$A$1:$R$4115</definedName>
  </definedNames>
  <calcPr calcId="181029"/>
  <pivotCaches>
    <pivotCache cacheId="18" r:id="rId6"/>
    <pivotCache cacheId="2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9" l="1"/>
  <c r="H2" i="9"/>
  <c r="G3" i="9"/>
  <c r="H3" i="9"/>
  <c r="G4" i="9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F3" i="9"/>
  <c r="F4" i="9"/>
  <c r="F5" i="9"/>
  <c r="F6" i="9"/>
  <c r="F7" i="9"/>
  <c r="F8" i="9"/>
  <c r="F9" i="9"/>
  <c r="F10" i="9"/>
  <c r="F11" i="9"/>
  <c r="F12" i="9"/>
  <c r="F13" i="9"/>
  <c r="F2" i="9"/>
  <c r="C2" i="9"/>
  <c r="D2" i="9"/>
  <c r="C3" i="9"/>
  <c r="D3" i="9"/>
  <c r="C4" i="9"/>
  <c r="D4" i="9"/>
  <c r="C5" i="9"/>
  <c r="D5" i="9"/>
  <c r="C6" i="9"/>
  <c r="D6" i="9"/>
  <c r="C7" i="9"/>
  <c r="D7" i="9"/>
  <c r="C8" i="9"/>
  <c r="D8" i="9"/>
  <c r="C9" i="9"/>
  <c r="D9" i="9"/>
  <c r="C10" i="9"/>
  <c r="D10" i="9"/>
  <c r="C11" i="9"/>
  <c r="D11" i="9"/>
  <c r="C12" i="9"/>
  <c r="D12" i="9"/>
  <c r="C13" i="9"/>
  <c r="D13" i="9"/>
  <c r="B12" i="9"/>
  <c r="B11" i="9"/>
  <c r="B10" i="9"/>
  <c r="E10" i="9" s="1"/>
  <c r="B9" i="9"/>
  <c r="E9" i="9" s="1"/>
  <c r="B8" i="9"/>
  <c r="E8" i="9" s="1"/>
  <c r="B7" i="9"/>
  <c r="E7" i="9" s="1"/>
  <c r="B6" i="9"/>
  <c r="E6" i="9" s="1"/>
  <c r="B5" i="9"/>
  <c r="E5" i="9" s="1"/>
  <c r="B4" i="9"/>
  <c r="E4" i="9" s="1"/>
  <c r="B3" i="9"/>
  <c r="B13" i="9"/>
  <c r="B2" i="9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9" l="1"/>
  <c r="E12" i="9"/>
  <c r="E13" i="9"/>
  <c r="E3" i="9"/>
  <c r="E2" i="9"/>
</calcChain>
</file>

<file path=xl/sharedStrings.xml><?xml version="1.0" encoding="utf-8"?>
<sst xmlns="http://schemas.openxmlformats.org/spreadsheetml/2006/main" count="33051" uniqueCount="8403">
  <si>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</si>
  <si>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</si>
  <si>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</si>
  <si>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</si>
  <si>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</si>
  <si>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</si>
  <si>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</si>
  <si>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</si>
  <si>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</si>
  <si>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</si>
  <si>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</si>
  <si>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</si>
  <si>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</si>
  <si>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</si>
  <si>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</si>
  <si>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</si>
  <si>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</si>
  <si>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</si>
  <si>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</si>
  <si>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</si>
  <si>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</si>
  <si>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</si>
  <si>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</si>
  <si>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</si>
  <si>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</si>
  <si>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</si>
  <si>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</si>
  <si>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</si>
  <si>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</si>
  <si>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</si>
  <si>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</si>
  <si>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</si>
  <si>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</si>
  <si>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</si>
  <si>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</si>
  <si>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</si>
  <si>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</si>
  <si>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</si>
  <si>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</si>
  <si>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</si>
  <si>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</si>
  <si>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</si>
  <si>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</si>
  <si>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</si>
  <si>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</si>
  <si>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</si>
  <si>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</si>
  <si>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</si>
  <si>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</si>
  <si>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</si>
  <si>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</si>
  <si>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</si>
  <si>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</si>
  <si>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</si>
  <si>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</si>
  <si>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</si>
  <si>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</si>
  <si>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</si>
  <si>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</si>
  <si>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</si>
  <si>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</si>
  <si>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</si>
  <si>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</si>
  <si>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</si>
  <si>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</si>
  <si>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</si>
  <si>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</si>
  <si>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</si>
  <si>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</si>
  <si>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</si>
  <si>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</si>
  <si>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</si>
  <si>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</si>
  <si>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</si>
  <si>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</si>
  <si>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</si>
  <si>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</si>
  <si>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</si>
  <si>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</si>
  <si>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</si>
  <si>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</si>
  <si>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</si>
  <si>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</si>
  <si>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</si>
  <si>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</si>
  <si>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</si>
  <si>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</si>
  <si>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</si>
  <si>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</si>
  <si>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</si>
  <si>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</si>
  <si>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</si>
  <si>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</si>
  <si>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</si>
  <si>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</si>
  <si>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</si>
  <si>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</si>
  <si>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</si>
  <si>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</si>
  <si>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</si>
  <si>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</si>
  <si>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</si>
  <si>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</si>
  <si>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</si>
  <si>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</si>
  <si>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</si>
  <si>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</si>
  <si>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</si>
  <si>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</si>
  <si>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</si>
  <si>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</si>
  <si>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</si>
  <si>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</si>
  <si>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</si>
  <si>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</si>
  <si>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</si>
  <si>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</si>
  <si>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</si>
  <si>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</si>
  <si>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</si>
  <si>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</si>
  <si>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</si>
  <si>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</si>
  <si>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</si>
  <si>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</si>
  <si>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</si>
  <si>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</si>
  <si>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</si>
  <si>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</si>
  <si>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</si>
  <si>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</si>
  <si>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</si>
  <si>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</si>
  <si>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</si>
  <si>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</si>
  <si>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</si>
  <si>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</si>
  <si>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</si>
  <si>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</si>
  <si>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</si>
  <si>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</si>
  <si>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</si>
  <si>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</si>
  <si>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</si>
  <si>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</si>
  <si>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</si>
  <si>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</si>
  <si>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</si>
  <si>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</si>
  <si>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</si>
  <si>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</si>
  <si>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</si>
  <si>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</si>
  <si>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</si>
  <si>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</si>
  <si>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</si>
  <si>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</si>
  <si>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</si>
  <si>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</si>
  <si>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</si>
  <si>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</si>
  <si>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</si>
  <si>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</si>
  <si>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</si>
  <si>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</si>
  <si>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</si>
  <si>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</si>
  <si>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</si>
  <si>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</si>
  <si>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</si>
  <si>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</si>
  <si>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</si>
  <si>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</si>
  <si>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</si>
  <si>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</si>
  <si>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</si>
  <si>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</si>
  <si>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</si>
  <si>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</si>
  <si>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</si>
  <si>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</si>
  <si>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</si>
  <si>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</si>
  <si>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</si>
  <si>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</si>
  <si>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</si>
  <si>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</si>
  <si>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</si>
  <si>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</si>
  <si>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</si>
  <si>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</si>
  <si>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</si>
  <si>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</si>
  <si>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</si>
  <si>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</si>
  <si>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</si>
  <si>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</si>
  <si>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</si>
  <si>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</si>
  <si>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</si>
  <si>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</si>
  <si>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</si>
  <si>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</si>
  <si>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</si>
  <si>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</si>
  <si>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</si>
  <si>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</si>
  <si>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</si>
  <si>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</si>
  <si>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</si>
  <si>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</si>
  <si>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</si>
  <si>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</si>
  <si>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</si>
  <si>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</si>
  <si>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</si>
  <si>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</si>
  <si>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</si>
  <si>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</si>
  <si>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</si>
  <si>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</si>
  <si>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</si>
  <si>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</si>
  <si>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</si>
  <si>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</si>
  <si>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</si>
  <si>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</si>
  <si>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</si>
  <si>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</si>
  <si>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</si>
  <si>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</si>
  <si>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</si>
  <si>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</si>
  <si>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</si>
  <si>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</si>
  <si>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</si>
  <si>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</si>
  <si>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</si>
  <si>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</si>
  <si>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</si>
  <si>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</si>
  <si>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</si>
  <si>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</si>
  <si>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</si>
  <si>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</si>
  <si>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</si>
  <si>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</si>
  <si>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</si>
  <si>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</si>
  <si>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</si>
  <si>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</si>
  <si>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</si>
  <si>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</si>
  <si>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</si>
  <si>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</si>
  <si>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</si>
  <si>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</si>
  <si>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</si>
  <si>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</si>
  <si>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</si>
  <si>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</si>
  <si>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</si>
  <si>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</si>
  <si>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</si>
  <si>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</si>
  <si>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</si>
  <si>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</si>
  <si>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</si>
  <si>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</si>
  <si>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</si>
  <si>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</si>
  <si>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</si>
  <si>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</si>
  <si>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</si>
  <si>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</si>
  <si>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</si>
  <si>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</si>
  <si>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</si>
  <si>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</si>
  <si>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</si>
  <si>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</si>
  <si>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</si>
  <si>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</si>
  <si>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</si>
  <si>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</si>
  <si>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</si>
  <si>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</si>
  <si>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</si>
  <si>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</si>
  <si>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</si>
  <si>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</si>
  <si>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</si>
  <si>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</si>
  <si>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</si>
  <si>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</si>
  <si>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</si>
  <si>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</si>
  <si>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</si>
  <si>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</si>
  <si>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</si>
  <si>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</si>
  <si>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</si>
  <si>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</si>
  <si>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</si>
  <si>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</si>
  <si>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</si>
  <si>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</si>
  <si>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</si>
  <si>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</si>
  <si>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</si>
  <si>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</si>
  <si>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</si>
  <si>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</si>
  <si>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</si>
  <si>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</si>
  <si>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</si>
  <si>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</si>
  <si>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</si>
  <si>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</si>
  <si>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</si>
  <si>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</si>
  <si>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</si>
  <si>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</si>
  <si>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</si>
  <si>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</si>
  <si>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</si>
  <si>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</si>
  <si>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</si>
  <si>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</si>
  <si>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</si>
  <si>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</si>
  <si>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</si>
  <si>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</si>
  <si>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</si>
  <si>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</si>
  <si>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</si>
  <si>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</si>
  <si>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</si>
  <si>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</si>
  <si>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</si>
  <si>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</si>
  <si>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</si>
  <si>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</si>
  <si>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</si>
  <si>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</si>
  <si>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</si>
  <si>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</si>
  <si>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</si>
  <si>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</si>
  <si>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</si>
  <si>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</si>
  <si>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</si>
  <si>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</si>
  <si>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</si>
  <si>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</si>
  <si>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</si>
  <si>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</si>
  <si>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</si>
  <si>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</si>
  <si>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</si>
  <si>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</si>
  <si>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</si>
  <si>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</si>
  <si>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</si>
  <si>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</si>
  <si>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</si>
  <si>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</si>
  <si>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</si>
  <si>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</si>
  <si>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</si>
  <si>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</si>
  <si>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</si>
  <si>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</si>
  <si>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</si>
  <si>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</si>
  <si>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</si>
  <si>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</si>
  <si>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</si>
  <si>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</si>
  <si>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</si>
  <si>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</si>
  <si>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</si>
  <si>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</si>
  <si>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</si>
  <si>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</si>
  <si>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</si>
  <si>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</si>
  <si>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</si>
  <si>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</si>
  <si>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</si>
  <si>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</si>
  <si>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</si>
  <si>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</si>
  <si>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</si>
  <si>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</si>
  <si>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</si>
  <si>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</si>
  <si>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</si>
  <si>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</si>
  <si>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</si>
  <si>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</si>
  <si>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</si>
  <si>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</si>
  <si>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</si>
  <si>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</si>
  <si>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</si>
  <si>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</si>
  <si>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</si>
  <si>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</si>
  <si>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</si>
  <si>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</si>
  <si>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</si>
  <si>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</si>
  <si>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</si>
  <si>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</si>
  <si>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</si>
  <si>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</si>
  <si>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</si>
  <si>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</si>
  <si>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</si>
  <si>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</si>
  <si>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</si>
  <si>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</si>
  <si>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</si>
  <si>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</si>
  <si>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</si>
  <si>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</si>
  <si>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</si>
  <si>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</si>
  <si>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</si>
  <si>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</si>
  <si>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</si>
  <si>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</si>
  <si>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</si>
  <si>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</si>
  <si>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</si>
  <si>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</si>
  <si>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</si>
  <si>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</si>
  <si>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</si>
  <si>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</si>
  <si>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</si>
  <si>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</si>
  <si>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</si>
  <si>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</si>
  <si>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</si>
  <si>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</si>
  <si>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</si>
  <si>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</si>
  <si>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</si>
  <si>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</si>
  <si>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</si>
  <si>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</si>
  <si>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</si>
  <si>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</si>
  <si>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</si>
  <si>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</si>
  <si>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</si>
  <si>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</si>
  <si>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</si>
  <si>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</si>
  <si>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</si>
  <si>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</si>
  <si>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</si>
  <si>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</si>
  <si>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</si>
  <si>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</si>
  <si>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</si>
  <si>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</si>
  <si>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</si>
  <si>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</si>
  <si>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</si>
  <si>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</si>
  <si>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</si>
  <si>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</si>
  <si>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</si>
  <si>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</si>
  <si>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</si>
  <si>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</si>
  <si>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</si>
  <si>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</si>
  <si>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</si>
  <si>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</si>
  <si>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</si>
  <si>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</si>
  <si>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</si>
  <si>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</si>
  <si>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</si>
  <si>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</si>
  <si>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</si>
  <si>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</si>
  <si>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</si>
  <si>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</si>
  <si>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</si>
  <si>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</si>
  <si>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</si>
  <si>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</si>
  <si>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</si>
  <si>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</si>
  <si>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</si>
  <si>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</si>
  <si>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</si>
  <si>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</si>
  <si>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</si>
  <si>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</si>
  <si>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</si>
  <si>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</si>
  <si>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</si>
  <si>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</si>
  <si>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</si>
  <si>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</si>
  <si>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</si>
  <si>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</si>
  <si>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</si>
  <si>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</si>
  <si>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</si>
  <si>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</si>
  <si>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</si>
  <si>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</si>
  <si>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</si>
  <si>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</si>
  <si>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</si>
  <si>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</si>
  <si>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</si>
  <si>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</si>
  <si>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</si>
  <si>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</si>
  <si>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</si>
  <si>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</si>
  <si>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</si>
  <si>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</si>
  <si>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</si>
  <si>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</si>
  <si>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</si>
  <si>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</si>
  <si>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</si>
  <si>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</si>
  <si>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</si>
  <si>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</si>
  <si>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</si>
  <si>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</si>
  <si>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</si>
  <si>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</si>
  <si>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</si>
  <si>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</si>
  <si>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</si>
  <si>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</si>
  <si>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</si>
  <si>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</si>
  <si>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</si>
  <si>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</si>
  <si>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</si>
  <si>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</si>
  <si>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</si>
  <si>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</si>
  <si>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</si>
  <si>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</si>
  <si>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</si>
  <si>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</si>
  <si>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</si>
  <si>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</si>
  <si>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</si>
  <si>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</si>
  <si>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</si>
  <si>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</si>
  <si>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</si>
  <si>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</si>
  <si>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</si>
  <si>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</si>
  <si>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</si>
  <si>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</si>
  <si>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</si>
  <si>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</si>
  <si>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</si>
  <si>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</si>
  <si>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</si>
  <si>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</si>
  <si>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</si>
  <si>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</si>
  <si>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</si>
  <si>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</si>
  <si>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</si>
  <si>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</si>
  <si>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</si>
  <si>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</si>
  <si>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</si>
  <si>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</si>
  <si>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</si>
  <si>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</si>
  <si>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</si>
  <si>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</si>
  <si>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</si>
  <si>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</si>
  <si>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</si>
  <si>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</si>
  <si>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</si>
  <si>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</si>
  <si>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</si>
  <si>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</si>
  <si>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</si>
  <si>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</si>
  <si>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</si>
  <si>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</si>
  <si>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</si>
  <si>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</si>
  <si>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</si>
  <si>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</si>
  <si>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</si>
  <si>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</si>
  <si>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</si>
  <si>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</si>
  <si>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</si>
  <si>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</si>
  <si>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</si>
  <si>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</si>
  <si>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</si>
  <si>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</si>
  <si>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</si>
  <si>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</si>
  <si>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</si>
  <si>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</si>
  <si>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</si>
  <si>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</si>
  <si>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</si>
  <si>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</si>
  <si>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</si>
  <si>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</si>
  <si>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</si>
  <si>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</si>
  <si>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</si>
  <si>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</si>
  <si>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</si>
  <si>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</si>
  <si>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</si>
  <si>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</si>
  <si>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</si>
  <si>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</si>
  <si>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</si>
  <si>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</si>
  <si>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</si>
  <si>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</si>
  <si>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</si>
  <si>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</si>
  <si>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</si>
  <si>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</si>
  <si>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</si>
  <si>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</si>
  <si>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</si>
  <si>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</si>
  <si>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</si>
  <si>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</si>
  <si>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</si>
  <si>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</si>
  <si>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</si>
  <si>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</si>
  <si>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</si>
  <si>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</si>
  <si>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</si>
  <si>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</si>
  <si>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</si>
  <si>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</si>
  <si>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</si>
  <si>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</si>
  <si>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</si>
  <si>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</si>
  <si>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</si>
  <si>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</si>
  <si>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</si>
  <si>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</si>
  <si>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</si>
  <si>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</si>
  <si>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</si>
  <si>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</si>
  <si>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</si>
  <si>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</si>
  <si>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</si>
  <si>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</si>
  <si>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</si>
  <si>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</si>
  <si>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</si>
  <si>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</si>
  <si>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</si>
  <si>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</si>
  <si>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</si>
  <si>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</si>
  <si>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</si>
  <si>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</si>
  <si>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</si>
  <si>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</si>
  <si>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</si>
  <si>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</si>
  <si>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</si>
  <si>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</si>
  <si>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</si>
  <si>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</si>
  <si>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</si>
  <si>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</si>
  <si>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</si>
  <si>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</si>
  <si>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</si>
  <si>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</si>
  <si>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</si>
  <si>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</si>
  <si>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</si>
  <si>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</si>
  <si>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</si>
  <si>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</si>
  <si>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</si>
  <si>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</si>
  <si>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</si>
  <si>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</si>
  <si>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</si>
  <si>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</si>
  <si>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</si>
  <si>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</si>
  <si>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</si>
  <si>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</si>
  <si>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</si>
  <si>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</si>
  <si>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</si>
  <si>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</si>
  <si>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</si>
  <si>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</si>
  <si>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</si>
  <si>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</si>
  <si>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</si>
  <si>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</si>
  <si>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</si>
  <si>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</si>
  <si>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</si>
  <si>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</si>
  <si>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</si>
  <si>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</si>
  <si>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</si>
  <si>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</si>
  <si>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</si>
  <si>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</si>
  <si>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</si>
  <si>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</si>
  <si>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</si>
  <si>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</si>
  <si>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</si>
  <si>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</si>
  <si>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</si>
  <si>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</si>
  <si>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</si>
  <si>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</si>
  <si>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</si>
  <si>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</si>
  <si>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</si>
  <si>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</si>
  <si>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</si>
  <si>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</si>
  <si>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</si>
  <si>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</si>
  <si>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</si>
  <si>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</si>
  <si>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</si>
  <si>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</si>
  <si>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</si>
  <si>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</si>
  <si>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</si>
  <si>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</si>
  <si>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</si>
  <si>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</si>
  <si>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</si>
  <si>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</si>
  <si>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</si>
  <si>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</si>
  <si>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</si>
  <si>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</si>
  <si>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</si>
  <si>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</si>
  <si>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</si>
  <si>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</si>
  <si>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</si>
  <si>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</si>
  <si>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</si>
  <si>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</si>
  <si>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</si>
  <si>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</si>
  <si>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</si>
  <si>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</si>
  <si>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</si>
  <si>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</si>
  <si>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</si>
  <si>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</si>
  <si>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</si>
  <si>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</si>
  <si>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</si>
  <si>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</si>
  <si>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</si>
  <si>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</si>
  <si>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</si>
  <si>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</si>
  <si>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</si>
  <si>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</si>
  <si>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</si>
  <si>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</si>
  <si>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</si>
  <si>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</si>
  <si>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</si>
  <si>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</si>
  <si>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</si>
  <si>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</si>
  <si>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</si>
  <si>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</si>
  <si>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</si>
  <si>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</si>
  <si>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</si>
  <si>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</si>
  <si>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</si>
  <si>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</si>
  <si>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</si>
  <si>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</si>
  <si>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</si>
  <si>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</si>
  <si>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</si>
  <si>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</si>
  <si>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</si>
  <si>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</si>
  <si>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</si>
  <si>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</si>
  <si>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</si>
  <si>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</si>
  <si>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</si>
  <si>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</si>
  <si>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</si>
  <si>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</si>
  <si>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</si>
  <si>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</si>
  <si>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</si>
  <si>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</si>
  <si>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</si>
  <si>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</si>
  <si>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</si>
  <si>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</si>
  <si>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</si>
  <si>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</si>
  <si>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</si>
  <si>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</si>
  <si>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</si>
  <si>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</si>
  <si>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</si>
  <si>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</si>
  <si>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</si>
  <si>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</si>
  <si>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</si>
  <si>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</si>
  <si>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</si>
  <si>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</si>
  <si>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</si>
  <si>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</si>
  <si>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</si>
  <si>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</si>
  <si>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</si>
  <si>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</si>
  <si>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</si>
  <si>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</si>
  <si>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</si>
  <si>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</si>
  <si>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</si>
  <si>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</si>
  <si>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</si>
  <si>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</si>
  <si>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</si>
  <si>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</si>
  <si>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</si>
  <si>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</si>
  <si>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</si>
  <si>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</si>
  <si>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</si>
  <si>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</si>
  <si>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</si>
  <si>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</si>
  <si>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</si>
  <si>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</si>
  <si>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</si>
  <si>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</si>
  <si>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</si>
  <si>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</si>
  <si>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</si>
  <si>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</si>
  <si>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</si>
  <si>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</si>
  <si>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</si>
  <si>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</si>
  <si>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</si>
  <si>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</si>
  <si>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</si>
  <si>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</si>
  <si>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</si>
  <si>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</si>
  <si>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</si>
  <si>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</si>
  <si>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</si>
  <si>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</si>
  <si>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</si>
  <si>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</si>
  <si>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</si>
  <si>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</si>
  <si>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</si>
  <si>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</si>
  <si>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</si>
  <si>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</si>
  <si>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</si>
  <si>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</si>
  <si>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</si>
  <si>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</si>
  <si>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</si>
  <si>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</si>
  <si>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</si>
  <si>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</si>
  <si>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</si>
  <si>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</si>
  <si>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</si>
  <si>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</si>
  <si>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</si>
  <si>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</si>
  <si>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</si>
  <si>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</si>
  <si>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</si>
  <si>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</si>
  <si>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</si>
  <si>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</si>
  <si>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</si>
  <si>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</si>
  <si>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</si>
  <si>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</si>
  <si>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</si>
  <si>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</si>
  <si>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</si>
  <si>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</si>
  <si>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</si>
  <si>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</si>
  <si>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</si>
  <si>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</si>
  <si>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</si>
  <si>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</si>
  <si>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</si>
  <si>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</si>
  <si>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</si>
  <si>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</si>
  <si>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</si>
  <si>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</si>
  <si>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</si>
  <si>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</si>
  <si>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</si>
  <si>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</si>
  <si>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</si>
  <si>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</si>
  <si>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</si>
  <si>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</si>
  <si>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</si>
  <si>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</si>
  <si>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</si>
  <si>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</si>
  <si>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</si>
  <si>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</si>
  <si>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</si>
  <si>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</si>
  <si>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</si>
  <si>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</si>
  <si>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</si>
  <si>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</si>
  <si>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</si>
  <si>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</si>
  <si>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</si>
  <si>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</si>
  <si>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</si>
  <si>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</si>
  <si>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</si>
  <si>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</si>
  <si>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</si>
  <si>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</si>
  <si>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</si>
  <si>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</si>
  <si>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</si>
  <si>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</si>
  <si>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</si>
  <si>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</si>
  <si>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</si>
  <si>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</si>
  <si>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</si>
  <si>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</si>
  <si>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</si>
  <si>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</si>
  <si>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</si>
  <si>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</si>
  <si>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</si>
  <si>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</si>
  <si>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</si>
  <si>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</si>
  <si>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</si>
  <si>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</si>
  <si>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</si>
  <si>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</si>
  <si>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</si>
  <si>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</si>
  <si>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</si>
  <si>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</si>
  <si>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</si>
  <si>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</si>
  <si>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</si>
  <si>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</si>
  <si>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</si>
  <si>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</si>
  <si>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</si>
  <si>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</si>
  <si>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</si>
  <si>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</si>
  <si>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</si>
  <si>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</si>
  <si>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</si>
  <si>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</si>
  <si>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</si>
  <si>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</si>
  <si>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</si>
  <si>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</si>
  <si>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</si>
  <si>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</si>
  <si>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</si>
  <si>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</si>
  <si>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</si>
  <si>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</si>
  <si>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</si>
  <si>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</si>
  <si>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</si>
  <si>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</si>
  <si>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</si>
  <si>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</si>
  <si>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</si>
  <si>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</si>
  <si>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</si>
  <si>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</si>
  <si>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</si>
  <si>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</si>
  <si>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</si>
  <si>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</si>
  <si>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</si>
  <si>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</si>
  <si>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</si>
  <si>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</si>
  <si>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</si>
  <si>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</si>
  <si>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</si>
  <si>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</si>
  <si>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</si>
  <si>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</si>
  <si>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</si>
  <si>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</si>
  <si>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</si>
  <si>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</si>
  <si>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</si>
  <si>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</si>
  <si>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</si>
  <si>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</si>
  <si>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</si>
  <si>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</si>
  <si>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</si>
  <si>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</si>
  <si>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</si>
  <si>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</si>
  <si>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</si>
  <si>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</si>
  <si>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</si>
  <si>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</si>
  <si>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</si>
  <si>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</si>
  <si>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</si>
  <si>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</si>
  <si>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</si>
  <si>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</si>
  <si>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</si>
  <si>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</si>
  <si>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</si>
  <si>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</si>
  <si>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</si>
  <si>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</si>
  <si>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</si>
  <si>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</si>
  <si>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</si>
  <si>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</si>
  <si>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</si>
  <si>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</si>
  <si>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</si>
  <si>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</si>
  <si>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</si>
  <si>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</si>
  <si>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</si>
  <si>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</si>
  <si>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</si>
  <si>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</si>
  <si>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</si>
  <si>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</si>
  <si>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</si>
  <si>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</si>
  <si>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</si>
  <si>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</si>
  <si>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</si>
  <si>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</si>
  <si>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</si>
  <si>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</si>
  <si>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</si>
  <si>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</si>
  <si>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</si>
  <si>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</si>
  <si>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</si>
  <si>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</si>
  <si>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</si>
  <si>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</si>
  <si>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</si>
  <si>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</si>
  <si>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</si>
  <si>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</si>
  <si>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</si>
  <si>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</si>
  <si>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</si>
  <si>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</si>
  <si>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</si>
  <si>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</si>
  <si>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</si>
  <si>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</si>
  <si>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</si>
  <si>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</si>
  <si>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</si>
  <si>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</si>
  <si>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</si>
  <si>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</si>
  <si>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</si>
  <si>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</si>
  <si>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</si>
  <si>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</si>
  <si>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</si>
  <si>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</si>
  <si>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</si>
  <si>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</si>
  <si>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</si>
  <si>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</si>
  <si>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</si>
  <si>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</si>
  <si>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</si>
  <si>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</si>
  <si>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</si>
  <si>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</si>
  <si>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</si>
  <si>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</si>
  <si>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</si>
  <si>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</si>
  <si>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</si>
  <si>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</si>
  <si>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</si>
  <si>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</si>
  <si>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</si>
  <si>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</si>
  <si>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</si>
  <si>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</si>
  <si>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</si>
  <si>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</si>
  <si>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</si>
  <si>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</si>
  <si>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</si>
  <si>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</si>
  <si>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</si>
  <si>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</si>
  <si>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</si>
  <si>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</si>
  <si>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</si>
  <si>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</si>
  <si>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</si>
  <si>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</si>
  <si>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</si>
  <si>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</si>
  <si>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</si>
  <si>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</si>
  <si>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</si>
  <si>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</si>
  <si>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</si>
  <si>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</si>
  <si>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</si>
  <si>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</si>
  <si>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</si>
  <si>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</si>
  <si>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</si>
  <si>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</si>
  <si>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</si>
  <si>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</si>
  <si>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</si>
  <si>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</si>
  <si>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</si>
  <si>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</si>
  <si>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</si>
  <si>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</si>
  <si>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</si>
  <si>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</si>
  <si>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</si>
  <si>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</si>
  <si>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</si>
  <si>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</si>
  <si>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</si>
  <si>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</si>
  <si>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</si>
  <si>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</si>
  <si>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</si>
  <si>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</si>
  <si>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</si>
  <si>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</si>
  <si>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</si>
  <si>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</si>
  <si>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</si>
  <si>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</si>
  <si>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</si>
  <si>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</si>
  <si>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</si>
  <si>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</si>
  <si>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</si>
  <si>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</si>
  <si>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</si>
  <si>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</si>
  <si>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</si>
  <si>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</si>
  <si>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</si>
  <si>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</si>
  <si>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</si>
  <si>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</si>
  <si>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</si>
  <si>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</si>
  <si>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</si>
  <si>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</si>
  <si>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</si>
  <si>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</si>
  <si>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</si>
  <si>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</si>
  <si>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</si>
  <si>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</si>
  <si>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</si>
  <si>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</si>
  <si>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</si>
  <si>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</si>
  <si>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</si>
  <si>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</si>
  <si>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</si>
  <si>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</si>
  <si>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</si>
  <si>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</si>
  <si>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</si>
  <si>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</si>
  <si>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</si>
  <si>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</si>
  <si>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</si>
  <si>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</si>
  <si>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</si>
  <si>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</si>
  <si>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</si>
  <si>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</si>
  <si>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</si>
  <si>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</si>
  <si>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</si>
  <si>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</si>
  <si>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</si>
  <si>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</si>
  <si>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</si>
  <si>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</si>
  <si>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</si>
  <si>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</si>
  <si>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</si>
  <si>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</si>
  <si>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</si>
  <si>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</si>
  <si>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</si>
  <si>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</si>
  <si>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</si>
  <si>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</si>
  <si>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</si>
  <si>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</si>
  <si>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</si>
  <si>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</si>
  <si>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</si>
  <si>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</si>
  <si>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</si>
  <si>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</si>
  <si>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</si>
  <si>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</si>
  <si>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</si>
  <si>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</si>
  <si>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</si>
  <si>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</si>
  <si>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</si>
  <si>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</si>
  <si>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</si>
  <si>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</si>
  <si>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</si>
  <si>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</si>
  <si>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</si>
  <si>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</si>
  <si>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</si>
  <si>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</si>
  <si>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</si>
  <si>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</si>
  <si>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</si>
  <si>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</si>
  <si>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</si>
  <si>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</si>
  <si>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</si>
  <si>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</si>
  <si>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</si>
  <si>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</si>
  <si>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</si>
  <si>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</si>
  <si>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</si>
  <si>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</si>
  <si>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</si>
  <si>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</si>
  <si>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</si>
  <si>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</si>
  <si>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</si>
  <si>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</si>
  <si>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</si>
  <si>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</si>
  <si>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</si>
  <si>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</si>
  <si>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</si>
  <si>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</si>
  <si>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</si>
  <si>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</si>
  <si>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</si>
  <si>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</si>
  <si>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</si>
  <si>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</si>
  <si>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</si>
  <si>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</si>
  <si>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</si>
  <si>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</si>
  <si>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</si>
  <si>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</si>
  <si>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</si>
  <si>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</si>
  <si>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</si>
  <si>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</si>
  <si>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</si>
  <si>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</si>
  <si>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</si>
  <si>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</si>
  <si>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</si>
  <si>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</si>
  <si>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</si>
  <si>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</si>
  <si>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</si>
  <si>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</si>
  <si>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</si>
  <si>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</si>
  <si>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</si>
  <si>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</si>
  <si>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</si>
  <si>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</si>
  <si>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</si>
  <si>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</si>
  <si>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</si>
  <si>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</si>
  <si>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</si>
  <si>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</si>
  <si>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</si>
  <si>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</si>
  <si>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</si>
  <si>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</si>
  <si>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</si>
  <si>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</si>
  <si>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</si>
  <si>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</si>
  <si>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</si>
  <si>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</si>
  <si>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</si>
  <si>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</si>
  <si>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</si>
  <si>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</si>
  <si>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</si>
  <si>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</si>
  <si>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</si>
  <si>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</si>
  <si>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</si>
  <si>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</si>
  <si>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</si>
  <si>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</si>
  <si>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</si>
  <si>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</si>
  <si>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</si>
  <si>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</si>
  <si>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</si>
  <si>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</si>
  <si>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</si>
  <si>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</si>
  <si>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</si>
  <si>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</si>
  <si>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</si>
  <si>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</si>
  <si>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</si>
  <si>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</si>
  <si>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</si>
  <si>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</si>
  <si>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</si>
  <si>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</si>
  <si>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</si>
  <si>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</si>
  <si>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</si>
  <si>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</si>
  <si>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</si>
  <si>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</si>
  <si>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</si>
  <si>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</si>
  <si>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</si>
  <si>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</si>
  <si>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</si>
  <si>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</si>
  <si>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</si>
  <si>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</si>
  <si>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</si>
  <si>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</si>
  <si>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</si>
  <si>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</si>
  <si>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</si>
  <si>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</si>
  <si>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</si>
  <si>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</si>
  <si>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</si>
  <si>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</si>
  <si>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</si>
  <si>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</si>
  <si>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</si>
  <si>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</si>
  <si>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</si>
  <si>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</si>
  <si>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</si>
  <si>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</si>
  <si>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</si>
  <si>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</si>
  <si>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</si>
  <si>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</si>
  <si>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</si>
  <si>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</si>
  <si>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</si>
  <si>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</si>
  <si>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</si>
  <si>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</si>
  <si>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</si>
  <si>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</si>
  <si>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</si>
  <si>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</si>
  <si>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</si>
  <si>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</si>
  <si>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</si>
  <si>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</si>
  <si>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</si>
  <si>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</si>
  <si>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</si>
  <si>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</si>
  <si>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</si>
  <si>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</si>
  <si>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</si>
  <si>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</si>
  <si>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</si>
  <si>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</si>
  <si>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</si>
  <si>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</si>
  <si>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</si>
  <si>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</si>
  <si>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</si>
  <si>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</si>
  <si>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</si>
  <si>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</si>
  <si>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</si>
  <si>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</si>
  <si>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</si>
  <si>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</si>
  <si>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</si>
  <si>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</si>
  <si>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</si>
  <si>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</si>
  <si>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</si>
  <si>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</si>
  <si>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</si>
  <si>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</si>
  <si>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</si>
  <si>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</si>
  <si>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</si>
  <si>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</si>
  <si>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</si>
  <si>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</si>
  <si>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</si>
  <si>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</si>
  <si>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</si>
  <si>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</si>
  <si>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</si>
  <si>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</si>
  <si>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</si>
  <si>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</si>
  <si>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</si>
  <si>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</si>
  <si>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</si>
  <si>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</si>
  <si>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</si>
  <si>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</si>
  <si>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</si>
  <si>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</si>
  <si>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</si>
  <si>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</si>
  <si>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</si>
  <si>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</si>
  <si>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</si>
  <si>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</si>
  <si>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</si>
  <si>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</si>
  <si>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</si>
  <si>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</si>
  <si>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</si>
  <si>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</si>
  <si>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</si>
  <si>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</si>
  <si>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</si>
  <si>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</si>
  <si>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</si>
  <si>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</si>
  <si>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</si>
  <si>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</si>
  <si>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</si>
  <si>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</si>
  <si>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</si>
  <si>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</si>
  <si>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</si>
  <si>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</si>
  <si>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</si>
  <si>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</si>
  <si>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</si>
  <si>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</si>
  <si>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</si>
  <si>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</si>
  <si>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</si>
  <si>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</si>
  <si>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</si>
  <si>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</si>
  <si>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</si>
  <si>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</si>
  <si>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</si>
  <si>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</si>
  <si>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</si>
  <si>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</si>
  <si>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</si>
  <si>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</si>
  <si>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</si>
  <si>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</si>
  <si>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</si>
  <si>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</si>
  <si>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</si>
  <si>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</si>
  <si>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</si>
  <si>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</si>
  <si>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</si>
  <si>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</si>
  <si>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</si>
  <si>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</si>
  <si>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</si>
  <si>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</si>
  <si>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</si>
  <si>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</si>
  <si>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</si>
  <si>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</si>
  <si>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</si>
  <si>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</si>
  <si>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</si>
  <si>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</si>
  <si>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</si>
  <si>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</si>
  <si>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</si>
  <si>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</si>
  <si>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</si>
  <si>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</si>
  <si>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</si>
  <si>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</si>
  <si>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</si>
  <si>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</si>
  <si>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</si>
  <si>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</si>
  <si>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</si>
  <si>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</si>
  <si>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</si>
  <si>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</si>
  <si>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</si>
  <si>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</si>
  <si>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</si>
  <si>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</si>
  <si>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</si>
  <si>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</si>
  <si>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</si>
  <si>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</si>
  <si>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</si>
  <si>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</si>
  <si>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</si>
  <si>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</si>
  <si>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</si>
  <si>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</si>
  <si>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</si>
  <si>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</si>
  <si>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</si>
  <si>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</si>
  <si>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</si>
  <si>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</si>
  <si>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</si>
  <si>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</si>
  <si>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</si>
  <si>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</si>
  <si>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</si>
  <si>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</si>
  <si>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</si>
  <si>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</si>
  <si>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</si>
  <si>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</si>
  <si>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</si>
  <si>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</si>
  <si>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</si>
  <si>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</si>
  <si>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</si>
  <si>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</si>
  <si>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</si>
  <si>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</si>
  <si>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</si>
  <si>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</si>
  <si>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</si>
  <si>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</si>
  <si>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</si>
  <si>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</si>
  <si>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</si>
  <si>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</si>
  <si>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</si>
  <si>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</si>
  <si>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</si>
  <si>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</si>
  <si>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</si>
  <si>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</si>
  <si>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</si>
  <si>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</si>
  <si>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</si>
  <si>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</si>
  <si>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</si>
  <si>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</si>
  <si>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</si>
  <si>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</si>
  <si>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</si>
  <si>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</si>
  <si>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</si>
  <si>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</si>
  <si>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</si>
  <si>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</si>
  <si>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</si>
  <si>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</si>
  <si>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</si>
  <si>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</si>
  <si>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</si>
  <si>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</si>
  <si>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</si>
  <si>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</si>
  <si>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</si>
  <si>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</si>
  <si>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</si>
  <si>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</si>
  <si>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</si>
  <si>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</si>
  <si>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</si>
  <si>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</si>
  <si>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</si>
  <si>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</si>
  <si>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</si>
  <si>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</si>
  <si>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</si>
  <si>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</si>
  <si>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</si>
  <si>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</si>
  <si>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</si>
  <si>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</si>
  <si>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</si>
  <si>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</si>
  <si>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</si>
  <si>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</si>
  <si>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</si>
  <si>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</si>
  <si>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</si>
  <si>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</si>
  <si>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</si>
  <si>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</si>
  <si>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</si>
  <si>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</si>
  <si>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</si>
  <si>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</si>
  <si>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</si>
  <si>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</si>
  <si>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</si>
  <si>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</si>
  <si>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</si>
  <si>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</si>
  <si>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</si>
  <si>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</si>
  <si>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</si>
  <si>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</si>
  <si>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</si>
  <si>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</si>
  <si>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</si>
  <si>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</si>
  <si>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</si>
  <si>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</si>
  <si>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</si>
  <si>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</si>
  <si>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</si>
  <si>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</si>
  <si>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</si>
  <si>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</si>
  <si>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</si>
  <si>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</si>
  <si>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</si>
  <si>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</si>
  <si>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</si>
  <si>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</si>
  <si>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</si>
  <si>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</si>
  <si>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</si>
  <si>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</si>
  <si>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</si>
  <si>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</si>
  <si>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</si>
  <si>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</si>
  <si>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</si>
  <si>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</si>
  <si>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</si>
  <si>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</si>
  <si>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</si>
  <si>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</si>
  <si>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</si>
  <si>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</si>
  <si>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</si>
  <si>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</si>
  <si>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</si>
  <si>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</si>
  <si>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</si>
  <si>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</si>
  <si>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</si>
  <si>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</si>
  <si>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</si>
  <si>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</si>
  <si>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</si>
  <si>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</si>
  <si>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</si>
  <si>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</si>
  <si>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</si>
  <si>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</si>
  <si>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</si>
  <si>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</si>
  <si>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</si>
  <si>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</si>
  <si>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</si>
  <si>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</si>
  <si>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</si>
  <si>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</si>
  <si>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</si>
  <si>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</si>
  <si>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</si>
  <si>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</si>
  <si>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</si>
  <si>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</si>
  <si>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</si>
  <si>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</si>
  <si>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</si>
  <si>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</si>
  <si>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</si>
  <si>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</si>
  <si>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</si>
  <si>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</si>
  <si>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</si>
  <si>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</si>
  <si>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</si>
  <si>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</si>
  <si>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</si>
  <si>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</si>
  <si>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</si>
  <si>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</si>
  <si>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</si>
  <si>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</si>
  <si>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</si>
  <si>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</si>
  <si>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</si>
  <si>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</si>
  <si>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</si>
  <si>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</si>
  <si>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</si>
  <si>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</si>
  <si>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</si>
  <si>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</si>
  <si>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</si>
  <si>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</si>
  <si>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</si>
  <si>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</si>
  <si>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</si>
  <si>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</si>
  <si>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</si>
  <si>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</si>
  <si>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</si>
  <si>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</si>
  <si>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</si>
  <si>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</si>
  <si>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</si>
  <si>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</si>
  <si>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</si>
  <si>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</si>
  <si>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</si>
  <si>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</si>
  <si>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</si>
  <si>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</si>
  <si>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</si>
  <si>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</si>
  <si>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</si>
  <si>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</si>
  <si>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</si>
  <si>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</si>
  <si>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</si>
  <si>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</si>
  <si>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</si>
  <si>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</si>
  <si>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</si>
  <si>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</si>
  <si>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</si>
  <si>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</si>
  <si>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</si>
  <si>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</si>
  <si>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</si>
  <si>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</si>
  <si>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</si>
  <si>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</si>
  <si>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</si>
  <si>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</si>
  <si>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</si>
  <si>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</si>
  <si>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</si>
  <si>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</si>
  <si>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</si>
  <si>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</si>
  <si>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</si>
  <si>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</si>
  <si>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</si>
  <si>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</si>
  <si>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</si>
  <si>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</si>
  <si>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</si>
  <si>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</si>
  <si>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</si>
  <si>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</si>
  <si>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</si>
  <si>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</si>
  <si>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</si>
  <si>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</si>
  <si>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</si>
  <si>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</si>
  <si>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</si>
  <si>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</si>
  <si>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</si>
  <si>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</si>
  <si>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</si>
  <si>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</si>
  <si>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</si>
  <si>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</si>
  <si>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</si>
  <si>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</si>
  <si>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</si>
  <si>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</si>
  <si>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</si>
  <si>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</si>
  <si>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</si>
  <si>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</si>
  <si>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</si>
  <si>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</si>
  <si>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</si>
  <si>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</si>
  <si>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</si>
  <si>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</si>
  <si>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</si>
  <si>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</si>
  <si>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</si>
  <si>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</si>
  <si>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</si>
  <si>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</si>
  <si>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</si>
  <si>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</si>
  <si>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</si>
  <si>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</si>
  <si>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</si>
  <si>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</si>
  <si>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</si>
  <si>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</si>
  <si>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</si>
  <si>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</si>
  <si>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</si>
  <si>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</si>
  <si>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</si>
  <si>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</si>
  <si>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</si>
  <si>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</si>
  <si>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</si>
  <si>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</si>
  <si>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</si>
  <si>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</si>
  <si>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</si>
  <si>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</si>
  <si>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</si>
  <si>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</si>
  <si>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</si>
  <si>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</si>
  <si>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</si>
  <si>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</si>
  <si>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</si>
  <si>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</si>
  <si>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</si>
  <si>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</si>
  <si>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</si>
  <si>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</si>
  <si>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</si>
  <si>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</si>
  <si>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</si>
  <si>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</si>
  <si>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</si>
  <si>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</si>
  <si>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</si>
  <si>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</si>
  <si>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</si>
  <si>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</si>
  <si>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</si>
  <si>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</si>
  <si>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</si>
  <si>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</si>
  <si>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</si>
  <si>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</si>
  <si>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</si>
  <si>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</si>
  <si>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</si>
  <si>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</si>
  <si>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</si>
  <si>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</si>
  <si>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</si>
  <si>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</si>
  <si>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</si>
  <si>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</si>
  <si>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</si>
  <si>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</si>
  <si>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</si>
  <si>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</si>
  <si>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</si>
  <si>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</si>
  <si>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</si>
  <si>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</si>
  <si>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</si>
  <si>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</si>
  <si>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</si>
  <si>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</si>
  <si>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</si>
  <si>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</si>
  <si>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</si>
  <si>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</si>
  <si>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</si>
  <si>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</si>
  <si>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</si>
  <si>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</si>
  <si>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</si>
  <si>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</si>
  <si>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</si>
  <si>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</si>
  <si>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</si>
  <si>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</si>
  <si>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</si>
  <si>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</si>
  <si>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</si>
  <si>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</si>
  <si>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</si>
  <si>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</si>
  <si>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</si>
  <si>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</si>
  <si>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</si>
  <si>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</si>
  <si>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</si>
  <si>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</si>
  <si>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</si>
  <si>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</si>
  <si>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</si>
  <si>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</si>
  <si>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</si>
  <si>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</si>
  <si>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</si>
  <si>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</si>
  <si>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</si>
  <si>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</si>
  <si>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</si>
  <si>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</si>
  <si>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</si>
  <si>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</si>
  <si>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</si>
  <si>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</si>
  <si>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</si>
  <si>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</si>
  <si>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</si>
  <si>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</si>
  <si>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</si>
  <si>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</si>
  <si>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</si>
  <si>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</si>
  <si>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</si>
  <si>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</si>
  <si>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</si>
  <si>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</si>
  <si>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</si>
  <si>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</si>
  <si>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</si>
  <si>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</si>
  <si>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</si>
  <si>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</si>
  <si>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</si>
  <si>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</si>
  <si>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</si>
  <si>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</si>
  <si>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</si>
  <si>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</si>
  <si>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</si>
  <si>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</si>
  <si>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</si>
  <si>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</si>
  <si>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</si>
  <si>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</si>
  <si>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</si>
  <si>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</si>
  <si>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</si>
  <si>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</si>
  <si>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</si>
  <si>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</si>
  <si>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</si>
  <si>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</si>
  <si>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</si>
  <si>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</si>
  <si>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</si>
  <si>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</si>
  <si>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</si>
  <si>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</si>
  <si>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</si>
  <si>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</si>
  <si>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</si>
  <si>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</si>
  <si>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</si>
  <si>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</si>
  <si>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</si>
  <si>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</si>
  <si>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</si>
  <si>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</si>
  <si>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</si>
  <si>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</si>
  <si>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</si>
  <si>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</si>
  <si>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</si>
  <si>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</si>
  <si>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</si>
  <si>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</si>
  <si>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</si>
  <si>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</si>
  <si>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</si>
  <si>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</si>
  <si>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</si>
  <si>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</si>
  <si>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</si>
  <si>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</si>
  <si>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</si>
  <si>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</si>
  <si>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</si>
  <si>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</si>
  <si>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</si>
  <si>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</si>
  <si>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</si>
  <si>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</si>
  <si>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</si>
  <si>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</si>
  <si>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</si>
  <si>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</si>
  <si>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</si>
  <si>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</si>
  <si>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</si>
  <si>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</si>
  <si>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</si>
  <si>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</si>
  <si>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</si>
  <si>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</si>
  <si>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</si>
  <si>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</si>
  <si>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</si>
  <si>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</si>
  <si>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</si>
  <si>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</si>
  <si>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</si>
  <si>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</si>
  <si>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</si>
  <si>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</si>
  <si>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</si>
  <si>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</si>
  <si>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</si>
  <si>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</si>
  <si>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</si>
  <si>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</si>
  <si>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</si>
  <si>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</si>
  <si>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</si>
  <si>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</si>
  <si>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</si>
  <si>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</si>
  <si>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</si>
  <si>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</si>
  <si>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</si>
  <si>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</si>
  <si>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</si>
  <si>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</si>
  <si>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</si>
  <si>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</si>
  <si>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</si>
  <si>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</si>
  <si>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</si>
  <si>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</si>
  <si>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</si>
  <si>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</si>
  <si>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</si>
  <si>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</si>
  <si>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</si>
  <si>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</si>
  <si>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</si>
  <si>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</si>
  <si>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</si>
  <si>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</si>
  <si>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</si>
  <si>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</si>
  <si>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</si>
  <si>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</si>
  <si>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</si>
  <si>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</si>
  <si>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</si>
  <si>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</si>
  <si>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</si>
  <si>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</si>
  <si>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</si>
  <si>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</si>
  <si>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</si>
  <si>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</si>
  <si>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</si>
  <si>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</si>
  <si>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</si>
  <si>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</si>
  <si>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</si>
  <si>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</si>
  <si>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</si>
  <si>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</si>
  <si>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</si>
  <si>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</si>
  <si>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</si>
  <si>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</si>
  <si>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</si>
  <si>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</si>
  <si>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</si>
  <si>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</si>
  <si>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</si>
  <si>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</si>
  <si>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</si>
  <si>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</si>
  <si>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</si>
  <si>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</si>
  <si>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</si>
  <si>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</si>
  <si>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</si>
  <si>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</si>
  <si>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</si>
  <si>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</si>
  <si>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</si>
  <si>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</si>
  <si>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</si>
  <si>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</si>
  <si>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</si>
  <si>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</si>
  <si>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</si>
  <si>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</si>
  <si>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</si>
  <si>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</si>
  <si>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</si>
  <si>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</si>
  <si>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</si>
  <si>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</si>
  <si>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</si>
  <si>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</si>
  <si>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</si>
  <si>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</si>
  <si>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</si>
  <si>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</si>
  <si>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</si>
  <si>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</si>
  <si>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</si>
  <si>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</si>
  <si>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</si>
  <si>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</si>
  <si>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</si>
  <si>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</si>
  <si>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</si>
  <si>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</si>
  <si>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</si>
  <si>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</si>
  <si>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</si>
  <si>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</si>
  <si>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</si>
  <si>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</si>
  <si>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</si>
  <si>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</si>
  <si>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</si>
  <si>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</si>
  <si>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</si>
  <si>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</si>
  <si>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</si>
  <si>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</si>
  <si>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</si>
  <si>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</si>
  <si>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</si>
  <si>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</si>
  <si>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</si>
  <si>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</si>
  <si>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</si>
  <si>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</si>
  <si>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</si>
  <si>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</si>
  <si>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</si>
  <si>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</si>
  <si>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</si>
  <si>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</si>
  <si>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</si>
  <si>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</si>
  <si>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</si>
  <si>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</si>
  <si>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</si>
  <si>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</si>
  <si>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</si>
  <si>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</si>
  <si>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</si>
  <si>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</si>
  <si>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</si>
  <si>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</si>
  <si>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</si>
  <si>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</si>
  <si>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</si>
  <si>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</si>
  <si>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</si>
  <si>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</si>
  <si>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</si>
  <si>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</si>
  <si>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</si>
  <si>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</si>
  <si>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</si>
  <si>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</si>
  <si>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</si>
  <si>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</si>
  <si>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</si>
  <si>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</si>
  <si>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</si>
  <si>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</si>
  <si>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</si>
  <si>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</si>
  <si>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</si>
  <si>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</si>
  <si>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</si>
  <si>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</si>
  <si>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</si>
  <si>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</si>
  <si>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</si>
  <si>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</si>
  <si>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</si>
  <si>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</si>
  <si>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</si>
  <si>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</si>
  <si>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</si>
  <si>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</si>
  <si>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</si>
  <si>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</si>
  <si>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</si>
  <si>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</si>
  <si>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</si>
  <si>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</si>
  <si>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</si>
  <si>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</si>
  <si>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</si>
  <si>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</si>
  <si>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</si>
  <si>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</si>
  <si>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</si>
  <si>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</si>
  <si>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</si>
  <si>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</si>
  <si>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</si>
  <si>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</si>
  <si>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</si>
  <si>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</si>
  <si>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</si>
  <si>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</si>
  <si>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</si>
  <si>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</si>
  <si>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</si>
  <si>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</si>
  <si>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</si>
  <si>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</si>
  <si>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</si>
  <si>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</si>
  <si>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</si>
  <si>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</si>
  <si>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</si>
  <si>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</si>
  <si>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</si>
  <si>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</si>
  <si>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</si>
  <si>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</si>
  <si>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</si>
  <si>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</si>
  <si>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</si>
  <si>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</si>
  <si>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</si>
  <si>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</si>
  <si>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</si>
  <si>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</si>
  <si>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</si>
  <si>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</si>
  <si>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</si>
  <si>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</si>
  <si>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</si>
  <si>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</si>
  <si>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</si>
  <si>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</si>
  <si>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</si>
  <si>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</si>
  <si>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</si>
  <si>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</si>
  <si>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</si>
  <si>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</si>
  <si>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</si>
  <si>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</si>
  <si>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</si>
  <si>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</si>
  <si>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</si>
  <si>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</si>
  <si>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</si>
  <si>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</si>
  <si>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</si>
  <si>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</si>
  <si>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</si>
  <si>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</si>
  <si>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</si>
  <si>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</si>
  <si>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</si>
  <si>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</si>
  <si>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</si>
  <si>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</si>
  <si>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</si>
  <si>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</si>
  <si>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</si>
  <si>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</si>
  <si>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</si>
  <si>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</si>
  <si>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</si>
  <si>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</si>
  <si>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</si>
  <si>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</si>
  <si>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</si>
  <si>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</si>
  <si>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</si>
  <si>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</si>
  <si>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</si>
  <si>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</si>
  <si>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</si>
  <si>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</si>
  <si>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</si>
  <si>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</si>
  <si>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</si>
  <si>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</si>
  <si>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</si>
  <si>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</si>
  <si>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</si>
  <si>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</si>
  <si>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</si>
  <si>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</si>
  <si>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</si>
  <si>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</si>
  <si>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</si>
  <si>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</si>
  <si>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</si>
  <si>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</si>
  <si>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</si>
  <si>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</si>
  <si>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</si>
  <si>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</si>
  <si>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</si>
  <si>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</si>
  <si>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</si>
  <si>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</si>
  <si>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</si>
  <si>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</si>
  <si>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</si>
  <si>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</si>
  <si>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</si>
  <si>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</si>
  <si>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</si>
  <si>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</si>
  <si>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</si>
  <si>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</si>
  <si>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</si>
  <si>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</si>
  <si>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</si>
  <si>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</si>
  <si>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</si>
  <si>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</si>
  <si>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</si>
  <si>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</si>
  <si>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</si>
  <si>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</si>
  <si>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</si>
  <si>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</si>
  <si>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</si>
  <si>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</si>
  <si>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</si>
  <si>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</si>
  <si>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</si>
  <si>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</si>
  <si>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</si>
  <si>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</si>
  <si>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</si>
  <si>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</si>
  <si>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</si>
  <si>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</si>
  <si>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</si>
  <si>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</si>
  <si>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</si>
  <si>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</si>
  <si>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</si>
  <si>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</si>
  <si>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</si>
  <si>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</si>
  <si>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</si>
  <si>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</si>
  <si>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</si>
  <si>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</si>
  <si>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</si>
  <si>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</si>
  <si>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</si>
  <si>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</si>
  <si>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</si>
  <si>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</si>
  <si>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</si>
  <si>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</si>
  <si>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</si>
  <si>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</si>
  <si>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</si>
  <si>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</si>
  <si>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</si>
  <si>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</si>
  <si>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</si>
  <si>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</si>
  <si>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</si>
  <si>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</si>
  <si>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</si>
  <si>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</si>
  <si>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</si>
  <si>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</si>
  <si>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</si>
  <si>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</si>
  <si>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</si>
  <si>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</si>
  <si>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</si>
  <si>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</si>
  <si>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</si>
  <si>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</si>
  <si>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</si>
  <si>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</si>
  <si>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</si>
  <si>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</si>
  <si>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</si>
  <si>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</si>
  <si>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</si>
  <si>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</si>
  <si>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</si>
  <si>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</si>
  <si>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</si>
  <si>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</si>
  <si>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</si>
  <si>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</si>
  <si>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</si>
  <si>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</si>
  <si>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</si>
  <si>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</si>
  <si>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</si>
  <si>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</si>
  <si>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</si>
  <si>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</si>
  <si>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</si>
  <si>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</si>
  <si>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</si>
  <si>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</si>
  <si>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</si>
  <si>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</si>
  <si>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</si>
  <si>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</si>
  <si>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</si>
  <si>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</si>
  <si>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</si>
  <si>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</si>
  <si>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</si>
  <si>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</si>
  <si>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</si>
  <si>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</si>
  <si>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</si>
  <si>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</si>
  <si>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</si>
  <si>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</si>
  <si>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</si>
  <si>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</si>
  <si>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</si>
  <si>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</si>
  <si>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</si>
  <si>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</si>
  <si>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</si>
  <si>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</si>
  <si>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</si>
  <si>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</si>
  <si>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</si>
  <si>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</si>
  <si>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</si>
  <si>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</si>
  <si>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</si>
  <si>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</si>
  <si>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</si>
  <si>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</si>
  <si>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</si>
  <si>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</si>
  <si>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</si>
  <si>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</si>
  <si>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</si>
  <si>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</si>
  <si>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</si>
  <si>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</si>
  <si>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</si>
  <si>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</si>
  <si>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</si>
  <si>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</si>
  <si>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</si>
  <si>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</si>
  <si>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</si>
  <si>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</si>
  <si>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</si>
  <si>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</si>
  <si>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</si>
  <si>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</si>
  <si>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</si>
  <si>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</si>
  <si>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</si>
  <si>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</si>
  <si>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</si>
  <si>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</si>
  <si>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</si>
  <si>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</si>
  <si>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</si>
  <si>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</si>
  <si>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</si>
  <si>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</si>
  <si>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</si>
  <si>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</si>
  <si>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</si>
  <si>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</si>
  <si>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</si>
  <si>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</si>
  <si>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</si>
  <si>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</si>
  <si>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</si>
  <si>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</si>
  <si>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</si>
  <si>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</si>
  <si>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</si>
  <si>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</si>
  <si>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</si>
  <si>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</si>
  <si>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</si>
  <si>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</si>
  <si>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</si>
  <si>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</si>
  <si>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</si>
  <si>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</si>
  <si>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</si>
  <si>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</si>
  <si>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</si>
  <si>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</si>
  <si>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</si>
  <si>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</si>
  <si>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</si>
  <si>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</si>
  <si>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</si>
  <si>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</si>
  <si>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</si>
  <si>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</si>
  <si>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</si>
  <si>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</si>
  <si>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</si>
  <si>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</si>
  <si>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</si>
  <si>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</si>
  <si>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</si>
  <si>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</si>
  <si>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</si>
  <si>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</si>
  <si>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</si>
  <si>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</si>
  <si>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</si>
  <si>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</si>
  <si>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</si>
  <si>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</si>
  <si>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</si>
  <si>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</si>
  <si>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</si>
  <si>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</si>
  <si>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</si>
  <si>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</si>
  <si>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</si>
  <si>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</si>
  <si>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</si>
  <si>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</si>
  <si>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</si>
  <si>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</si>
  <si>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</si>
  <si>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</si>
  <si>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</si>
  <si>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</si>
  <si>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</si>
  <si>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</si>
  <si>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</si>
  <si>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</si>
  <si>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</si>
  <si>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</si>
  <si>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</si>
  <si>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</si>
  <si>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</si>
  <si>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</si>
  <si>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</si>
  <si>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</si>
  <si>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</si>
  <si>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</si>
  <si>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</si>
  <si>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</si>
  <si>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</si>
  <si>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</si>
  <si>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</si>
  <si>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</si>
  <si>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</si>
  <si>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</si>
  <si>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</si>
  <si>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</si>
  <si>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</si>
  <si>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</si>
  <si>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</si>
  <si>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</si>
  <si>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</si>
  <si>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</si>
  <si>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</si>
  <si>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</si>
  <si>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</si>
  <si>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</si>
  <si>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</si>
  <si>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</si>
  <si>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</si>
  <si>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</si>
  <si>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</si>
  <si>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</si>
  <si>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</si>
  <si>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</si>
  <si>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</si>
  <si>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</si>
  <si>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</si>
  <si>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</si>
  <si>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</si>
  <si>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</si>
  <si>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</si>
  <si>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</si>
  <si>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</si>
  <si>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</si>
  <si>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</si>
  <si>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</si>
  <si>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</si>
  <si>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</si>
  <si>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</si>
  <si>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</si>
  <si>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</si>
  <si>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</si>
  <si>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</si>
  <si>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</si>
  <si>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</si>
  <si>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</si>
  <si>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</si>
  <si>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</si>
  <si>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</si>
  <si>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</si>
  <si>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</si>
  <si>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</si>
  <si>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</si>
  <si>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</si>
  <si>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</si>
  <si>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</si>
  <si>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</si>
  <si>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</si>
  <si>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</si>
  <si>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</si>
  <si>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</si>
  <si>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</si>
  <si>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</si>
  <si>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</si>
  <si>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</si>
  <si>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</si>
  <si>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</si>
  <si>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</si>
  <si>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</si>
  <si>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</si>
  <si>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</si>
  <si>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</si>
  <si>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</si>
  <si>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</si>
  <si>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</si>
  <si>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</si>
  <si>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</si>
  <si>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</si>
  <si>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</si>
  <si>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</si>
  <si>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</si>
  <si>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</si>
  <si>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</si>
  <si>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</si>
  <si>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</si>
  <si>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</si>
  <si>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</si>
  <si>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</si>
  <si>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</si>
  <si>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</si>
  <si>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</si>
  <si>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</si>
  <si>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</si>
  <si>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</si>
  <si>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</si>
  <si>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</si>
  <si>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</si>
  <si>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</si>
  <si>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</si>
  <si>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</si>
  <si>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</si>
  <si>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</si>
  <si>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</si>
  <si>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</si>
  <si>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</si>
  <si>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</si>
  <si>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</si>
  <si>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</si>
  <si>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</si>
  <si>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</si>
  <si>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</si>
  <si>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</si>
  <si>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</si>
  <si>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</si>
  <si>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</si>
  <si>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</si>
  <si>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</si>
  <si>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</si>
  <si>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</si>
  <si>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</si>
  <si>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</si>
  <si>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</si>
  <si>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</si>
  <si>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</si>
  <si>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</si>
  <si>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</si>
  <si>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</si>
  <si>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</si>
  <si>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</si>
  <si>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</si>
  <si>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</si>
  <si>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</si>
  <si>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</si>
  <si>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</si>
  <si>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</si>
  <si>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</si>
  <si>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</si>
  <si>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</si>
  <si>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</si>
  <si>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</si>
  <si>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</si>
  <si>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</si>
  <si>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</si>
  <si>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</si>
  <si>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</si>
  <si>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</si>
  <si>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</si>
  <si>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</si>
  <si>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</si>
  <si>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</si>
  <si>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</si>
  <si>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</si>
  <si>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</si>
  <si>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</si>
  <si>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</si>
  <si>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</si>
  <si>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</si>
  <si>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</si>
  <si>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</si>
  <si>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</si>
  <si>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</si>
  <si>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</si>
  <si>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</si>
  <si>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</si>
  <si>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</si>
  <si>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</si>
  <si>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</si>
  <si>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</si>
  <si>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</si>
  <si>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</si>
  <si>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</si>
  <si>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</si>
  <si>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</si>
  <si>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</si>
  <si>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</si>
  <si>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</si>
  <si>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</si>
  <si>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</si>
  <si>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</si>
  <si>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</si>
  <si>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</si>
  <si>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</si>
  <si>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</si>
  <si>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</si>
  <si>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</si>
  <si>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</si>
  <si>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</si>
  <si>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</si>
  <si>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</si>
  <si>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</si>
  <si>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</si>
  <si>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</si>
  <si>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</si>
  <si>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</si>
  <si>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</si>
  <si>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</si>
  <si>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</si>
  <si>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</si>
  <si>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</si>
  <si>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</si>
  <si>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</si>
  <si>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</si>
  <si>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</si>
  <si>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</si>
  <si>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</si>
  <si>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</si>
  <si>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</si>
  <si>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</si>
  <si>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</si>
  <si>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</si>
  <si>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</si>
  <si>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</si>
  <si>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</si>
  <si>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</si>
  <si>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</si>
  <si>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</si>
  <si>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</si>
  <si>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</si>
  <si>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</si>
  <si>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</si>
  <si>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</si>
  <si>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</si>
  <si>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</si>
  <si>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</si>
  <si>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</si>
  <si>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</si>
  <si>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</si>
  <si>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</si>
  <si>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</si>
  <si>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</si>
  <si>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</si>
  <si>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</si>
  <si>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</si>
  <si>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</si>
  <si>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</si>
  <si>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</si>
  <si>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</si>
  <si>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</si>
  <si>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</si>
  <si>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</si>
  <si>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</si>
  <si>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</si>
  <si>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</si>
  <si>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</si>
  <si>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</si>
  <si>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</si>
  <si>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</si>
  <si>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</si>
  <si>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</si>
  <si>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</si>
  <si>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</si>
  <si>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</si>
  <si>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</si>
  <si>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</si>
  <si>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</si>
  <si>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</si>
  <si>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</si>
  <si>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</si>
  <si>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</si>
  <si>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</si>
  <si>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</si>
  <si>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</si>
  <si>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</si>
  <si>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</si>
  <si>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</si>
  <si>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</si>
  <si>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</si>
  <si>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</si>
  <si>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</si>
  <si>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</si>
  <si>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</si>
  <si>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</si>
  <si>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</si>
  <si>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</si>
  <si>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</si>
  <si>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</si>
  <si>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</si>
  <si>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</si>
  <si>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</si>
  <si>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</si>
  <si>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</si>
  <si>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</si>
  <si>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</si>
  <si>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</si>
  <si>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</si>
  <si>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</si>
  <si>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</si>
  <si>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</si>
  <si>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</si>
  <si>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</si>
  <si>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</si>
  <si>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</si>
  <si>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</si>
  <si>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</si>
  <si>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</si>
  <si>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</si>
  <si>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</si>
  <si>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</si>
  <si>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</si>
  <si>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</si>
  <si>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</si>
  <si>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</si>
  <si>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</si>
  <si>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</si>
  <si>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</si>
  <si>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</si>
  <si>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</si>
  <si>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</si>
  <si>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</si>
  <si>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</si>
  <si>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</si>
  <si>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</si>
  <si>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</si>
  <si>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</si>
  <si>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</si>
  <si>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</si>
  <si>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</si>
  <si>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</si>
  <si>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</si>
  <si>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</si>
  <si>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</si>
  <si>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</si>
  <si>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</si>
  <si>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</si>
  <si>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</si>
  <si>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</si>
  <si>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</si>
  <si>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</si>
  <si>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</si>
  <si>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</si>
  <si>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</si>
  <si>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</si>
  <si>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</si>
  <si>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</si>
  <si>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</si>
  <si>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</si>
  <si>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</si>
  <si>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</si>
  <si>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</si>
  <si>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</si>
  <si>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</si>
  <si>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</si>
  <si>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</si>
  <si>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</si>
  <si>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</si>
  <si>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</si>
  <si>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</si>
  <si>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</si>
  <si>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</si>
  <si>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</si>
  <si>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</si>
  <si>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</si>
  <si>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</si>
  <si>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</si>
  <si>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</si>
  <si>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</si>
  <si>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</si>
  <si>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</si>
  <si>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</si>
  <si>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</si>
  <si>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</si>
  <si>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</si>
  <si>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</si>
  <si>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</si>
  <si>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</si>
  <si>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</si>
  <si>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</si>
  <si>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</si>
  <si>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</si>
  <si>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</si>
  <si>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</si>
  <si>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</si>
  <si>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</si>
  <si>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</si>
  <si>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</si>
  <si>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</si>
  <si>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</si>
  <si>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</si>
  <si>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</si>
  <si>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</si>
  <si>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</si>
  <si>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</si>
  <si>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</si>
  <si>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</si>
  <si>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</si>
  <si>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</si>
  <si>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</si>
  <si>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</si>
  <si>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</si>
  <si>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</si>
  <si>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</si>
  <si>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</si>
  <si>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</si>
  <si>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</si>
  <si>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</si>
  <si>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</si>
  <si>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</si>
  <si>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</si>
  <si>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</si>
  <si>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</si>
  <si>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</si>
  <si>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</si>
  <si>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</si>
  <si>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</si>
  <si>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</si>
  <si>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</si>
  <si>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</si>
  <si>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</si>
  <si>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</si>
  <si>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</si>
  <si>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</si>
  <si>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</si>
  <si>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</si>
  <si>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</si>
  <si>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</si>
  <si>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</si>
  <si>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</si>
  <si>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</si>
  <si>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</si>
  <si>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</si>
  <si>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</si>
  <si>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</si>
  <si>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</si>
  <si>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</si>
  <si>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</si>
  <si>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</si>
  <si>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</si>
  <si>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</si>
  <si>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</si>
  <si>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</si>
  <si>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</si>
  <si>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</si>
  <si>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</si>
  <si>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</si>
  <si>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</si>
  <si>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</si>
  <si>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</si>
  <si>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</si>
  <si>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</si>
  <si>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</si>
  <si>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</si>
  <si>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</si>
  <si>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</si>
  <si>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</si>
  <si>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</si>
  <si>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</si>
  <si>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</si>
  <si>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</si>
  <si>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</si>
  <si>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</si>
  <si>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</si>
  <si>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</si>
  <si>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</si>
  <si>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</si>
  <si>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</si>
  <si>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</si>
  <si>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</si>
  <si>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</si>
  <si>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</si>
  <si>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</si>
  <si>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</si>
  <si>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</si>
  <si>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</si>
  <si>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</si>
  <si>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</si>
  <si>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</si>
  <si>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</si>
  <si>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</si>
  <si>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</si>
  <si>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</si>
  <si>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</si>
  <si>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</si>
  <si>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</si>
  <si>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</si>
  <si>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</si>
  <si>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</si>
  <si>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</si>
  <si>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</si>
  <si>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</si>
  <si>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</si>
  <si>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</si>
  <si>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</si>
  <si>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</si>
  <si>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</si>
  <si>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</si>
  <si>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</si>
  <si>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</si>
  <si>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</si>
  <si>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</si>
  <si>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</si>
  <si>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</si>
  <si>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</si>
  <si>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</si>
  <si>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</si>
  <si>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</si>
  <si>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</si>
  <si>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</si>
  <si>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</si>
  <si>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</si>
  <si>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</si>
  <si>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</si>
  <si>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</si>
  <si>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</si>
  <si>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</si>
  <si>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</si>
  <si>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</si>
  <si>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</si>
  <si>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</si>
  <si>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</si>
  <si>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</si>
  <si>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</si>
  <si>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</si>
  <si>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</si>
  <si>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</si>
  <si>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</si>
  <si>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</si>
  <si>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</si>
  <si>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</si>
  <si>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</si>
  <si>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</si>
  <si>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</si>
  <si>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</si>
  <si>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</si>
  <si>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</si>
  <si>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</si>
  <si>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</si>
  <si>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</si>
  <si>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</si>
  <si>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</si>
  <si>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</si>
  <si>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</si>
  <si>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</si>
  <si>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</si>
  <si>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</si>
  <si>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</si>
  <si>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</si>
  <si>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</si>
  <si>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</si>
  <si>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</si>
  <si>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</si>
  <si>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</si>
  <si>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</si>
  <si>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</si>
  <si>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</si>
  <si>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</si>
  <si>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</si>
  <si>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</si>
  <si>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</si>
  <si>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</si>
  <si>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</si>
  <si>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</si>
  <si>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</si>
  <si>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</si>
  <si>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</si>
  <si>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</si>
  <si>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</si>
  <si>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</si>
  <si>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</si>
  <si>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</si>
  <si>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</si>
  <si>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</si>
  <si>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</si>
  <si>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</si>
  <si>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</si>
  <si>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</si>
  <si>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</si>
  <si>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</si>
  <si>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</si>
  <si>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</si>
  <si>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</si>
  <si>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</si>
  <si>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</si>
  <si>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</si>
  <si>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</si>
  <si>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</si>
  <si>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</si>
  <si>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</si>
  <si>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</si>
  <si>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</si>
  <si>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</si>
  <si>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</si>
  <si>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</si>
  <si>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</si>
  <si>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</si>
  <si>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</si>
  <si>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</si>
  <si>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</si>
  <si>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</si>
  <si>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</si>
  <si>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</si>
  <si>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</si>
  <si>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</si>
  <si>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</si>
  <si>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</si>
  <si>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</si>
  <si>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</si>
  <si>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</si>
  <si>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</si>
  <si>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</si>
  <si>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</si>
  <si>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</si>
  <si>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</si>
  <si>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</si>
  <si>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</si>
  <si>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</si>
  <si>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</si>
  <si>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</si>
  <si>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</si>
  <si>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</si>
  <si>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</si>
  <si>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</si>
  <si>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</si>
  <si>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</si>
  <si>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</si>
  <si>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</si>
  <si>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</si>
  <si>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</si>
  <si>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</si>
  <si>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</si>
  <si>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</si>
  <si>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</si>
  <si>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</si>
  <si>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</si>
  <si>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</si>
  <si>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</si>
  <si>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</si>
  <si>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</si>
  <si>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</si>
  <si>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</si>
  <si>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</si>
  <si>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</si>
  <si>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</si>
  <si>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</si>
  <si>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</si>
  <si>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</si>
  <si>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</si>
  <si>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</si>
  <si>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</si>
  <si>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</si>
  <si>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</si>
  <si>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</si>
  <si>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</si>
  <si>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</si>
  <si>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</si>
  <si>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</si>
  <si>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</si>
  <si>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</si>
  <si>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</si>
  <si>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</si>
  <si>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</si>
  <si>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</si>
  <si>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</si>
  <si>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</si>
  <si>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</si>
  <si>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</si>
  <si>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</si>
  <si>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</si>
  <si>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</si>
  <si>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</si>
  <si>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</si>
  <si>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</si>
  <si>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</si>
  <si>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</si>
  <si>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</si>
  <si>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</si>
  <si>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</si>
  <si>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</si>
  <si>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</si>
  <si>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</si>
  <si>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</si>
  <si>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</si>
  <si>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</si>
  <si>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</si>
  <si>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</si>
  <si>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</si>
  <si>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</si>
  <si>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</si>
  <si>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</si>
  <si>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</si>
  <si>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</si>
  <si>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</si>
  <si>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</si>
  <si>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</si>
  <si>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</si>
  <si>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</si>
  <si>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</si>
  <si>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</si>
  <si>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</si>
  <si>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</si>
  <si>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</si>
  <si>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</si>
  <si>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</si>
  <si>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</si>
  <si>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</si>
  <si>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</si>
  <si>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</si>
  <si>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</si>
  <si>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</si>
  <si>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</si>
  <si>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</si>
  <si>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</si>
  <si>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</si>
  <si>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</si>
  <si>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</si>
  <si>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</si>
  <si>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</si>
  <si>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</si>
  <si>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</si>
  <si>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</si>
  <si>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</si>
  <si>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</si>
  <si>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</si>
  <si>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</si>
  <si>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</si>
  <si>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</si>
  <si>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</si>
  <si>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</si>
  <si>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</si>
  <si>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</si>
  <si>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</si>
  <si>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</si>
  <si>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</si>
  <si>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</si>
  <si>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</si>
  <si>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</si>
  <si>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</si>
  <si>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</si>
  <si>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</si>
  <si>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</si>
  <si>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</si>
  <si>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</si>
  <si>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</si>
  <si>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</si>
  <si>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</si>
  <si>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</si>
  <si>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</si>
  <si>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</si>
  <si>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</si>
  <si>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</si>
  <si>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</si>
  <si>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</si>
  <si>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</si>
  <si>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</si>
  <si>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</si>
  <si>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</si>
  <si>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</si>
  <si>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</si>
  <si>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</si>
  <si>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</si>
  <si>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</si>
  <si>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</si>
  <si>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</si>
  <si>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</si>
  <si>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</si>
  <si>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</si>
  <si>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</si>
  <si>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</si>
  <si>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</si>
  <si>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</si>
  <si>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</si>
  <si>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</si>
  <si>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</si>
  <si>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</si>
  <si>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</si>
  <si>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</si>
  <si>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</si>
  <si>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</si>
  <si>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</si>
  <si>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</si>
  <si>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</si>
  <si>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</si>
  <si>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</si>
  <si>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</si>
  <si>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</si>
  <si>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</si>
  <si>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</si>
  <si>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</si>
  <si>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</si>
  <si>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</si>
  <si>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</si>
  <si>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</si>
  <si>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</si>
  <si>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</si>
  <si>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</si>
  <si>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</si>
  <si>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</si>
  <si>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</si>
  <si>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</si>
  <si>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</si>
  <si>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</si>
  <si>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</si>
  <si>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</si>
  <si>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</si>
  <si>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</si>
  <si>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</si>
  <si>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</si>
  <si>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</si>
  <si>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</si>
  <si>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</si>
  <si>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</si>
  <si>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</si>
  <si>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</si>
  <si>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</si>
  <si>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</si>
  <si>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</si>
  <si>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</si>
  <si>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</si>
  <si>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</si>
  <si>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</si>
  <si>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</si>
  <si>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</si>
  <si>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</si>
  <si>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</si>
  <si>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</si>
  <si>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</si>
  <si>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</si>
  <si>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</si>
  <si>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</si>
  <si>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</si>
  <si>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</si>
  <si>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</si>
  <si>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</si>
  <si>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</si>
  <si>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</si>
  <si>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</si>
  <si>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</si>
  <si>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</si>
  <si>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</si>
  <si>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</si>
  <si>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</si>
  <si>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</si>
  <si>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</si>
  <si>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</si>
  <si>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</si>
  <si>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</si>
  <si>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</si>
  <si>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</si>
  <si>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</si>
  <si>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</si>
  <si>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</si>
  <si>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</si>
  <si>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</si>
  <si>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</si>
  <si>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</si>
  <si>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</si>
  <si>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</si>
  <si>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</si>
  <si>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</si>
  <si>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</si>
  <si>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</si>
  <si>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</si>
  <si>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</si>
  <si>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</si>
  <si>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</si>
  <si>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</si>
  <si>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</si>
  <si>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</si>
  <si>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</si>
  <si>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</si>
  <si>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</si>
  <si>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</si>
  <si>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</si>
  <si>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</si>
  <si>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</si>
  <si>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</si>
  <si>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</si>
  <si>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</si>
  <si>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</si>
  <si>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</si>
  <si>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</si>
  <si>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</si>
  <si>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</si>
  <si>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</si>
  <si>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</si>
  <si>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</si>
  <si>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</si>
  <si>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</si>
  <si>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</si>
  <si>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</si>
  <si>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</si>
  <si>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</si>
  <si>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</si>
  <si>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</si>
  <si>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</si>
  <si>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</si>
  <si>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</si>
  <si>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</si>
  <si>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</si>
  <si>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</si>
  <si>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</si>
  <si>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</si>
  <si>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</si>
  <si>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</si>
  <si>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</si>
  <si>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</si>
  <si>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</si>
  <si>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</si>
  <si>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</si>
  <si>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</si>
  <si>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</si>
  <si>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</si>
  <si>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</si>
  <si>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</si>
  <si>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</si>
  <si>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</si>
  <si>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</si>
  <si>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</si>
  <si>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</si>
  <si>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</si>
  <si>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</si>
  <si>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</si>
  <si>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</si>
  <si>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</si>
  <si>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</si>
  <si>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</si>
  <si>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</si>
  <si>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</si>
  <si>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</si>
  <si>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</si>
  <si>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</si>
  <si>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</si>
  <si>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</si>
  <si>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</si>
  <si>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</si>
  <si>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</si>
  <si>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</si>
  <si>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</si>
  <si>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</si>
  <si>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</si>
  <si>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</si>
  <si>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</si>
  <si>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</si>
  <si>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</si>
  <si>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</si>
  <si>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</si>
  <si>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</si>
  <si>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</si>
  <si>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</si>
  <si>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</si>
  <si>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</si>
  <si>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</si>
  <si>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</si>
  <si>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</si>
  <si>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</si>
  <si>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</si>
  <si>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</si>
  <si>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</si>
  <si>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</si>
  <si>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</si>
  <si>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</si>
  <si>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</si>
  <si>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</si>
  <si>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</si>
  <si>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</si>
  <si>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</si>
  <si>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</si>
  <si>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</si>
  <si>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</si>
  <si>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</si>
  <si>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</si>
  <si>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</si>
  <si>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</si>
  <si>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</si>
  <si>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</si>
  <si>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</si>
  <si>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</si>
  <si>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</si>
  <si>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</si>
  <si>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</si>
  <si>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</si>
  <si>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</si>
  <si>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</si>
  <si>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</si>
  <si>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</si>
  <si>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</si>
  <si>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</si>
  <si>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</si>
  <si>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</si>
  <si>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</si>
  <si>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</si>
  <si>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</si>
  <si>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</si>
  <si>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</si>
  <si>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</si>
  <si>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</si>
  <si>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</si>
  <si>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</si>
  <si>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</si>
  <si>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</si>
  <si>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</si>
  <si>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</si>
  <si>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</si>
  <si>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</si>
  <si>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</si>
  <si>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</si>
  <si>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</si>
  <si>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</si>
  <si>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</si>
  <si>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</si>
  <si>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</si>
  <si>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</si>
  <si>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</si>
  <si>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</si>
  <si>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</si>
  <si>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</si>
  <si>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</si>
  <si>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</si>
  <si>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</si>
  <si>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</si>
  <si>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</si>
  <si>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</si>
  <si>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</si>
  <si>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</si>
  <si>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</si>
  <si>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</si>
  <si>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</si>
  <si>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</si>
  <si>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</si>
  <si>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</si>
  <si>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</si>
  <si>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</si>
  <si>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</si>
  <si>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</si>
  <si>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</si>
  <si>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</si>
  <si>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</si>
  <si>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</si>
  <si>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</si>
  <si>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</si>
  <si>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</si>
  <si>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</si>
  <si>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</si>
  <si>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</si>
  <si>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</si>
  <si>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</si>
  <si>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</si>
  <si>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</si>
  <si>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</si>
  <si>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</si>
  <si>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</si>
  <si>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</si>
  <si>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</si>
  <si>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</si>
  <si>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</si>
  <si>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</si>
  <si>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</si>
  <si>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</si>
  <si>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</si>
  <si>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</si>
  <si>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</si>
  <si>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</si>
  <si>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</si>
  <si>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</si>
  <si>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</si>
  <si>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</si>
  <si>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</si>
  <si>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</si>
  <si>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</si>
  <si>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</si>
  <si>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</si>
  <si>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</si>
  <si>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</si>
  <si>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</si>
  <si>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</si>
  <si>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</si>
  <si>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</si>
  <si>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</si>
  <si>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</si>
  <si>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</si>
  <si>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</si>
  <si>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</si>
  <si>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</si>
  <si>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</si>
  <si>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</si>
  <si>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</si>
  <si>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</si>
  <si>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</si>
  <si>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</si>
  <si>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</si>
  <si>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</si>
  <si>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</si>
  <si>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</si>
  <si>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</si>
  <si>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</si>
  <si>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</si>
  <si>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</si>
  <si>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</si>
  <si>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</si>
  <si>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</si>
  <si>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</si>
  <si>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</si>
  <si>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</si>
  <si>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</si>
  <si>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</si>
  <si>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</si>
  <si>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</si>
  <si>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</si>
  <si>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</si>
  <si>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</si>
  <si>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</si>
  <si>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</si>
  <si>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</si>
  <si>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</si>
  <si>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</si>
  <si>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</si>
  <si>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</si>
  <si>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</si>
  <si>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</si>
  <si>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</si>
  <si>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</si>
  <si>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</si>
  <si>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</si>
  <si>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</si>
  <si>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</si>
  <si>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</si>
  <si>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</si>
  <si>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</si>
  <si>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</si>
  <si>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</si>
  <si>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</si>
  <si>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</si>
  <si>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</si>
  <si>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</si>
  <si>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</si>
  <si>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</si>
  <si>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</si>
  <si>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</si>
  <si>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</si>
  <si>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</si>
  <si>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</si>
  <si>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</si>
  <si>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</si>
  <si>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</si>
  <si>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</si>
  <si>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</si>
  <si>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</si>
  <si>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</si>
  <si>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</si>
  <si>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</si>
  <si>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</si>
  <si>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</si>
  <si>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</si>
  <si>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</si>
  <si>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</si>
  <si>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</si>
  <si>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</si>
  <si>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</si>
  <si>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</si>
  <si>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</si>
  <si>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</si>
  <si>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</si>
  <si>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</si>
  <si>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</si>
  <si>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</si>
  <si>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</si>
  <si>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</si>
  <si>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</si>
  <si>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</si>
  <si>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</si>
  <si>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</si>
  <si>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</si>
  <si>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</si>
  <si>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</si>
  <si>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</si>
  <si>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</si>
  <si>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</si>
  <si>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</si>
  <si>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</si>
  <si>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</si>
  <si>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</si>
  <si>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</si>
  <si>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</si>
  <si>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</si>
  <si>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</si>
  <si>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</si>
  <si>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</si>
  <si>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</si>
  <si>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</si>
  <si>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</si>
  <si>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</si>
  <si>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</si>
  <si>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</si>
  <si>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</si>
  <si>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</si>
  <si>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</si>
  <si>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</si>
  <si>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</si>
  <si>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</si>
  <si>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</si>
  <si>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</si>
  <si>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</si>
  <si>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</si>
  <si>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</si>
  <si>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</si>
  <si>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</si>
  <si>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</si>
  <si>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</si>
  <si>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</si>
  <si>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</si>
  <si>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</si>
  <si>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</si>
  <si>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</si>
  <si>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</si>
  <si>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</si>
  <si>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</si>
  <si>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</si>
  <si>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</si>
  <si>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</si>
  <si>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</si>
  <si>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</si>
  <si>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</si>
  <si>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</si>
  <si>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</si>
  <si>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</si>
  <si>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</si>
  <si>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</si>
  <si>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</si>
  <si>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</si>
  <si>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</si>
  <si>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</si>
  <si>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</si>
  <si>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</si>
  <si>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</si>
  <si>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</si>
  <si>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</si>
  <si>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</si>
  <si>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</si>
  <si>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</si>
  <si>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</si>
  <si>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</si>
  <si>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</si>
  <si>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</si>
  <si>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</si>
  <si>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</si>
  <si>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</si>
  <si>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</si>
  <si>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</si>
  <si>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</si>
  <si>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</si>
  <si>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</si>
  <si>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</si>
  <si>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</si>
  <si>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</si>
  <si>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</si>
  <si>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</si>
  <si>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</si>
  <si>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</si>
  <si>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</si>
  <si>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</si>
  <si>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</si>
  <si>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</si>
  <si>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</si>
  <si>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</si>
  <si>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</si>
  <si>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</si>
  <si>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</si>
  <si>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</si>
  <si>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</si>
  <si>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</si>
  <si>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</si>
  <si>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</si>
  <si>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</si>
  <si>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</si>
  <si>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</si>
  <si>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</si>
  <si>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</si>
  <si>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</si>
  <si>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</si>
  <si>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</si>
  <si>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</si>
  <si>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</si>
  <si>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</si>
  <si>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</si>
  <si>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</si>
  <si>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</si>
  <si>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</si>
  <si>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</si>
  <si>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</si>
  <si>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</si>
  <si>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</si>
  <si>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</si>
  <si>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</si>
  <si>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</si>
  <si>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</si>
  <si>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</si>
  <si>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</si>
  <si>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</si>
  <si>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</si>
  <si>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</si>
  <si>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</si>
  <si>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</si>
  <si>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</si>
  <si>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</si>
  <si>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</si>
  <si>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</si>
  <si>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</si>
  <si>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</si>
  <si>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</si>
  <si>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</si>
  <si>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</si>
  <si>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</si>
  <si>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</si>
  <si>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</si>
  <si>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</si>
  <si>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</si>
  <si>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</si>
  <si>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</si>
  <si>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</si>
  <si>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</si>
  <si>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</si>
  <si>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</si>
  <si>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</si>
  <si>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</si>
  <si>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</si>
  <si>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</si>
  <si>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</si>
  <si>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</si>
  <si>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</si>
  <si>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</si>
  <si>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</si>
  <si>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</si>
  <si>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</si>
  <si>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</si>
  <si>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</si>
  <si>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</si>
  <si>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</si>
  <si>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</si>
  <si>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</si>
  <si>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</si>
  <si>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</si>
  <si>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</si>
  <si>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</si>
  <si>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</si>
  <si>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</si>
  <si>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</si>
  <si>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</si>
  <si>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</si>
  <si>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</si>
  <si>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</si>
  <si>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</si>
  <si>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</si>
  <si>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</si>
  <si>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</si>
  <si>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</si>
  <si>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</si>
  <si>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</si>
  <si>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</si>
  <si>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</si>
  <si>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</si>
  <si>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</si>
  <si>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</si>
  <si>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</si>
  <si>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</si>
  <si>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</si>
  <si>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</si>
  <si>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</si>
  <si>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</si>
  <si>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</si>
  <si>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</si>
  <si>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</si>
  <si>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</si>
  <si>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</si>
  <si>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</si>
  <si>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</si>
  <si>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</si>
  <si>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</si>
  <si>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</si>
  <si>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</si>
  <si>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</si>
  <si>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</si>
  <si>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</si>
  <si>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</si>
  <si>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</si>
  <si>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</si>
  <si>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</si>
  <si>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</si>
  <si>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</si>
  <si>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</si>
  <si>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</si>
  <si>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</si>
  <si>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</si>
  <si>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</si>
  <si>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</si>
  <si>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</si>
  <si>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</si>
  <si>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</si>
  <si>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</si>
  <si>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</si>
  <si>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</si>
  <si>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</si>
  <si>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</si>
  <si>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</si>
  <si>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</si>
  <si>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</si>
  <si>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</si>
  <si>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</si>
  <si>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</si>
  <si>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</si>
  <si>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</si>
  <si>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</si>
  <si>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</si>
  <si>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</si>
  <si>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</si>
  <si>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</si>
  <si>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</si>
  <si>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</si>
  <si>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</si>
  <si>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</si>
  <si>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</si>
  <si>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</si>
  <si>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</si>
  <si>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</si>
  <si>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</si>
  <si>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</si>
  <si>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</si>
  <si>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</si>
  <si>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</si>
  <si>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</si>
  <si>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</si>
  <si>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</si>
  <si>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</si>
  <si>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</si>
  <si>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</si>
  <si>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</si>
  <si>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</si>
  <si>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</si>
  <si>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</si>
  <si>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</si>
  <si>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</si>
  <si>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</si>
  <si>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</si>
  <si>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</si>
  <si>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</si>
  <si>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</si>
  <si>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</si>
  <si>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</si>
  <si>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</si>
  <si>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</si>
  <si>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</si>
  <si>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</si>
  <si>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</si>
  <si>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</si>
  <si>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</si>
  <si>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</si>
  <si>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</si>
  <si>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</si>
  <si>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</si>
  <si>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</si>
  <si>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</si>
  <si>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</si>
  <si>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</si>
  <si>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</si>
  <si>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</si>
  <si>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</si>
  <si>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</si>
  <si>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</si>
  <si>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</si>
  <si>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</si>
  <si>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</si>
  <si>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</si>
  <si>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</si>
  <si>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</si>
  <si>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</si>
  <si>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</si>
  <si>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</si>
  <si>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</si>
  <si>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</si>
  <si>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</si>
  <si>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</si>
  <si>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</si>
  <si>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</si>
  <si>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</si>
  <si>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</si>
  <si>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</si>
  <si>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</si>
  <si>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</si>
  <si>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</si>
  <si>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</si>
  <si>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</si>
  <si>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</si>
  <si>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</si>
  <si>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</si>
  <si>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</si>
  <si>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</si>
  <si>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</si>
  <si>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</si>
  <si>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</si>
  <si>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</si>
  <si>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</si>
  <si>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</si>
  <si>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</si>
  <si>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</si>
  <si>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</si>
  <si>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</si>
  <si>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</si>
  <si>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</si>
  <si>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</si>
  <si>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</si>
  <si>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</si>
  <si>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</si>
  <si>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</si>
  <si>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</si>
  <si>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</si>
  <si>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</si>
  <si>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</si>
  <si>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</si>
  <si>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</si>
  <si>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</si>
  <si>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</si>
  <si>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</si>
  <si>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</si>
  <si>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</si>
  <si>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</si>
  <si>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</si>
  <si>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</si>
  <si>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</si>
  <si>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</si>
  <si>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</si>
  <si>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</si>
  <si>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</si>
  <si>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</si>
  <si>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</si>
  <si>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</si>
  <si>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</si>
  <si>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</si>
  <si>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</si>
  <si>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</si>
  <si>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</si>
  <si>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</si>
  <si>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</si>
  <si>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</si>
  <si>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</si>
  <si>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</si>
  <si>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</si>
  <si>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</si>
  <si>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</si>
  <si>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</si>
  <si>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</si>
  <si>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</si>
  <si>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</si>
  <si>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</si>
  <si>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</si>
  <si>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</si>
  <si>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</si>
  <si>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</si>
  <si>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</si>
  <si>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</si>
  <si>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</si>
  <si>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</si>
  <si>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</si>
  <si>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</si>
  <si>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</si>
  <si>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</si>
  <si>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</si>
  <si>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</si>
  <si>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</si>
  <si>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</si>
  <si>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</si>
  <si>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</si>
  <si>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</si>
  <si>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</si>
  <si>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</si>
  <si>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</si>
  <si>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</si>
  <si>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</si>
  <si>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</si>
  <si>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</si>
  <si>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</si>
  <si>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</si>
  <si>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</si>
  <si>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</si>
  <si>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</si>
  <si>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</si>
  <si>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</si>
  <si>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</si>
  <si>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</si>
  <si>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</si>
  <si>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</si>
  <si>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</si>
  <si>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</si>
  <si>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</si>
  <si>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</si>
  <si>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</si>
  <si>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</si>
  <si>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</si>
  <si>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</si>
  <si>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</si>
  <si>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</si>
  <si>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</si>
  <si>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</si>
  <si>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</si>
  <si>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</si>
  <si>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</si>
  <si>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</si>
  <si>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</si>
  <si>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</si>
  <si>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</si>
  <si>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</si>
  <si>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</si>
  <si>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</si>
  <si>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</si>
  <si>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</si>
  <si>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</si>
  <si>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</si>
  <si>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</si>
  <si>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</si>
  <si>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</si>
  <si>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</si>
  <si>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</si>
  <si>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</si>
  <si>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</si>
  <si>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</si>
  <si>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</si>
  <si>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</si>
  <si>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</si>
  <si>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</si>
  <si>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</si>
  <si>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</si>
  <si>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</si>
  <si>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</si>
  <si>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</si>
  <si>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</si>
  <si>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</si>
  <si>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</si>
  <si>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</si>
  <si>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</si>
  <si>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</si>
  <si>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</si>
  <si>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</si>
  <si>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</si>
  <si>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</si>
  <si>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</si>
  <si>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</si>
  <si>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</si>
  <si>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</si>
  <si>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</si>
  <si>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</si>
  <si>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</si>
  <si>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</si>
  <si>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</si>
  <si>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</si>
  <si>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</si>
  <si>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</si>
  <si>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</si>
  <si>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</si>
  <si>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</si>
  <si>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</si>
  <si>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</si>
  <si>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</si>
  <si>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</si>
  <si>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</si>
  <si>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</si>
  <si>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</si>
  <si>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</si>
  <si>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</si>
  <si>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</si>
  <si>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</si>
  <si>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</si>
  <si>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</si>
  <si>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</si>
  <si>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</si>
  <si>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</si>
  <si>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</si>
  <si>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</si>
  <si>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</si>
  <si>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</si>
  <si>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</si>
  <si>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</si>
  <si>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</si>
  <si>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</si>
  <si>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</si>
  <si>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</si>
  <si>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</si>
  <si>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</si>
  <si>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</si>
  <si>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</si>
  <si>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</si>
  <si>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</si>
  <si>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</si>
  <si>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</si>
  <si>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</si>
  <si>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</si>
  <si>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</si>
  <si>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</si>
  <si>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</si>
  <si>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</si>
  <si>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</si>
  <si>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</si>
  <si>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</si>
  <si>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</si>
  <si>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</si>
  <si>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</si>
  <si>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</si>
  <si>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</si>
  <si>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</si>
  <si>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</si>
  <si>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</si>
  <si>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</si>
  <si>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</si>
  <si>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</si>
  <si>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</si>
  <si>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</si>
  <si>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</si>
  <si>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</si>
  <si>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</si>
  <si>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</si>
  <si>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</si>
  <si>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</si>
  <si>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</si>
  <si>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</si>
  <si>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</si>
  <si>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</si>
  <si>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</si>
  <si>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</si>
  <si>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</si>
  <si>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</si>
  <si>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</si>
  <si>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</si>
  <si>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</si>
  <si>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</si>
  <si>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</si>
  <si>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</si>
  <si>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</si>
  <si>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</si>
  <si>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</si>
  <si>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</si>
  <si>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</si>
  <si>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</si>
  <si>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</si>
  <si>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</si>
  <si>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</si>
  <si>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</si>
  <si>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</si>
  <si>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</si>
  <si>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</si>
  <si>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</si>
  <si>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</si>
  <si>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</si>
  <si>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</si>
  <si>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</si>
  <si>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</si>
  <si>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</si>
  <si>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</si>
  <si>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</si>
  <si>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</si>
  <si>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</si>
  <si>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</si>
  <si>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</si>
  <si>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</si>
  <si>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</si>
  <si>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</si>
  <si>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</si>
  <si>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</si>
  <si>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</si>
  <si>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</si>
  <si>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</si>
  <si>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</si>
  <si>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</si>
  <si>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</si>
  <si>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</si>
  <si>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</si>
  <si>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</si>
  <si>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</si>
  <si>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</si>
  <si>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</si>
  <si>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</si>
  <si>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</si>
  <si>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</si>
  <si>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</si>
  <si>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</si>
  <si>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</si>
  <si>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</si>
  <si>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</si>
  <si>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</si>
  <si>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</si>
  <si>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</si>
  <si>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</si>
  <si>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</si>
  <si>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</si>
  <si>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</si>
  <si>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</si>
  <si>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</si>
  <si>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</si>
  <si>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</si>
  <si>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</si>
  <si>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</si>
  <si>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</si>
  <si>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</si>
  <si>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</si>
  <si>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</si>
  <si>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</si>
  <si>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</si>
  <si>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</si>
  <si>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</si>
  <si>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</si>
  <si>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</si>
  <si>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</si>
  <si>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</si>
  <si>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</si>
  <si>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</si>
  <si>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</si>
  <si>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</si>
  <si>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</si>
  <si>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</si>
  <si>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</si>
  <si>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</si>
  <si>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</si>
  <si>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</si>
  <si>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</si>
  <si>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</si>
  <si>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</si>
  <si>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</si>
  <si>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</si>
  <si>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</si>
  <si>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</si>
  <si>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</si>
  <si>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</si>
  <si>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</si>
  <si>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</si>
  <si>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</si>
  <si>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</si>
  <si>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</si>
  <si>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</si>
  <si>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</si>
  <si>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</si>
  <si>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</si>
  <si>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</si>
  <si>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</si>
  <si>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</si>
  <si>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</si>
  <si>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</si>
  <si>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</si>
  <si>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</si>
  <si>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</si>
  <si>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</si>
  <si>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</si>
  <si>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</si>
  <si>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</si>
  <si>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</si>
  <si>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</si>
  <si>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</si>
  <si>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</si>
  <si>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</si>
  <si>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</si>
  <si>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</si>
  <si>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</si>
  <si>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</si>
  <si>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</si>
  <si>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</si>
  <si>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</si>
  <si>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</si>
  <si>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</si>
  <si>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</si>
  <si>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</si>
  <si>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</si>
  <si>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</si>
  <si>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</si>
  <si>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</si>
  <si>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</si>
  <si>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</si>
  <si>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</si>
  <si>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</si>
  <si>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</si>
  <si>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</si>
  <si>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</si>
  <si>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</si>
  <si>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</si>
  <si>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</si>
  <si>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</si>
  <si>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</si>
  <si>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</si>
  <si>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</si>
  <si>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</si>
  <si>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</si>
  <si>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</si>
  <si>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</si>
  <si>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</si>
  <si>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</si>
  <si>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</si>
  <si>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</si>
  <si>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</si>
  <si>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</si>
  <si>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</si>
  <si>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</si>
  <si>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</si>
  <si>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</si>
  <si>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</si>
  <si>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</si>
  <si>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</si>
  <si>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</si>
  <si>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</si>
  <si>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</si>
  <si>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</si>
  <si>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</si>
  <si>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</si>
  <si>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</si>
  <si>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</si>
  <si>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</si>
  <si>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</si>
  <si>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</si>
  <si>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</si>
  <si>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</si>
  <si>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</si>
  <si>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</si>
  <si>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</si>
  <si>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</si>
  <si>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</si>
  <si>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</si>
  <si>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</si>
  <si>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</si>
  <si>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</si>
  <si>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</si>
  <si>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</si>
  <si>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</si>
  <si>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</si>
  <si>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</si>
  <si>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</si>
  <si>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</si>
  <si>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</si>
  <si>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</si>
  <si>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</si>
  <si>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</si>
  <si>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</si>
  <si>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</si>
  <si>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</si>
  <si>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</si>
  <si>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</si>
  <si>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</si>
  <si>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</si>
  <si>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</si>
  <si>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</si>
  <si>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</si>
  <si>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</si>
  <si>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</si>
  <si>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</si>
  <si>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</si>
  <si>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</si>
  <si>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</si>
  <si>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</si>
  <si>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</si>
  <si>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</si>
  <si>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</si>
  <si>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</si>
  <si>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</si>
  <si>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</si>
  <si>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</si>
  <si>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</si>
  <si>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</si>
  <si>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</si>
  <si>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</si>
  <si>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</si>
  <si>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</si>
  <si>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</si>
  <si>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</si>
  <si>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</si>
  <si>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</si>
  <si>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</si>
  <si>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</si>
  <si>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</si>
  <si>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</si>
  <si>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</si>
  <si>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</si>
  <si>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</si>
  <si>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</si>
  <si>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</si>
  <si>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</si>
  <si>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</si>
  <si>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</si>
  <si>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</si>
  <si>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</si>
  <si>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</si>
  <si>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</si>
  <si>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</si>
  <si>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</si>
  <si>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</si>
  <si>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</si>
  <si>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</si>
  <si>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</si>
  <si>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</si>
  <si>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</si>
  <si>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</si>
  <si>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</si>
  <si>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</si>
  <si>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</si>
  <si>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</si>
  <si>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</si>
  <si>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</si>
  <si>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</si>
  <si>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</si>
  <si>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</si>
  <si>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</si>
  <si>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</si>
  <si>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</si>
  <si>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</si>
  <si>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</si>
  <si>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</si>
  <si>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</si>
  <si>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</si>
  <si>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</si>
  <si>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</si>
  <si>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</si>
  <si>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</si>
  <si>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</si>
  <si>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</si>
  <si>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</si>
  <si>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</si>
  <si>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</si>
  <si>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</si>
  <si>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</si>
  <si>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</si>
  <si>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</si>
  <si>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</si>
  <si>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</si>
  <si>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</si>
  <si>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</si>
  <si>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</si>
  <si>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</si>
  <si>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</si>
  <si>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</si>
  <si>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</si>
  <si>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</si>
  <si>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</si>
  <si>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</si>
  <si>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</si>
  <si>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</si>
  <si>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</si>
  <si>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</si>
  <si>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</si>
  <si>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</si>
  <si>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</si>
  <si>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</si>
  <si>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</si>
  <si>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</si>
  <si>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</si>
  <si>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</si>
  <si>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</si>
  <si>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</si>
  <si>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</si>
  <si>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</si>
  <si>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</si>
  <si>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</si>
  <si>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</si>
  <si>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</si>
  <si>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</si>
  <si>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</si>
  <si>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</si>
  <si>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</si>
  <si>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</si>
  <si>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</si>
  <si>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</si>
  <si>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</si>
  <si>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</si>
  <si>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</si>
  <si>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</si>
  <si>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</si>
  <si>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</si>
  <si>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</si>
  <si>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</si>
  <si>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</si>
  <si>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</si>
  <si>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</si>
  <si>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</si>
  <si>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</si>
  <si>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</si>
  <si>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</si>
  <si>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</si>
  <si>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</si>
  <si>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</si>
  <si>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</si>
  <si>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</si>
  <si>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</si>
  <si>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</si>
  <si>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</si>
  <si>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</si>
  <si>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</si>
  <si>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</si>
  <si>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</si>
  <si>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</si>
  <si>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</si>
  <si>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</si>
  <si>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</si>
  <si>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</si>
  <si>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</si>
  <si>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</si>
  <si>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</si>
  <si>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</si>
  <si>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</si>
  <si>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</si>
  <si>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</si>
  <si>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</si>
  <si>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</si>
  <si>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</si>
  <si>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</si>
  <si>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</si>
  <si>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</si>
  <si>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</si>
  <si>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</si>
  <si>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</si>
  <si>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</si>
  <si>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</si>
  <si>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</si>
  <si>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</si>
  <si>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</si>
  <si>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</si>
  <si>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</si>
  <si>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</si>
  <si>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</si>
  <si>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</si>
  <si>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</si>
  <si>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</si>
  <si>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</si>
  <si>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</si>
  <si>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</si>
  <si>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</si>
  <si>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</si>
  <si>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</si>
  <si>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</si>
  <si>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</si>
  <si>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</si>
  <si>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</si>
  <si>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</si>
  <si>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</si>
  <si>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</si>
  <si>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</si>
  <si>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</si>
  <si>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</si>
  <si>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</si>
  <si>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</si>
  <si>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</si>
  <si>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</si>
  <si>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</si>
  <si>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</si>
  <si>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</si>
  <si>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</si>
  <si>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</si>
  <si>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</si>
  <si>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</si>
  <si>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</si>
  <si>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</si>
  <si>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</si>
  <si>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</si>
  <si>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</si>
  <si>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</si>
  <si>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</si>
  <si>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</si>
  <si>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</si>
  <si>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</si>
  <si>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</si>
  <si>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</si>
  <si>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</si>
  <si>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</si>
  <si>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</si>
  <si>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</si>
  <si>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</si>
  <si>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</si>
  <si>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</si>
  <si>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</si>
  <si>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</si>
  <si>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</si>
  <si>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</si>
  <si>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</si>
  <si>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</si>
  <si>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</si>
  <si>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</si>
  <si>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</si>
  <si>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</si>
  <si>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</si>
  <si>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</si>
  <si>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</si>
  <si>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</si>
  <si>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</si>
  <si>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</si>
  <si>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</si>
  <si>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</si>
  <si>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</si>
  <si>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</si>
  <si>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</si>
  <si>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</si>
  <si>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</si>
  <si>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</si>
  <si>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</si>
  <si>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</si>
  <si>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</si>
  <si>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</si>
  <si>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</si>
  <si>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</si>
  <si>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</si>
  <si>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</si>
  <si>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</si>
  <si>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</si>
  <si>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</si>
  <si>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</si>
  <si>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</si>
  <si>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</si>
  <si>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</si>
  <si>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</si>
  <si>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</si>
  <si>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</si>
  <si>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</si>
  <si>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</si>
  <si>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</si>
  <si>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</si>
  <si>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</si>
  <si>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</si>
  <si>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</si>
  <si>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</si>
  <si>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</si>
  <si>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</si>
  <si>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</si>
  <si>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</si>
  <si>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</si>
  <si>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</si>
  <si>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</si>
  <si>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</si>
  <si>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</si>
  <si>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</si>
  <si>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</si>
  <si>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</si>
  <si>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</si>
  <si>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</si>
  <si>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</si>
  <si>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</si>
  <si>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</si>
  <si>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</si>
  <si>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</si>
  <si>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</si>
  <si>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</si>
  <si>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</si>
  <si>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</si>
  <si>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</si>
  <si>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</si>
  <si>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</si>
  <si>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</si>
  <si>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</si>
  <si>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</si>
  <si>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</si>
  <si>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</si>
  <si>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</si>
  <si>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</si>
  <si>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</si>
  <si>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</si>
  <si>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</si>
  <si>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</si>
  <si>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</si>
  <si>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</si>
  <si>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</si>
  <si>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</si>
  <si>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</si>
  <si>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</si>
  <si>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</si>
  <si>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</si>
  <si>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</si>
  <si>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</si>
  <si>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</si>
  <si>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</si>
  <si>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</si>
  <si>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</si>
  <si>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</si>
  <si>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</si>
  <si>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</si>
  <si>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</si>
  <si>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</si>
  <si>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</si>
  <si>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</si>
  <si>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</si>
  <si>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</si>
  <si>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</si>
  <si>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</si>
  <si>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</si>
  <si>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</si>
  <si>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</si>
  <si>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</si>
  <si>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</si>
  <si>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</si>
  <si>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</si>
  <si>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</si>
  <si>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</si>
  <si>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</si>
  <si>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</si>
  <si>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</si>
  <si>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</si>
  <si>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</si>
  <si>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</si>
  <si>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</si>
  <si>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</si>
  <si>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</si>
  <si>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</si>
  <si>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</si>
  <si>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</si>
  <si>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</si>
  <si>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</si>
  <si>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</si>
  <si>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</si>
  <si>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</si>
  <si>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</si>
  <si>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</si>
  <si>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</si>
  <si>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</si>
  <si>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</si>
  <si>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</si>
  <si>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</si>
  <si>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</si>
  <si>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</si>
  <si>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</si>
  <si>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</si>
  <si>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</si>
  <si>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</si>
  <si>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</si>
  <si>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</si>
  <si>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</si>
  <si>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</si>
  <si>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</si>
  <si>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</si>
  <si>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</si>
  <si>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</si>
  <si>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</si>
  <si>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</si>
  <si>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</si>
  <si>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</si>
  <si>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</si>
  <si>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</si>
  <si>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</si>
  <si>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</si>
  <si>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</si>
  <si>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</si>
  <si>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</si>
  <si>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</si>
  <si>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</si>
  <si>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</si>
  <si>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</si>
  <si>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</si>
  <si>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</si>
  <si>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</si>
  <si>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</si>
  <si>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</si>
  <si>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</si>
  <si>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</si>
  <si>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</si>
  <si>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</si>
  <si>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</si>
  <si>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</si>
  <si>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</si>
  <si>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</si>
  <si>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</si>
  <si>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</si>
  <si>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</si>
  <si>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</si>
  <si>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</si>
  <si>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</si>
  <si>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</si>
  <si>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</si>
  <si>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</si>
  <si>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</si>
  <si>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</si>
  <si>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</si>
  <si>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</si>
  <si>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</si>
  <si>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</si>
  <si>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</si>
  <si>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</si>
  <si>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</si>
  <si>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</si>
  <si>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</si>
  <si>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</si>
  <si>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</si>
  <si>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</si>
  <si>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</si>
  <si>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</si>
  <si>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</si>
  <si>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</si>
  <si>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</si>
  <si>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</si>
  <si>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</si>
  <si>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</si>
  <si>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</si>
  <si>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</si>
  <si>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</si>
  <si>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</si>
  <si>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</si>
  <si>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</si>
  <si>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</si>
  <si>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</si>
  <si>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</si>
  <si>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</si>
  <si>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</si>
  <si>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</si>
  <si>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</si>
  <si>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</si>
  <si>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</si>
  <si>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</si>
  <si>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</si>
  <si>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</si>
  <si>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</si>
  <si>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</si>
  <si>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</si>
  <si>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</si>
  <si>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</si>
  <si>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</si>
  <si>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</si>
  <si>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</si>
  <si>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</si>
  <si>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</si>
  <si>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</si>
  <si>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</si>
  <si>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</si>
  <si>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</si>
  <si>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</si>
  <si>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</si>
  <si>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</si>
  <si>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</si>
  <si>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</si>
  <si>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</si>
  <si>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</si>
  <si>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</si>
  <si>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</si>
  <si>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</si>
  <si>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</si>
  <si>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</si>
  <si>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</si>
  <si>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</si>
  <si>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</si>
  <si>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</si>
  <si>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</si>
  <si>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</si>
  <si>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</si>
  <si>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</si>
  <si>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</si>
  <si>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</si>
  <si>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</si>
  <si>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</si>
  <si>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</si>
  <si>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</si>
  <si>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</si>
  <si>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</si>
  <si>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</si>
  <si>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</si>
  <si>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</si>
  <si>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</si>
  <si>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</si>
  <si>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</si>
  <si>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</si>
  <si>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</si>
  <si>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</si>
  <si>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</si>
  <si>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</si>
  <si>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</si>
  <si>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</si>
  <si>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</si>
  <si>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</si>
  <si>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</si>
  <si>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</si>
  <si>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</si>
  <si>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</si>
  <si>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</si>
  <si>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</si>
  <si>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</si>
  <si>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</si>
  <si>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</si>
  <si>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</si>
  <si>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</si>
  <si>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</si>
  <si>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</si>
  <si>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</si>
  <si>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</si>
  <si>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</si>
  <si>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</si>
  <si>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</si>
  <si>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</si>
  <si>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</si>
  <si>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</si>
  <si>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</si>
  <si>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</si>
  <si>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</si>
  <si>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</si>
  <si>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</si>
  <si>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</si>
  <si>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</si>
  <si>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</si>
  <si>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</si>
  <si>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</si>
  <si>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</si>
  <si>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</si>
  <si>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</si>
  <si>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</si>
  <si>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</si>
  <si>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</si>
  <si>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</si>
  <si>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</si>
  <si>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</si>
  <si>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</si>
  <si>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</si>
  <si>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</si>
  <si>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</si>
  <si>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</si>
  <si>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</si>
  <si>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</si>
  <si>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</si>
  <si>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</si>
  <si>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</si>
  <si>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</si>
  <si>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</si>
  <si>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</si>
  <si>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</si>
  <si>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</si>
  <si>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</si>
  <si>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</si>
  <si>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</si>
  <si>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</si>
  <si>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</si>
  <si>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</si>
  <si>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</si>
  <si>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</si>
  <si>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</si>
  <si>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</si>
  <si>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</si>
  <si>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</si>
  <si>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</si>
  <si>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</si>
  <si>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</si>
  <si>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</si>
  <si>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</si>
  <si>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</si>
  <si>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</si>
  <si>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</si>
  <si>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</si>
  <si>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</si>
  <si>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</si>
  <si>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</si>
  <si>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</si>
  <si>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</si>
  <si>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</si>
  <si>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</si>
  <si>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</si>
  <si>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</si>
  <si>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</si>
  <si>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</si>
  <si>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</si>
  <si>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</si>
  <si>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</si>
  <si>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</si>
  <si>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</si>
  <si>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</si>
  <si>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</si>
  <si>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</si>
  <si>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</si>
  <si>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</si>
  <si>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</si>
  <si>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</si>
  <si>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</si>
  <si>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</si>
  <si>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</si>
  <si>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</si>
  <si>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</si>
  <si>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</si>
  <si>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</si>
  <si>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</si>
  <si>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</si>
  <si>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</si>
  <si>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</si>
  <si>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</si>
  <si>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</si>
  <si>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</si>
  <si>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</si>
  <si>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</si>
  <si>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</si>
  <si>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</si>
  <si>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</si>
  <si>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</si>
  <si>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</si>
  <si>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</si>
  <si>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</si>
  <si>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</si>
  <si>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</si>
  <si>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</si>
  <si>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</si>
  <si>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</si>
  <si>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</si>
  <si>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</si>
  <si>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</si>
  <si>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</si>
  <si>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</si>
  <si>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</si>
  <si>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</si>
  <si>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</si>
  <si>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</si>
  <si>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</si>
  <si>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</si>
  <si>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</si>
  <si>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</si>
  <si>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</si>
  <si>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</si>
  <si>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</si>
  <si>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</si>
  <si>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</si>
  <si>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</si>
  <si>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</si>
  <si>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</si>
  <si>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</si>
  <si>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</si>
  <si>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</si>
  <si>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</si>
  <si>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</si>
  <si>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</si>
  <si>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</si>
  <si>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</si>
  <si>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</si>
  <si>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</si>
  <si>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</si>
  <si>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</si>
  <si>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</si>
  <si>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</si>
  <si>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</si>
  <si>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</si>
  <si>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</si>
  <si>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</si>
  <si>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</si>
  <si>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</si>
  <si>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</si>
  <si>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</si>
  <si>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</si>
  <si>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</si>
  <si>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</si>
  <si>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</si>
  <si>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</si>
  <si>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</si>
  <si>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</si>
  <si>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</si>
  <si>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</si>
  <si>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</si>
  <si>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</si>
  <si>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</si>
  <si>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</si>
  <si>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</si>
  <si>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</si>
  <si>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</si>
  <si>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</si>
  <si>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</si>
  <si>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</si>
  <si>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</si>
  <si>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</si>
  <si>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</si>
  <si>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</si>
  <si>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</si>
  <si>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</si>
  <si>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</si>
  <si>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</si>
  <si>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</si>
  <si>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</si>
  <si>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</si>
  <si>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</si>
  <si>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</si>
  <si>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</si>
  <si>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</si>
  <si>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</si>
  <si>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</si>
  <si>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</si>
  <si>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</si>
  <si>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</si>
  <si>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</si>
  <si>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</si>
  <si>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</si>
  <si>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</si>
  <si>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</si>
  <si>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</si>
  <si>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</si>
  <si>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</si>
  <si>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</si>
  <si>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</si>
  <si>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</si>
  <si>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</si>
  <si>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</si>
  <si>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</si>
  <si>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</si>
  <si>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</si>
  <si>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</si>
  <si>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</si>
  <si>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</si>
  <si>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</si>
  <si>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</si>
  <si>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</si>
  <si>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</si>
  <si>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</si>
  <si>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</si>
  <si>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</si>
  <si>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</si>
  <si>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</si>
  <si>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</si>
  <si>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</si>
  <si>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</si>
  <si>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</si>
  <si>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</si>
  <si>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</si>
  <si>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</si>
  <si>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</si>
  <si>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</si>
  <si>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</si>
  <si>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</si>
  <si>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</si>
  <si>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</si>
  <si>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</si>
  <si>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</si>
  <si>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</si>
  <si>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</si>
  <si>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</si>
  <si>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</si>
  <si>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</si>
  <si>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</si>
  <si>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</si>
  <si>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</si>
  <si>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</si>
  <si>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</si>
  <si>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</si>
  <si>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</si>
  <si>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</si>
  <si>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</si>
  <si>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</si>
  <si>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</si>
  <si>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</si>
  <si>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</si>
  <si>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</si>
  <si>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</si>
  <si>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</si>
  <si>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</si>
  <si>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</si>
  <si>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</si>
  <si>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</si>
  <si>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</si>
  <si>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</si>
  <si>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</si>
  <si>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</si>
  <si>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</si>
  <si>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</si>
  <si>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</si>
  <si>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</si>
  <si>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</si>
  <si>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</si>
  <si>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</si>
  <si>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</si>
  <si>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</si>
  <si>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</si>
  <si>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</si>
  <si>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</si>
  <si>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</si>
  <si>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</si>
  <si>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</si>
  <si>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</si>
  <si>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</si>
  <si>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</si>
  <si>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</si>
  <si>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</si>
  <si>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</si>
  <si>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</si>
  <si>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</si>
  <si>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</si>
  <si>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</si>
  <si>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</si>
  <si>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</si>
  <si>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</si>
  <si>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</si>
  <si>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</si>
  <si>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</si>
  <si>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</si>
  <si>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</si>
  <si>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</si>
  <si>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</si>
  <si>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</si>
  <si>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</si>
  <si>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</si>
  <si>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</si>
  <si>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</si>
  <si>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</si>
  <si>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</si>
  <si>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</si>
  <si>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</si>
  <si>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</si>
  <si>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</si>
  <si>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</si>
  <si>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</si>
  <si>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</si>
  <si>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</si>
  <si>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</si>
  <si>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</si>
  <si>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</si>
  <si>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</si>
  <si>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</si>
  <si>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</si>
  <si>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</si>
  <si>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</si>
  <si>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</si>
  <si>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</si>
  <si>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</si>
  <si>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</si>
  <si>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</si>
  <si>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</si>
  <si>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</si>
  <si>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</si>
  <si>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</si>
  <si>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</si>
  <si>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</si>
  <si>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</si>
  <si>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</si>
  <si>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</si>
  <si>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</si>
  <si>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</si>
  <si>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</si>
  <si>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</si>
  <si>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</si>
  <si>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</si>
  <si>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</si>
  <si>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</si>
  <si>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</si>
  <si>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</si>
  <si>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</si>
  <si>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</si>
  <si>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</si>
  <si>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</si>
  <si>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</si>
  <si>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</si>
  <si>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</si>
  <si>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</si>
  <si>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</si>
  <si>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</si>
  <si>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</si>
  <si>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</si>
  <si>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</si>
  <si>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</si>
  <si>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</si>
  <si>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</si>
  <si>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</si>
  <si>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</si>
  <si>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</si>
  <si>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</si>
  <si>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</si>
  <si>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</si>
  <si>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</si>
  <si>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</si>
  <si>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</si>
  <si>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</si>
  <si>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</si>
  <si>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</si>
  <si>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</si>
  <si>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</si>
  <si>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</si>
  <si>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</si>
  <si>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</si>
  <si>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</si>
  <si>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</si>
  <si>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</si>
  <si>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</si>
  <si>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</si>
  <si>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</si>
  <si>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</si>
  <si>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</si>
  <si>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</si>
  <si>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</si>
  <si>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</si>
  <si>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</si>
  <si>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</si>
  <si>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</si>
  <si>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</si>
  <si>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</si>
  <si>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</si>
  <si>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</si>
  <si>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</si>
  <si>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</si>
  <si>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</si>
  <si>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</si>
  <si>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</si>
  <si>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</si>
  <si>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</si>
  <si>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</si>
  <si>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</si>
  <si>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</si>
  <si>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</si>
  <si>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</si>
  <si>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</si>
  <si>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</si>
  <si>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</si>
  <si>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</si>
  <si>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</si>
  <si>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</si>
  <si>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</si>
  <si>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</si>
  <si>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</si>
  <si>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</si>
  <si>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</si>
  <si>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</si>
  <si>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</si>
  <si>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</si>
  <si>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</si>
  <si>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</si>
  <si>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</si>
  <si>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</si>
  <si>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</si>
  <si>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</si>
  <si>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</si>
  <si>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</si>
  <si>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</si>
  <si>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</si>
  <si>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</si>
  <si>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</si>
  <si>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</si>
  <si>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</si>
  <si>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</si>
  <si>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</si>
  <si>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</si>
  <si>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</si>
  <si>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</si>
  <si>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</si>
  <si>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</si>
  <si>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</si>
  <si>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</si>
  <si>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</si>
  <si>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</si>
  <si>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</si>
  <si>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</si>
  <si>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</si>
  <si>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</si>
  <si>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</si>
  <si>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</si>
  <si>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</si>
  <si>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</si>
  <si>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</si>
  <si>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</si>
  <si>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</si>
  <si>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</si>
  <si>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</si>
  <si>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</si>
  <si>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</si>
  <si>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</si>
  <si>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</si>
  <si>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</si>
  <si>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</si>
  <si>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</si>
  <si>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</si>
  <si>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</si>
  <si>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</si>
  <si>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</si>
  <si>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</si>
  <si>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</si>
  <si>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</si>
  <si>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</si>
  <si>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</si>
  <si>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</si>
  <si>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</si>
  <si>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</si>
  <si>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</si>
  <si>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</si>
  <si>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</si>
  <si>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</si>
  <si>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</si>
  <si>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</si>
  <si>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</si>
  <si>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</si>
  <si>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</si>
  <si>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</si>
  <si>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</si>
  <si>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</si>
  <si>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</si>
  <si>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</si>
  <si>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</si>
  <si>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</si>
  <si>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</si>
  <si>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</si>
  <si>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</si>
  <si>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</si>
  <si>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</si>
  <si>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</si>
  <si>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</si>
  <si>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</si>
  <si>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</si>
  <si>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</si>
  <si>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</si>
  <si>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</si>
  <si>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</si>
  <si>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</si>
  <si>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</si>
  <si>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</si>
  <si>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</si>
  <si>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</si>
  <si>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</si>
  <si>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</si>
  <si>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</si>
  <si>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</si>
  <si>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</si>
  <si>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</si>
  <si>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</si>
  <si>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</si>
  <si>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</si>
  <si>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</si>
  <si>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</si>
  <si>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</si>
  <si>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</si>
  <si>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</si>
  <si>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</si>
  <si>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</si>
  <si>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</si>
  <si>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</si>
  <si>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</si>
  <si>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</si>
  <si>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</si>
  <si>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</si>
  <si>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</si>
  <si>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</si>
  <si>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</si>
  <si>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</si>
  <si>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</si>
  <si>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</si>
  <si>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</si>
  <si>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</si>
  <si>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</si>
  <si>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</si>
  <si>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</si>
  <si>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</si>
  <si>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</si>
  <si>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</si>
  <si>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</si>
  <si>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</si>
  <si>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</si>
  <si>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</si>
  <si>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</si>
  <si>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</si>
  <si>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</si>
  <si>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</si>
  <si>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</si>
  <si>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</si>
  <si>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</si>
  <si>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</si>
  <si>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</si>
  <si>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</si>
  <si>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</si>
  <si>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</si>
  <si>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</si>
  <si>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</si>
  <si>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</si>
  <si>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</si>
  <si>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</si>
  <si>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</si>
  <si>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</si>
  <si>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</si>
  <si>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</si>
  <si>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</si>
  <si>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</si>
  <si>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</si>
  <si>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</si>
  <si>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</si>
  <si>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</si>
  <si>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</si>
  <si>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</si>
  <si>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</si>
  <si>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</si>
  <si>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</si>
  <si>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</si>
  <si>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</si>
  <si>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</si>
  <si>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</si>
  <si>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</si>
  <si>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</si>
  <si>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</si>
  <si>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</si>
  <si>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</si>
  <si>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</si>
  <si>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</si>
  <si>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</si>
  <si>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</si>
  <si>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</si>
  <si>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</si>
  <si>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</si>
  <si>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</si>
  <si>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</si>
  <si>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</si>
  <si>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</si>
  <si>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</si>
  <si>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</si>
  <si>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</si>
  <si>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</si>
  <si>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</si>
  <si>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</si>
  <si>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</si>
  <si>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</si>
  <si>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</si>
  <si>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</si>
  <si>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</si>
  <si>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</si>
  <si>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</si>
  <si>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</si>
  <si>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</si>
  <si>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</si>
  <si>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</si>
  <si>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</si>
  <si>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</si>
  <si>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</si>
  <si>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</si>
  <si>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</si>
  <si>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</si>
  <si>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</si>
  <si>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</si>
  <si>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</si>
  <si>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</si>
  <si>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</si>
  <si>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</si>
  <si>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</si>
  <si>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</si>
  <si>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</si>
  <si>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</si>
  <si>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</si>
  <si>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</si>
  <si>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</si>
  <si>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</si>
  <si>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</si>
  <si>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</si>
  <si>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</si>
  <si>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</si>
  <si>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</si>
  <si>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</si>
  <si>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</si>
  <si>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</si>
  <si>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</si>
  <si>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</si>
  <si>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</si>
  <si>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</si>
  <si>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</si>
  <si>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</si>
  <si>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</si>
  <si>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</si>
  <si>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</si>
  <si>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</si>
  <si>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</si>
  <si>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</si>
  <si>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</si>
  <si>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</si>
  <si>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</si>
  <si>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</si>
  <si>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</si>
  <si>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</si>
  <si>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</si>
  <si>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</si>
  <si>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</si>
  <si>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</si>
  <si>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</si>
  <si>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</si>
  <si>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</si>
  <si>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</si>
  <si>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</si>
  <si>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</si>
  <si>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</si>
  <si>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</si>
  <si>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</si>
  <si>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</si>
  <si>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</si>
  <si>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</si>
  <si>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</si>
  <si>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</si>
  <si>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</si>
  <si>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</si>
  <si>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</si>
  <si>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</si>
  <si>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</si>
  <si>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</si>
  <si>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</si>
  <si>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</si>
  <si>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</si>
  <si>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</si>
  <si>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</si>
  <si>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</si>
  <si>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</si>
  <si>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</si>
  <si>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</si>
  <si>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</si>
  <si>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</si>
  <si>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</si>
  <si>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</si>
  <si>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</si>
  <si>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</si>
  <si>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</si>
  <si>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</si>
  <si>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</si>
  <si>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</si>
  <si>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</si>
  <si>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</si>
  <si>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</si>
  <si>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</si>
  <si>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</si>
  <si>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</si>
  <si>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</si>
  <si>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</si>
  <si>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</si>
  <si>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</si>
  <si>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</si>
  <si>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</si>
  <si>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</si>
  <si>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</si>
  <si>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</si>
  <si>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</si>
  <si>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</si>
  <si>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</si>
  <si>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</si>
  <si>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</si>
  <si>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</si>
  <si>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</si>
  <si>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</si>
  <si>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</si>
  <si>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</si>
  <si>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</si>
  <si>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</si>
  <si>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</si>
  <si>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</si>
  <si>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</si>
  <si>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</si>
  <si>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</si>
  <si>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</si>
  <si>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</si>
  <si>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</si>
  <si>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</si>
  <si>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</si>
  <si>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</si>
  <si>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</si>
  <si>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</si>
  <si>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</si>
  <si>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</si>
  <si>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</si>
  <si>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</si>
  <si>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</si>
  <si>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</si>
  <si>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</si>
  <si>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</si>
  <si>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</si>
  <si>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</si>
  <si>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</si>
  <si>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</si>
  <si>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</si>
  <si>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</si>
  <si>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</si>
  <si>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</si>
  <si>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</si>
  <si>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</si>
  <si>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</si>
  <si>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</si>
  <si>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</si>
  <si>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</si>
  <si>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</si>
  <si>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</si>
  <si>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</si>
  <si>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</si>
  <si>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</si>
  <si>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</si>
  <si>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</si>
  <si>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</si>
  <si>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</si>
  <si>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</si>
  <si>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</si>
  <si>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</si>
  <si>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</si>
  <si>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</si>
  <si>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</si>
  <si>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</si>
  <si>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</si>
  <si>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</si>
  <si>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</si>
  <si>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</si>
  <si>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</si>
  <si>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</si>
  <si>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</si>
  <si>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</si>
  <si>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</si>
  <si>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</si>
  <si>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</si>
  <si>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</si>
  <si>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</si>
  <si>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</si>
  <si>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</si>
  <si>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</si>
  <si>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</si>
  <si>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</si>
  <si>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</si>
  <si>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</si>
  <si>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</si>
  <si>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</si>
  <si>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</si>
  <si>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</si>
  <si>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</si>
  <si>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</si>
  <si>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</si>
  <si>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</si>
  <si>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</si>
  <si>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</si>
  <si>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</si>
  <si>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</si>
  <si>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</si>
  <si>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</si>
  <si>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</si>
  <si>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</si>
  <si>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</si>
  <si>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</si>
  <si>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</si>
  <si>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</si>
  <si>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</si>
  <si>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</si>
  <si>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</si>
  <si>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</si>
  <si>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</si>
  <si>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</si>
  <si>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</si>
  <si>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</si>
  <si>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</si>
  <si>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</si>
  <si>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</si>
  <si>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</si>
  <si>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</si>
  <si>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</si>
  <si>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</si>
  <si>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</si>
  <si>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</si>
  <si>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</si>
  <si>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</si>
  <si>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</si>
  <si>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</si>
  <si>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</si>
  <si>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</si>
  <si>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</si>
  <si>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</si>
  <si>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</si>
  <si>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</si>
  <si>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</si>
  <si>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</si>
  <si>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</si>
  <si>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</si>
  <si>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</si>
  <si>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</si>
  <si>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</si>
  <si>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</si>
  <si>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</si>
  <si>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</si>
  <si>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</si>
  <si>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</si>
  <si>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</si>
  <si>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</si>
  <si>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</si>
  <si>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</si>
  <si>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</si>
  <si>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</si>
  <si>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</si>
  <si>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</si>
  <si>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</si>
  <si>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</si>
  <si>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</si>
  <si>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</si>
  <si>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</si>
  <si>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</si>
  <si>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</si>
  <si>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</si>
  <si>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</si>
  <si>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</si>
  <si>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</si>
  <si>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</si>
  <si>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</si>
  <si>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</si>
  <si>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</si>
  <si>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</si>
  <si>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</si>
  <si>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</si>
  <si>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</si>
  <si>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</si>
  <si>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</si>
  <si>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</si>
  <si>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</si>
  <si>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</si>
  <si>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</si>
  <si>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</si>
  <si>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</si>
  <si>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</si>
  <si>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</si>
  <si>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</si>
  <si>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</si>
  <si>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</si>
  <si>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</si>
  <si>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</si>
  <si>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</si>
  <si>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</si>
  <si>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</si>
  <si>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</si>
  <si>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</si>
  <si>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</si>
  <si>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</si>
  <si>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</si>
  <si>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</si>
  <si>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</si>
  <si>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</si>
  <si>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</si>
  <si>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</si>
  <si>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</si>
  <si>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</si>
  <si>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</si>
  <si>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</si>
  <si>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</si>
  <si>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</si>
  <si>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</si>
  <si>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</si>
  <si>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</si>
  <si>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</si>
  <si>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</si>
  <si>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</si>
  <si>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</si>
  <si>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</si>
  <si>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</si>
  <si>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</si>
  <si>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</si>
  <si>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</si>
  <si>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</si>
  <si>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</si>
  <si>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</si>
  <si>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</si>
  <si>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</si>
  <si>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</si>
  <si>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</si>
  <si>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</si>
  <si>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</si>
  <si>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</si>
  <si>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</si>
  <si>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</si>
  <si>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</si>
  <si>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</si>
  <si>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</si>
  <si>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</si>
  <si>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</si>
  <si>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</si>
  <si>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</si>
  <si>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</si>
  <si>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</si>
  <si>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</si>
  <si>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</si>
  <si>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</si>
  <si>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</si>
  <si>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</si>
  <si>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</si>
  <si>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</si>
  <si>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</si>
  <si>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</si>
  <si>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</si>
  <si>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</si>
  <si>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</si>
  <si>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</si>
  <si>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</si>
  <si>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</si>
  <si>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</si>
  <si>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</si>
  <si>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</si>
  <si>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</si>
  <si>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</si>
  <si>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</si>
  <si>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</si>
  <si>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</si>
  <si>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</si>
  <si>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</si>
  <si>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</si>
  <si>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</si>
  <si>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</si>
  <si>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</si>
  <si>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</si>
  <si>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</si>
  <si>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</si>
  <si>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</si>
  <si>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</si>
  <si>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</si>
  <si>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</si>
  <si>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</si>
  <si>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</si>
  <si>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</si>
  <si>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</si>
  <si>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</si>
  <si>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</si>
  <si>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</si>
  <si>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</si>
  <si>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</si>
  <si>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</si>
  <si>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</si>
  <si>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</si>
  <si>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</si>
  <si>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</si>
  <si>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</si>
  <si>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</si>
  <si>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</si>
  <si>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</si>
  <si>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</si>
  <si>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</si>
  <si>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</si>
  <si>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</si>
  <si>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</si>
  <si>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</si>
  <si>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</si>
  <si>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</si>
  <si>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</si>
  <si>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</si>
  <si>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</si>
  <si>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</si>
  <si>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</si>
  <si>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</si>
  <si>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</si>
  <si>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</si>
  <si>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</si>
  <si>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</si>
  <si>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</si>
  <si>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</si>
  <si>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</si>
  <si>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</si>
  <si>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</si>
  <si>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</si>
  <si>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</si>
  <si>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</si>
  <si>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</si>
  <si>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</si>
  <si>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</si>
  <si>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</si>
  <si>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</si>
  <si>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</si>
  <si>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</si>
  <si>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</si>
  <si>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</si>
  <si>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</si>
  <si>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</si>
  <si>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</si>
  <si>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</si>
  <si>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</si>
  <si>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</si>
  <si>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</si>
  <si>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</si>
  <si>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</si>
  <si>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</si>
  <si>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</si>
  <si>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</si>
  <si>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</si>
  <si>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</si>
  <si>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</si>
  <si>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</si>
  <si>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</si>
  <si>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</si>
  <si>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</si>
  <si>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</si>
  <si>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</si>
  <si>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</si>
  <si>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</si>
  <si>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</si>
  <si>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</si>
  <si>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</si>
  <si>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</si>
  <si>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</si>
  <si>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</si>
  <si>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</si>
  <si>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</si>
  <si>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</si>
  <si>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</si>
  <si>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</si>
  <si>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</si>
  <si>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</si>
  <si>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</si>
  <si>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</si>
  <si>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</si>
  <si>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</si>
  <si>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</si>
  <si>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</si>
  <si>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</si>
  <si>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</si>
  <si>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</si>
  <si>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</si>
  <si>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</si>
  <si>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</si>
  <si>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</si>
  <si>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</si>
  <si>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</si>
  <si>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</si>
  <si>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</si>
  <si>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</si>
  <si>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</si>
  <si>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</si>
  <si>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</si>
  <si>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</si>
  <si>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</si>
  <si>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</si>
  <si>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</si>
  <si>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</si>
  <si>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</si>
  <si>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</si>
  <si>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</si>
  <si>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</si>
  <si>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</si>
  <si>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</si>
  <si>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</si>
  <si>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</si>
  <si>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</si>
  <si>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</si>
  <si>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</si>
  <si>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</si>
  <si>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</si>
  <si>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</si>
  <si>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</si>
  <si>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</si>
  <si>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</si>
  <si>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</si>
  <si>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</si>
  <si>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</si>
  <si>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</si>
  <si>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</si>
  <si>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</si>
  <si>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</si>
  <si>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</si>
  <si>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</si>
  <si>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</si>
  <si>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</si>
  <si>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</si>
  <si>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</si>
  <si>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</si>
  <si>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</si>
  <si>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</si>
  <si>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</si>
  <si>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</si>
  <si>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</si>
  <si>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</si>
  <si>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</si>
  <si>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</si>
  <si>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</si>
  <si>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</si>
  <si>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</si>
  <si>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</si>
  <si>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</si>
  <si>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</si>
  <si>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</si>
  <si>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</si>
  <si>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</si>
  <si>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</si>
  <si>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</si>
  <si>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</si>
  <si>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</si>
  <si>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</si>
  <si>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</si>
  <si>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</si>
  <si>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</si>
  <si>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</si>
  <si>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</si>
  <si>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</si>
  <si>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</si>
  <si>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</si>
  <si>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</si>
  <si>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</si>
  <si>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</si>
  <si>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</si>
  <si>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</si>
  <si>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</si>
  <si>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</si>
  <si>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</si>
  <si>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</si>
  <si>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</si>
  <si>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</si>
  <si>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</si>
  <si>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</si>
  <si>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</si>
  <si>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</si>
  <si>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</si>
  <si>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</si>
  <si>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</si>
  <si>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</si>
  <si>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</si>
  <si>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</si>
  <si>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</si>
  <si>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</si>
  <si>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</si>
  <si>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</si>
  <si>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</si>
  <si>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</si>
  <si>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</si>
  <si>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</si>
  <si>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</si>
  <si>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</si>
  <si>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</si>
  <si>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</si>
  <si>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</si>
  <si>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</si>
  <si>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</si>
  <si>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</si>
  <si>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</si>
  <si>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</si>
  <si>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</si>
  <si>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</si>
  <si>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</si>
  <si>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</si>
  <si>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</si>
  <si>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</si>
  <si>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</si>
  <si>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</si>
  <si>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</si>
  <si>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</si>
  <si>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</si>
  <si>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</si>
  <si>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</si>
  <si>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</si>
  <si>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</si>
  <si>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</si>
  <si>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</si>
  <si>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</si>
  <si>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</si>
  <si>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</si>
  <si>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</si>
  <si>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</si>
  <si>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</si>
  <si>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</si>
  <si>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</si>
  <si>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</si>
  <si>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</si>
  <si>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</si>
  <si>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</si>
  <si>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</si>
  <si>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</si>
  <si>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</si>
  <si>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</si>
  <si>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</si>
  <si>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</si>
  <si>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</si>
  <si>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</si>
  <si>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</si>
  <si>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</si>
  <si>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</si>
  <si>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</si>
  <si>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</si>
  <si>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</si>
  <si>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</si>
  <si>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</si>
  <si>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</si>
  <si>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</si>
  <si>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</si>
  <si>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</si>
  <si>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</si>
  <si>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</si>
  <si>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</si>
  <si>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</si>
  <si>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</si>
  <si>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</si>
  <si>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</si>
  <si>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</si>
  <si>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</si>
  <si>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</si>
  <si>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</si>
  <si>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</si>
  <si>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</si>
  <si>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</si>
  <si>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</si>
  <si>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</si>
  <si>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</si>
  <si>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</si>
  <si>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</si>
  <si>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</si>
  <si>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</si>
  <si>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</si>
  <si>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</si>
  <si>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</si>
  <si>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</si>
  <si>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</si>
  <si>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</si>
  <si>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</si>
  <si>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</si>
  <si>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</si>
  <si>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</si>
  <si>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</si>
  <si>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</si>
  <si>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</si>
  <si>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</si>
  <si>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</si>
  <si>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</si>
  <si>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</si>
  <si>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</si>
  <si>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</si>
  <si>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</si>
  <si>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</si>
  <si>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</si>
  <si>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</si>
  <si>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</si>
  <si>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</si>
  <si>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</si>
  <si>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</si>
  <si>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</si>
  <si>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</si>
  <si>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</si>
  <si>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</si>
  <si>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</si>
  <si>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</si>
  <si>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</si>
  <si>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</si>
  <si>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</si>
  <si>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</si>
  <si>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</si>
  <si>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</si>
  <si>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</si>
  <si>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</si>
  <si>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</si>
  <si>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</si>
  <si>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</si>
  <si>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</si>
  <si>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</si>
  <si>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</si>
  <si>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</si>
  <si>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</si>
  <si>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</si>
  <si>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</si>
  <si>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</si>
  <si>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</si>
  <si>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</si>
  <si>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</si>
  <si>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</si>
  <si>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</si>
  <si>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</si>
  <si>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</si>
  <si>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</si>
  <si>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</si>
  <si>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</si>
  <si>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</si>
  <si>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</si>
  <si>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</si>
  <si>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</si>
  <si>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</si>
  <si>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</si>
  <si>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</si>
  <si>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</si>
  <si>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</si>
  <si>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</si>
  <si>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</si>
  <si>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</si>
  <si>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</si>
  <si>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</si>
  <si>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</si>
  <si>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</si>
  <si>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</si>
  <si>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</si>
  <si>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</si>
  <si>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</si>
  <si>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</si>
  <si>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</si>
  <si>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</si>
  <si>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</si>
  <si>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</si>
  <si>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</si>
  <si>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</si>
  <si>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</si>
  <si>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</si>
  <si>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</si>
  <si>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</si>
  <si>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</si>
  <si>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</si>
  <si>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</si>
  <si>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</si>
  <si>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</si>
  <si>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</si>
  <si>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</si>
  <si>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</si>
  <si>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</si>
  <si>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</si>
  <si>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</si>
  <si>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</si>
  <si>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</si>
  <si>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</si>
  <si>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</si>
  <si>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</si>
  <si>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</si>
  <si>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</si>
  <si>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</si>
  <si>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</si>
  <si>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</si>
  <si>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</si>
  <si>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</si>
  <si>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</si>
  <si>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</si>
  <si>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</si>
  <si>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</si>
  <si>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</si>
  <si>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</si>
  <si>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</si>
  <si>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</si>
  <si>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</si>
  <si>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</si>
  <si>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</si>
  <si>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</si>
  <si>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</si>
  <si>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</si>
  <si>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</si>
  <si>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</si>
  <si>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</si>
  <si>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</si>
  <si>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</si>
  <si>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</si>
  <si>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</si>
  <si>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</si>
  <si>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</si>
  <si>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</si>
  <si>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</si>
  <si>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</si>
  <si>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</si>
  <si>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</si>
  <si>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</si>
  <si>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</si>
  <si>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</si>
  <si>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</si>
  <si>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</si>
  <si>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</si>
  <si>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</si>
  <si>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</si>
  <si>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</si>
  <si>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</si>
  <si>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</si>
  <si>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</si>
  <si>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</si>
  <si>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</si>
  <si>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</si>
  <si>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</si>
  <si>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</si>
  <si>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</si>
  <si>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</si>
  <si>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</si>
  <si>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</si>
  <si>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</si>
  <si>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</si>
  <si>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</si>
  <si>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</si>
  <si>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</si>
  <si>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</si>
  <si>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</si>
  <si>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</si>
  <si>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</si>
  <si>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</si>
  <si>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</si>
  <si>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</si>
  <si>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</si>
  <si>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</si>
  <si>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</si>
  <si>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</si>
  <si>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</si>
  <si>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</si>
  <si>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</si>
  <si>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</si>
  <si>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</si>
  <si>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</si>
  <si>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</si>
  <si>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</si>
  <si>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</si>
  <si>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</si>
  <si>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</si>
  <si>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</si>
  <si>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</si>
  <si>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</si>
  <si>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</si>
  <si>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</si>
  <si>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</si>
  <si>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</si>
  <si>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</si>
  <si>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</si>
  <si>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</si>
  <si>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</si>
  <si>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</si>
  <si>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</si>
  <si>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</si>
  <si>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</si>
  <si>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</si>
  <si>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</si>
  <si>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</si>
  <si>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</si>
  <si>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</si>
  <si>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</si>
  <si>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</si>
  <si>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</si>
  <si>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</si>
  <si>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</si>
  <si>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</si>
  <si>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</si>
  <si>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</si>
  <si>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</si>
  <si>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</si>
  <si>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</si>
  <si>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</si>
  <si>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</si>
  <si>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</si>
  <si>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</si>
  <si>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</si>
  <si>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</si>
  <si>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</si>
  <si>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</si>
  <si>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</si>
  <si>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</si>
  <si>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</si>
  <si>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</si>
  <si>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</si>
  <si>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</si>
  <si>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</si>
  <si>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</si>
  <si>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</si>
  <si>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</si>
  <si>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</si>
  <si>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</si>
  <si>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</si>
  <si>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</si>
  <si>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</si>
  <si>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</si>
  <si>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</si>
  <si>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</si>
  <si>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</si>
  <si>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</si>
  <si>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</si>
  <si>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</si>
  <si>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</si>
  <si>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</si>
  <si>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</si>
  <si>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</si>
  <si>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</si>
  <si>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</si>
  <si>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</si>
  <si>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</si>
  <si>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</si>
  <si>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</si>
  <si>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</si>
  <si>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</si>
  <si>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</si>
  <si>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</si>
  <si>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</si>
  <si>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</si>
  <si>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</si>
  <si>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</si>
  <si>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</si>
  <si>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</si>
  <si>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</si>
  <si>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</si>
  <si>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</si>
  <si>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</si>
  <si>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</si>
  <si>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</si>
  <si>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</si>
  <si>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</si>
  <si>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</si>
  <si>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</si>
  <si>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</si>
  <si>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</si>
  <si>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</si>
  <si>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</si>
  <si>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</si>
  <si>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</si>
  <si>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</si>
  <si>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</si>
  <si>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</si>
  <si>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</si>
  <si>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</si>
  <si>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</si>
  <si>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</si>
  <si>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</si>
  <si>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</si>
  <si>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</si>
  <si>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</si>
  <si>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</si>
  <si>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</si>
  <si>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</si>
  <si>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</si>
  <si>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</si>
  <si>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</si>
  <si>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</si>
  <si>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</si>
  <si>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</si>
  <si>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</si>
  <si>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</si>
  <si>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</si>
  <si>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</si>
  <si>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</si>
  <si>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</si>
  <si>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</si>
  <si>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</si>
  <si>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</si>
  <si>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</si>
  <si>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</si>
  <si>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</si>
  <si>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</si>
  <si>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</si>
  <si>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</si>
  <si>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</si>
  <si>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</si>
  <si>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</si>
  <si>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</si>
  <si>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</si>
  <si>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</si>
  <si>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</si>
  <si>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</si>
  <si>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</si>
  <si>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</si>
  <si>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</si>
  <si>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</si>
  <si>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</si>
  <si>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</si>
  <si>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</si>
  <si>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</si>
  <si>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</si>
  <si>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</si>
  <si>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</si>
  <si>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</si>
  <si>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</si>
  <si>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</si>
  <si>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</si>
  <si>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</si>
  <si>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</si>
  <si>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</si>
  <si>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</si>
  <si>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</si>
  <si>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</si>
  <si>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</si>
  <si>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</si>
  <si>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</si>
  <si>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</si>
  <si>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</si>
  <si>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</si>
  <si>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</si>
  <si>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</si>
  <si>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</si>
  <si>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</si>
  <si>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</si>
  <si>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</si>
  <si>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</si>
  <si>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</si>
  <si>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</si>
  <si>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</si>
  <si>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</si>
  <si>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</si>
  <si>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</si>
  <si>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</si>
  <si>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</si>
  <si>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</si>
  <si>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</si>
  <si>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</si>
  <si>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</si>
  <si>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</si>
  <si>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</si>
  <si>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</si>
  <si>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</si>
  <si>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</si>
  <si>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</si>
  <si>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</si>
  <si>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</si>
  <si>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</si>
  <si>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</si>
  <si>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</si>
  <si>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</si>
  <si>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</si>
  <si>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</si>
  <si>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</si>
  <si>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</si>
  <si>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</si>
  <si>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</si>
  <si>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</si>
  <si>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</si>
  <si>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</si>
  <si>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</si>
  <si>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</si>
  <si>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</si>
  <si>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</si>
  <si>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</si>
  <si>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</si>
  <si>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</si>
  <si>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</si>
  <si>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</si>
  <si>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</si>
  <si>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</si>
  <si>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</si>
  <si>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</si>
  <si>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</si>
  <si>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</si>
  <si>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</si>
  <si>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</si>
  <si>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</si>
  <si>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</si>
  <si>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</si>
  <si>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</si>
  <si>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</si>
  <si>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</si>
  <si>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</si>
  <si>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</si>
  <si>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</si>
  <si>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</si>
  <si>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</si>
  <si>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</si>
  <si>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</si>
  <si>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</si>
  <si>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</si>
  <si>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</si>
  <si>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</si>
  <si>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</si>
  <si>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</si>
  <si>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</si>
  <si>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</si>
  <si>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</si>
  <si>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</si>
  <si>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</si>
  <si>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</si>
  <si>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</si>
  <si>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</si>
  <si>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</si>
  <si>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</si>
  <si>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</si>
  <si>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</si>
  <si>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</si>
  <si>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</si>
  <si>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</si>
  <si>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</si>
  <si>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</si>
  <si>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</si>
  <si>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</si>
  <si>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</si>
  <si>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</si>
  <si>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</si>
  <si>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</si>
  <si>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</si>
  <si>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</si>
  <si>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</si>
  <si>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</si>
  <si>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</si>
  <si>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</si>
  <si>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</si>
  <si>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</si>
  <si>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</si>
  <si>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</si>
  <si>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</si>
  <si>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</si>
  <si>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</si>
  <si>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</si>
  <si>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</si>
  <si>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</si>
  <si>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</si>
  <si>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</si>
  <si>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</si>
  <si>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</si>
  <si>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</si>
  <si>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</si>
  <si>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</si>
  <si>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</si>
  <si>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</si>
  <si>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</si>
  <si>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</si>
  <si>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</si>
  <si>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</si>
  <si>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</si>
  <si>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</si>
  <si>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</si>
  <si>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</si>
  <si>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</si>
  <si>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</si>
  <si>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</si>
  <si>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</si>
  <si>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</si>
  <si>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</si>
  <si>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</si>
  <si>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</si>
  <si>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</si>
  <si>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</si>
  <si>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</si>
  <si>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</si>
  <si>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</si>
  <si>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</si>
  <si>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</si>
  <si>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</si>
  <si>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</si>
  <si>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</si>
  <si>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</si>
  <si>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</si>
  <si>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</si>
  <si>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</si>
  <si>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</si>
  <si>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</si>
  <si>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</si>
  <si>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</si>
  <si>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</si>
  <si>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</si>
  <si>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</si>
  <si>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</si>
  <si>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</si>
  <si>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</si>
  <si>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</si>
  <si>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</si>
  <si>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</si>
  <si>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</si>
  <si>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</si>
  <si>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</si>
  <si>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</si>
  <si>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</si>
  <si>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</si>
  <si>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</si>
  <si>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</si>
  <si>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</si>
  <si>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</si>
  <si>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</si>
  <si>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</si>
  <si>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</si>
  <si>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</si>
  <si>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</si>
  <si>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</si>
  <si>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</si>
  <si>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</si>
  <si>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</si>
  <si>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</si>
  <si>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</si>
  <si>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</si>
  <si>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</si>
  <si>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</si>
  <si>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</si>
  <si>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</si>
  <si>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</si>
  <si>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</si>
  <si>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</si>
  <si>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</si>
  <si>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</si>
  <si>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</si>
  <si>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</si>
  <si>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</si>
  <si>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</si>
  <si>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</si>
  <si>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</si>
  <si>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</si>
  <si>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</si>
  <si>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</si>
  <si>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</si>
  <si>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</si>
  <si>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</si>
  <si>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</si>
  <si>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</si>
  <si>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</si>
  <si>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</si>
  <si>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</si>
  <si>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</si>
  <si>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</si>
  <si>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</si>
  <si>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</si>
  <si>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</si>
  <si>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</si>
  <si>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</si>
  <si>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</si>
  <si>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</si>
  <si>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</si>
  <si>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</si>
  <si>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</si>
  <si>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</si>
  <si>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</si>
  <si>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</si>
  <si>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</si>
  <si>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</si>
  <si>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</si>
  <si>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</si>
  <si>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</si>
  <si>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</si>
  <si>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</si>
  <si>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</si>
  <si>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</si>
  <si>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</si>
  <si>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</si>
  <si>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</si>
  <si>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</si>
  <si>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</si>
  <si>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</si>
  <si>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</si>
  <si>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</si>
  <si>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</si>
  <si>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</si>
  <si>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</si>
  <si>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</si>
  <si>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</si>
  <si>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</si>
  <si>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</si>
  <si>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</si>
  <si>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</si>
  <si>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</si>
  <si>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</si>
  <si>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</si>
  <si>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</si>
  <si>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</si>
  <si>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</si>
  <si>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</si>
  <si>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</si>
  <si>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</si>
  <si>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</si>
  <si>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</si>
  <si>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</si>
  <si>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</si>
  <si>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</si>
  <si>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</si>
  <si>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</si>
  <si>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</si>
  <si>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</si>
  <si>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</si>
  <si>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</si>
  <si>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</si>
  <si>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</si>
  <si>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</si>
  <si>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</si>
  <si>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</si>
  <si>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</si>
  <si>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</si>
  <si>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</si>
  <si>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</si>
  <si>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</si>
  <si>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</si>
  <si>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</si>
  <si>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</si>
  <si>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</si>
  <si>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</si>
  <si>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</si>
  <si>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</si>
  <si>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</si>
  <si>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</si>
  <si>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</si>
  <si>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</si>
  <si>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</si>
  <si>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</si>
  <si>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</si>
  <si>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</si>
  <si>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</si>
  <si>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</si>
  <si>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</si>
  <si>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</si>
  <si>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</si>
  <si>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</si>
  <si>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</si>
  <si>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</si>
  <si>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</si>
  <si>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</si>
  <si>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</si>
  <si>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</si>
  <si>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</si>
  <si>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</si>
  <si>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</si>
  <si>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</si>
  <si>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</si>
  <si>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</si>
  <si>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</si>
  <si>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</si>
  <si>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</si>
  <si>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</si>
  <si>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</si>
  <si>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</si>
  <si>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</si>
  <si>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</si>
  <si>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</si>
  <si>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</si>
  <si>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</si>
  <si>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</si>
  <si>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</si>
  <si>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</si>
  <si>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</si>
  <si>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</si>
  <si>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</si>
  <si>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</si>
  <si>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</si>
  <si>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</si>
  <si>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</si>
  <si>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</si>
  <si>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</si>
  <si>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</si>
  <si>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</si>
  <si>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</si>
  <si>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</si>
  <si>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</si>
  <si>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</si>
  <si>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</si>
  <si>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</si>
  <si>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</si>
  <si>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</si>
  <si>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</si>
  <si>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</si>
  <si>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</si>
  <si>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</si>
  <si>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</si>
  <si>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</si>
  <si>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</si>
  <si>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</si>
  <si>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</si>
  <si>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</si>
  <si>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</si>
  <si>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</si>
  <si>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</si>
  <si>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</si>
  <si>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</si>
  <si>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</si>
  <si>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</si>
  <si>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</si>
  <si>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</si>
  <si>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</si>
  <si>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</si>
  <si>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</si>
  <si>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</si>
  <si>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</si>
  <si>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</si>
  <si>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</si>
  <si>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</si>
  <si>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</si>
  <si>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</si>
  <si>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</si>
  <si>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</si>
  <si>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</si>
  <si>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</si>
  <si>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</si>
  <si>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</si>
  <si>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</si>
  <si>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</si>
  <si>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</si>
  <si>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</si>
  <si>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</si>
  <si>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</si>
  <si>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</si>
  <si>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</si>
  <si>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</si>
  <si>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</si>
  <si>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</si>
  <si>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</si>
  <si>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</si>
  <si>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</si>
  <si>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</si>
  <si>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</si>
  <si>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</si>
  <si>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</si>
  <si>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</si>
  <si>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</si>
  <si>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</si>
  <si>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</si>
  <si>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</si>
  <si>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</si>
  <si>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</si>
  <si>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</si>
  <si>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</si>
  <si>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</si>
  <si>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</si>
  <si>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</si>
  <si>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</si>
  <si>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</si>
  <si>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</si>
  <si>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</si>
  <si>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</si>
  <si>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</si>
  <si>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</si>
  <si>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</si>
  <si>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</si>
  <si>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</si>
  <si>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</si>
  <si>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</si>
  <si>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</si>
  <si>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</si>
  <si>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</si>
  <si>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</si>
  <si>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</si>
  <si>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</si>
  <si>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</si>
  <si>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</si>
  <si>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</si>
  <si>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</si>
  <si>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</si>
  <si>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</si>
  <si>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</si>
  <si>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</si>
  <si>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</si>
  <si>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</si>
  <si>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</si>
  <si>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</si>
  <si>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</si>
  <si>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</si>
  <si>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</si>
  <si>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</si>
  <si>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</si>
  <si>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</si>
  <si>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</si>
  <si>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</si>
  <si>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</si>
  <si>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</si>
  <si>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</si>
  <si>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</si>
  <si>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</si>
  <si>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</si>
  <si>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</si>
  <si>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</si>
  <si>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</si>
  <si>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</si>
  <si>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</si>
  <si>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</si>
  <si>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</si>
  <si>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</si>
  <si>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</si>
  <si>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</si>
  <si>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</si>
  <si>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</si>
  <si>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</si>
  <si>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</si>
  <si>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</si>
  <si>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</si>
  <si>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</si>
  <si>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</si>
  <si>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</si>
  <si>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</si>
  <si>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</si>
  <si>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</si>
  <si>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</si>
  <si>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</si>
  <si>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</si>
  <si>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</si>
  <si>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</si>
  <si>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</si>
  <si>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</si>
  <si>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</si>
  <si>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</si>
  <si>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</si>
  <si>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</si>
  <si>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</si>
  <si>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</si>
  <si>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</si>
  <si>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</si>
  <si>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</si>
  <si>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</si>
  <si>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</si>
  <si>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</si>
  <si>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</si>
  <si>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</si>
  <si>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</si>
  <si>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</si>
  <si>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</si>
  <si>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</si>
  <si>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</si>
  <si>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</si>
  <si>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</si>
  <si>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</si>
  <si>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</si>
  <si>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</si>
  <si>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</si>
  <si>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</si>
  <si>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</si>
  <si>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</si>
  <si>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</si>
  <si>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</si>
  <si>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</si>
  <si>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</si>
  <si>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</si>
  <si>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</si>
  <si>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</si>
  <si>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</si>
  <si>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</si>
  <si>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</si>
  <si>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</si>
  <si>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</si>
  <si>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</si>
  <si>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</si>
  <si>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</si>
  <si>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</si>
  <si>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</si>
  <si>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</si>
  <si>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</si>
  <si>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</si>
  <si>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</si>
  <si>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</si>
  <si>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</si>
  <si>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</si>
  <si>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</si>
  <si>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</si>
  <si>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</si>
  <si>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</si>
  <si>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</si>
  <si>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</si>
  <si>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</si>
  <si>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</si>
  <si>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</si>
  <si>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</si>
  <si>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</si>
  <si>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</si>
  <si>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</si>
  <si>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</si>
  <si>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</si>
  <si>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</si>
  <si>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</si>
  <si>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</si>
  <si>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</si>
  <si>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</si>
  <si>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</si>
  <si>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</si>
  <si>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</si>
  <si>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</si>
  <si>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</si>
  <si>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</si>
  <si>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</si>
  <si>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</si>
  <si>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</si>
  <si>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</si>
  <si>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</si>
  <si>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</si>
  <si>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</si>
  <si>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</si>
  <si>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</si>
  <si>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</si>
  <si>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</si>
  <si>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</si>
  <si>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</si>
  <si>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</si>
  <si>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</si>
  <si>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</si>
  <si>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</si>
  <si>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</si>
  <si>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</si>
  <si>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</si>
  <si>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</si>
  <si>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</si>
  <si>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</si>
  <si>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</si>
  <si>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</si>
  <si>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</si>
  <si>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</si>
  <si>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</si>
  <si>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</si>
  <si>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</si>
  <si>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</si>
  <si>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</si>
  <si>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</si>
  <si>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</si>
  <si>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</si>
  <si>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</si>
  <si>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</si>
  <si>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</si>
  <si>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</si>
  <si>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</si>
  <si>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</si>
  <si>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</si>
  <si>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</si>
  <si>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</si>
  <si>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</si>
  <si>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</si>
  <si>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</si>
  <si>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</si>
  <si>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</si>
  <si>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</si>
  <si>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</si>
  <si>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</si>
  <si>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</si>
  <si>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</si>
  <si>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</si>
  <si>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</si>
  <si>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</si>
  <si>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</si>
  <si>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</si>
  <si>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</si>
  <si>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</si>
  <si>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</si>
  <si>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</si>
  <si>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</si>
  <si>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</si>
  <si>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</si>
  <si>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</si>
  <si>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</si>
  <si>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</si>
  <si>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</si>
  <si>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</si>
  <si>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</si>
  <si>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</si>
  <si>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</si>
  <si>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</si>
  <si>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</si>
  <si>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</si>
  <si>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</si>
  <si>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</si>
  <si>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</si>
  <si>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</si>
  <si>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</si>
  <si>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</si>
  <si>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</si>
  <si>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</si>
  <si>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</si>
  <si>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</si>
  <si>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</si>
  <si>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</si>
  <si>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</si>
  <si>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</si>
  <si>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</si>
  <si>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</si>
  <si>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</si>
  <si>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</si>
  <si>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</si>
  <si>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</si>
  <si>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</si>
  <si>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</si>
  <si>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</si>
  <si>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</si>
  <si>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</si>
  <si>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</si>
  <si>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</si>
  <si>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</si>
  <si>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</si>
  <si>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</si>
  <si>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</si>
  <si>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</si>
  <si>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</si>
  <si>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</si>
  <si>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</si>
  <si>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</si>
  <si>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</si>
  <si>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</si>
  <si>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</si>
  <si>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</si>
  <si>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</si>
  <si>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</si>
  <si>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</si>
  <si>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</si>
  <si>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</si>
  <si>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</si>
  <si>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</si>
  <si>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</si>
  <si>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</si>
  <si>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</si>
  <si>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</si>
  <si>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</si>
  <si>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</si>
  <si>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</si>
  <si>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</si>
  <si>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</si>
  <si>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</si>
  <si>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</si>
  <si>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</si>
  <si>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</si>
  <si>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</si>
  <si>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</si>
  <si>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</si>
  <si>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</si>
  <si>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</si>
  <si>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</si>
  <si>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</si>
  <si>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</si>
  <si>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</si>
  <si>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</si>
  <si>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</si>
  <si>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</si>
  <si>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</si>
  <si>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</si>
  <si>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</si>
  <si>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</si>
  <si>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</si>
  <si>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</si>
  <si>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</si>
  <si>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</si>
  <si>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</si>
  <si>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</si>
  <si>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</si>
  <si>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</si>
  <si>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</si>
  <si>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</si>
  <si>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</si>
  <si>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</si>
  <si>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</si>
  <si>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</si>
  <si>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</si>
  <si>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</si>
  <si>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</si>
  <si>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</si>
  <si>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</si>
  <si>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</si>
  <si>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</si>
  <si>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</si>
  <si>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</si>
  <si>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</si>
  <si>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</si>
  <si>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</si>
  <si>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</si>
  <si>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</si>
  <si>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</si>
  <si>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</si>
  <si>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</si>
  <si>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</si>
  <si>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</si>
  <si>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</si>
  <si>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</si>
  <si>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</si>
  <si>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</si>
  <si>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</si>
  <si>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</si>
  <si>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</si>
  <si>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</si>
  <si>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</si>
  <si>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</si>
  <si>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</si>
  <si>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</si>
  <si>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</si>
  <si>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</si>
  <si>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</si>
  <si>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</si>
  <si>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</si>
  <si>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</si>
  <si>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</si>
  <si>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</si>
  <si>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</si>
  <si>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</si>
  <si>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</si>
  <si>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</si>
  <si>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</si>
  <si>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</si>
  <si>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</si>
  <si>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</si>
  <si>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</si>
  <si>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</si>
  <si>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</si>
  <si>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</si>
  <si>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</si>
  <si>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</si>
  <si>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</si>
  <si>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</si>
  <si>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</si>
  <si>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</si>
  <si>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</si>
  <si>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</si>
  <si>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</si>
  <si>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</si>
  <si>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</si>
  <si>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</si>
  <si>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</si>
  <si>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</si>
  <si>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</si>
  <si>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</si>
  <si>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</si>
  <si>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</si>
  <si>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</si>
  <si>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</si>
  <si>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</si>
  <si>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</si>
  <si>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</si>
  <si>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</si>
  <si>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</si>
  <si>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</si>
  <si>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</si>
  <si>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</si>
  <si>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</si>
  <si>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</si>
  <si>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</si>
  <si>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</si>
  <si>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</si>
  <si>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</si>
  <si>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</si>
  <si>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</si>
  <si>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</si>
  <si>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</si>
  <si>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</si>
  <si>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</si>
  <si>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</si>
  <si>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</si>
  <si>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</si>
  <si>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</si>
  <si>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</si>
  <si>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</si>
  <si>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</si>
  <si>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</si>
  <si>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</si>
  <si>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</si>
  <si>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</si>
  <si>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</si>
  <si>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</si>
  <si>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</si>
  <si>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</si>
  <si>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</si>
  <si>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</si>
  <si>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</si>
  <si>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</si>
  <si>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</si>
  <si>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</si>
  <si>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</si>
  <si>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</si>
  <si>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</si>
  <si>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</si>
  <si>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</si>
  <si>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</si>
  <si>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</si>
  <si>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</si>
  <si>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</si>
  <si>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</si>
  <si>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</si>
  <si>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</si>
  <si>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</si>
  <si>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</si>
  <si>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</si>
  <si>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</si>
  <si>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</si>
  <si>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</si>
  <si>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</si>
  <si>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</si>
  <si>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</si>
  <si>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</si>
  <si>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</si>
  <si>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</si>
  <si>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</si>
  <si>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</si>
  <si>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</si>
  <si>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</si>
  <si>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</si>
  <si>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</si>
  <si>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</si>
  <si>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</si>
  <si>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</si>
  <si>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</si>
  <si>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</si>
  <si>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</si>
  <si>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</si>
  <si>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</si>
  <si>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</si>
  <si>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</si>
  <si>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</si>
  <si>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</si>
  <si>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</si>
  <si>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</si>
  <si>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</si>
  <si>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</si>
  <si>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</si>
  <si>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</si>
  <si>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</si>
  <si>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</si>
  <si>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</si>
  <si>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</si>
  <si>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</si>
  <si>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</si>
  <si>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</si>
  <si>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</si>
  <si>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</si>
  <si>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</si>
  <si>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</si>
  <si>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</si>
  <si>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</si>
  <si>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</si>
  <si>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</si>
  <si>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</si>
  <si>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</si>
  <si>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</si>
  <si>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</si>
  <si>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</si>
  <si>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</si>
  <si>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</si>
  <si>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</si>
  <si>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</si>
  <si>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</si>
  <si>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</si>
  <si>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</si>
  <si>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</si>
  <si>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</si>
  <si>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</si>
  <si>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</si>
  <si>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</si>
  <si>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</si>
  <si>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</si>
  <si>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</si>
  <si>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</si>
  <si>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</si>
  <si>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</si>
  <si>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</si>
  <si>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</si>
  <si>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</si>
  <si>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</si>
  <si>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</si>
  <si>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</si>
  <si>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</si>
  <si>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</si>
  <si>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</si>
  <si>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</si>
  <si>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</si>
  <si>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</si>
  <si>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</si>
  <si>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</si>
  <si>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</si>
  <si>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</si>
  <si>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</si>
  <si>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</si>
  <si>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</si>
  <si>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</si>
  <si>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</si>
  <si>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</si>
  <si>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</si>
  <si>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</si>
  <si>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</si>
  <si>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</si>
  <si>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</si>
  <si>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</si>
  <si>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</si>
  <si>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</si>
  <si>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</si>
  <si>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</si>
  <si>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</si>
  <si>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</si>
  <si>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</si>
  <si>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</si>
  <si>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</si>
  <si>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</si>
  <si>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</si>
  <si>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</si>
  <si>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</si>
  <si>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</si>
  <si>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</si>
  <si>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</si>
  <si>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</si>
  <si>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</si>
  <si>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</si>
  <si>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</si>
  <si>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</si>
  <si>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</si>
  <si>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</si>
  <si>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</si>
  <si>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</si>
  <si>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</si>
  <si>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</si>
  <si>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</si>
  <si>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</si>
  <si>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</si>
  <si>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</si>
  <si>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</si>
  <si>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</si>
  <si>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</si>
  <si>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</si>
  <si>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</si>
  <si>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</si>
  <si>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</si>
  <si>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</si>
  <si>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</si>
  <si>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</si>
  <si>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</si>
  <si>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</si>
  <si>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</si>
  <si>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</si>
  <si>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</si>
  <si>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</si>
  <si>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</si>
  <si>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</si>
  <si>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</si>
  <si>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</si>
  <si>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</si>
  <si>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</si>
  <si>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</si>
  <si>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</si>
  <si>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</si>
  <si>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</si>
  <si>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</si>
  <si>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</si>
  <si>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</si>
  <si>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</si>
  <si>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</si>
  <si>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</si>
  <si>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</si>
  <si>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</si>
  <si>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</si>
  <si>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</si>
  <si>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</si>
  <si>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</si>
  <si>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</si>
  <si>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</si>
  <si>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</si>
  <si>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</si>
  <si>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</si>
  <si>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</si>
  <si>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</si>
  <si>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</si>
  <si>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</si>
  <si>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</si>
  <si>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</si>
  <si>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</si>
  <si>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</si>
  <si>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</si>
  <si>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</si>
  <si>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</si>
  <si>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</si>
  <si>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</si>
  <si>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</si>
  <si>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</si>
  <si>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</si>
  <si>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</si>
  <si>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</si>
  <si>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</si>
  <si>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</si>
  <si>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</si>
  <si>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</si>
  <si>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</si>
  <si>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</si>
  <si>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</si>
  <si>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</si>
  <si>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</si>
  <si>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</si>
  <si>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</si>
  <si>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</si>
  <si>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</si>
  <si>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</si>
  <si>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</si>
  <si>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</si>
  <si>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</si>
  <si>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</si>
  <si>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</si>
  <si>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</si>
  <si>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</si>
  <si>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</si>
  <si>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</si>
  <si>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</si>
  <si>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</si>
  <si>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</si>
  <si>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</si>
  <si>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</si>
  <si>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</si>
  <si>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</si>
  <si>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</si>
  <si>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</si>
  <si>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</si>
  <si>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</si>
  <si>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</si>
  <si>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</si>
  <si>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</si>
  <si>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</si>
  <si>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</si>
  <si>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</si>
  <si>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</si>
  <si>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</si>
  <si>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</si>
  <si>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</si>
  <si>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</si>
  <si>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</si>
  <si>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</si>
  <si>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</si>
  <si>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</si>
  <si>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</si>
  <si>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</si>
  <si>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</si>
  <si>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</si>
  <si>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</si>
  <si>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</si>
  <si>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</si>
  <si>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</si>
  <si>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</si>
  <si>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</si>
  <si>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</si>
  <si>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</si>
  <si>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</si>
  <si>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</si>
  <si>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</si>
  <si>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</si>
  <si>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</si>
  <si>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</si>
  <si>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</si>
  <si>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</si>
  <si>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</si>
  <si>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</si>
  <si>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</si>
  <si>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</si>
  <si>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</si>
  <si>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</si>
  <si>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</si>
  <si>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</si>
  <si>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</si>
  <si>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</si>
  <si>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</si>
  <si>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</si>
  <si>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</si>
  <si>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</si>
  <si>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</si>
  <si>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</si>
  <si>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</si>
  <si>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</si>
  <si>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</si>
  <si>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</si>
  <si>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</si>
  <si>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</si>
  <si>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</si>
  <si>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</si>
  <si>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</si>
  <si>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</si>
  <si>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</si>
  <si>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</si>
  <si>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</si>
  <si>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</si>
  <si>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</si>
  <si>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</si>
  <si>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</si>
  <si>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</si>
  <si>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</si>
  <si>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</si>
  <si>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</si>
  <si>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</si>
  <si>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</si>
  <si>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</si>
  <si>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</si>
  <si>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</si>
  <si>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</si>
  <si>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</si>
  <si>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</si>
  <si>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</si>
  <si>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</si>
  <si>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</si>
  <si>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</si>
  <si>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</si>
  <si>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</si>
  <si>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</si>
  <si>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</si>
  <si>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</si>
  <si>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</si>
  <si>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</si>
  <si>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</si>
  <si>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</si>
  <si>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</si>
  <si>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</si>
  <si>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</si>
  <si>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</si>
  <si>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</si>
  <si>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</si>
  <si>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</si>
  <si>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</si>
  <si>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</si>
  <si>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</si>
  <si>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</si>
  <si>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</si>
  <si>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</si>
  <si>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</si>
  <si>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</si>
  <si>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</si>
  <si>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</si>
  <si>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</si>
  <si>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</si>
  <si>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</si>
  <si>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</si>
  <si>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</si>
  <si>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</si>
  <si>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</si>
  <si>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</si>
  <si>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</si>
  <si>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</si>
  <si>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</si>
  <si>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</si>
  <si>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</si>
  <si>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</si>
  <si>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</si>
  <si>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</si>
  <si>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</si>
  <si>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</si>
  <si>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</si>
  <si>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</si>
  <si>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</si>
  <si>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</si>
  <si>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</si>
  <si>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</si>
  <si>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</si>
  <si>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</si>
  <si>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</si>
  <si>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</si>
  <si>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</si>
  <si>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</si>
  <si>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</si>
  <si>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</si>
  <si>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</si>
  <si>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</si>
  <si>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</si>
  <si>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</si>
  <si>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</si>
  <si>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</si>
  <si>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</si>
  <si>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</si>
  <si>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</si>
  <si>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</si>
  <si>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</si>
  <si>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</si>
  <si>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</si>
  <si>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</si>
  <si>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</si>
  <si>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</si>
  <si>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</si>
  <si>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</si>
  <si>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</si>
  <si>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</si>
  <si>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</si>
  <si>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</si>
  <si>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</si>
  <si>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</si>
  <si>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</si>
  <si>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</si>
  <si>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</si>
  <si>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</si>
  <si>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</si>
  <si>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</si>
  <si>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</si>
  <si>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</si>
  <si>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</si>
  <si>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</si>
  <si>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</si>
  <si>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</si>
  <si>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</si>
  <si>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</si>
  <si>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</si>
  <si>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</si>
  <si>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</si>
  <si>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</si>
  <si>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</si>
  <si>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</si>
  <si>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</si>
  <si>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</si>
  <si>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</si>
  <si>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</si>
  <si>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</si>
  <si>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</si>
  <si>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</si>
  <si>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</si>
  <si>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</si>
  <si>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</si>
  <si>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</si>
  <si>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</si>
  <si>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</si>
  <si>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</si>
  <si>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</si>
  <si>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</si>
  <si>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</si>
  <si>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</si>
  <si>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</si>
  <si>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</si>
  <si>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</si>
  <si>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</si>
  <si>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</si>
  <si>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</si>
  <si>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</si>
  <si>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</si>
  <si>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</si>
  <si>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</si>
  <si>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</si>
  <si>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</si>
  <si>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</si>
  <si>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</si>
  <si>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</si>
  <si>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</si>
  <si>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</si>
  <si>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</si>
  <si>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</si>
  <si>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</si>
  <si>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</si>
  <si>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</si>
  <si>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</si>
  <si>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</si>
  <si>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</si>
  <si>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</si>
  <si>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</si>
  <si>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</si>
  <si>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</si>
  <si>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</si>
  <si>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</si>
  <si>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</si>
  <si>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</si>
  <si>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</si>
  <si>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</si>
  <si>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</si>
  <si>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</si>
  <si>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</si>
  <si>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</si>
  <si>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</si>
  <si>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</si>
  <si>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</si>
  <si>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</si>
  <si>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</si>
  <si>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</si>
  <si>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</si>
  <si>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</si>
  <si>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</si>
  <si>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</si>
  <si>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</si>
  <si>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</si>
  <si>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</si>
  <si>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</si>
  <si>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</si>
  <si>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</si>
  <si>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</si>
  <si>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</si>
  <si>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</si>
  <si>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</si>
  <si>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</si>
  <si>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</si>
  <si>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</si>
  <si>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</si>
  <si>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</si>
  <si>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</si>
  <si>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</si>
  <si>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</si>
  <si>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</si>
  <si>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</si>
  <si>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</si>
  <si>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</si>
  <si>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</si>
  <si>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</si>
  <si>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</si>
  <si>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</si>
  <si>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</si>
  <si>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</si>
  <si>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</si>
  <si>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</si>
  <si>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</si>
  <si>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</si>
  <si>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</si>
  <si>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</si>
  <si>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</si>
  <si>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</si>
  <si>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</si>
  <si>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</si>
  <si>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</si>
  <si>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</si>
  <si>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</si>
  <si>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</si>
  <si>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</si>
  <si>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</si>
  <si>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</si>
  <si>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</si>
  <si>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</si>
  <si>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</si>
  <si>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</si>
  <si>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</si>
  <si>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</si>
  <si>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</si>
  <si>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</si>
  <si>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</si>
  <si>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</si>
  <si>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</si>
  <si>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</si>
  <si>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</si>
  <si>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</si>
  <si>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</si>
  <si>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</si>
  <si>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</si>
  <si>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</si>
  <si>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</si>
  <si>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</si>
  <si>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</si>
  <si>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</si>
  <si>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</si>
  <si>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</si>
  <si>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</si>
  <si>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</si>
  <si>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</si>
  <si>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</si>
  <si>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</si>
  <si>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</si>
  <si>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</si>
  <si>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</si>
  <si>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</si>
  <si>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</si>
  <si>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</si>
  <si>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</si>
  <si>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</si>
  <si>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</si>
  <si>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</si>
  <si>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</si>
  <si>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</si>
  <si>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</si>
  <si>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</si>
  <si>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</si>
  <si>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</si>
  <si>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</si>
  <si>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</si>
  <si>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</si>
  <si>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</si>
  <si>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</si>
  <si>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</si>
  <si>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</si>
  <si>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</si>
  <si>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</si>
  <si>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</si>
  <si>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</si>
  <si>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</si>
  <si>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</si>
  <si>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</si>
  <si>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</si>
  <si>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</si>
  <si>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</si>
  <si>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</si>
  <si>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</si>
  <si>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</si>
  <si>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</si>
  <si>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</si>
  <si>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</si>
  <si>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</si>
  <si>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</si>
  <si>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</si>
  <si>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</si>
  <si>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</si>
  <si>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</si>
  <si>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</si>
  <si>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</si>
  <si>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</si>
  <si>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</si>
  <si>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</si>
  <si>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</si>
  <si>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</si>
  <si>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</si>
  <si>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</si>
  <si>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</si>
  <si>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</si>
  <si>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</si>
  <si>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</si>
  <si>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</si>
  <si>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</si>
  <si>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</si>
  <si>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</si>
  <si>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</si>
  <si>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</si>
  <si>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</si>
  <si>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</si>
  <si>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</si>
  <si>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</si>
  <si>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</si>
  <si>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</si>
  <si>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</si>
  <si>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</si>
  <si>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</si>
  <si>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</si>
  <si>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</si>
  <si>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</si>
  <si>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</si>
  <si>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</si>
  <si>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</si>
  <si>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</si>
  <si>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</si>
  <si>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</si>
  <si>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</si>
  <si>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</si>
  <si>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</si>
  <si>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</si>
  <si>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</si>
  <si>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</si>
  <si>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</si>
  <si>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</si>
  <si>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</si>
  <si>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</si>
  <si>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</si>
  <si>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</si>
  <si>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</si>
  <si>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</si>
  <si>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</si>
  <si>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</si>
  <si>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</si>
  <si>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</si>
  <si>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</si>
  <si>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</si>
  <si>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</si>
  <si>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</si>
  <si>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</si>
  <si>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</si>
  <si>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</si>
  <si>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</si>
  <si>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</si>
  <si>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</si>
  <si>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</si>
  <si>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</si>
  <si>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</si>
  <si>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</si>
  <si>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</si>
  <si>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</si>
  <si>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</si>
  <si>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</si>
  <si>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</si>
  <si>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</si>
  <si>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</si>
  <si>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</si>
  <si>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</si>
  <si>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</si>
  <si>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</si>
  <si>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</si>
  <si>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</si>
  <si>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</si>
  <si>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</si>
  <si>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</si>
  <si>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</si>
  <si>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</si>
  <si>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</si>
  <si>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</si>
  <si>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</si>
  <si>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</si>
  <si>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</si>
  <si>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</si>
  <si>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</si>
  <si>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</si>
  <si>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Count of state</t>
  </si>
  <si>
    <t>Column Labels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</si>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</sst>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  <font>
      <sz val="14"/>
      <color rgb="FF000000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rgb="FF92D05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Abdullah Suzek HW-1.xlsx]Pivot and Chart!PivotTable4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and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and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F9-F842-946A-3EDC6A434D75}"/>
            </c:ext>
          </c:extLst>
        </c:ser>
        <c:ser>
          <c:idx val="1"/>
          <c:order val="1"/>
          <c:tx>
            <c:strRef>
              <c:f>'Pivot and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and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F9-F842-946A-3EDC6A434D75}"/>
            </c:ext>
          </c:extLst>
        </c:ser>
        <c:ser>
          <c:idx val="2"/>
          <c:order val="2"/>
          <c:tx>
            <c:strRef>
              <c:f>'Pivot and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and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F9-F842-946A-3EDC6A434D75}"/>
            </c:ext>
          </c:extLst>
        </c:ser>
        <c:ser>
          <c:idx val="3"/>
          <c:order val="3"/>
          <c:tx>
            <c:strRef>
              <c:f>'Pivot and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and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F9-F842-946A-3EDC6A434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4129487"/>
        <c:axId val="1634131167"/>
      </c:barChart>
      <c:catAx>
        <c:axId val="163412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131167"/>
        <c:crosses val="autoZero"/>
        <c:auto val="1"/>
        <c:lblAlgn val="ctr"/>
        <c:lblOffset val="100"/>
        <c:noMultiLvlLbl val="0"/>
      </c:catAx>
      <c:valAx>
        <c:axId val="163413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12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Abdullah Suzek HW-1.xlsx]Pivot 2 and Chart!PivotTable6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 and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and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1-3F43-BDBD-BD55910AAB7A}"/>
            </c:ext>
          </c:extLst>
        </c:ser>
        <c:ser>
          <c:idx val="1"/>
          <c:order val="1"/>
          <c:tx>
            <c:strRef>
              <c:f>'Pivot 2 and Chart'!$C$4:$C$5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and Chart'!$C$6:$C$47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A1-3F43-BDBD-BD55910AAB7A}"/>
            </c:ext>
          </c:extLst>
        </c:ser>
        <c:ser>
          <c:idx val="2"/>
          <c:order val="2"/>
          <c:tx>
            <c:strRef>
              <c:f>'Pivot 2 and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and Chart'!$D$6:$D$47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A1-3F43-BDBD-BD55910AAB7A}"/>
            </c:ext>
          </c:extLst>
        </c:ser>
        <c:ser>
          <c:idx val="3"/>
          <c:order val="3"/>
          <c:tx>
            <c:strRef>
              <c:f>'Pivot 2 and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and Chart'!$E$6:$E$47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A1-3F43-BDBD-BD55910AA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3473903"/>
        <c:axId val="1647531247"/>
      </c:barChart>
      <c:catAx>
        <c:axId val="163347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531247"/>
        <c:crosses val="autoZero"/>
        <c:auto val="1"/>
        <c:lblAlgn val="ctr"/>
        <c:lblOffset val="100"/>
        <c:noMultiLvlLbl val="0"/>
      </c:catAx>
      <c:valAx>
        <c:axId val="164753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47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Abdullah Suzek HW-1.xlsx]Pivot 3 and Chart!PivotTable7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and Chart'!$B$5:$B$6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 and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and Chart'!$B$7:$B$19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7A-3842-B439-7A90F5441500}"/>
            </c:ext>
          </c:extLst>
        </c:ser>
        <c:ser>
          <c:idx val="1"/>
          <c:order val="1"/>
          <c:tx>
            <c:strRef>
              <c:f>'Pivot 3 and 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 and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and Chart'!$C$7:$C$19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7A-3842-B439-7A90F5441500}"/>
            </c:ext>
          </c:extLst>
        </c:ser>
        <c:ser>
          <c:idx val="2"/>
          <c:order val="2"/>
          <c:tx>
            <c:strRef>
              <c:f>'Pivot 3 and Chart'!$D$5:$D$6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 and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and Chart'!$D$7:$D$19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7A-3842-B439-7A90F5441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5455647"/>
        <c:axId val="1665457327"/>
      </c:lineChart>
      <c:catAx>
        <c:axId val="166545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57327"/>
        <c:crosses val="autoZero"/>
        <c:auto val="1"/>
        <c:lblAlgn val="ctr"/>
        <c:lblOffset val="100"/>
        <c:noMultiLvlLbl val="0"/>
      </c:catAx>
      <c:valAx>
        <c:axId val="166545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5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0.421875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40-BC4E-A212-E3EE49ECB854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0.421875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40-BC4E-A212-E3EE49ECB854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0.15625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40-BC4E-A212-E3EE49ECB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1860111"/>
        <c:axId val="1667881295"/>
      </c:lineChart>
      <c:catAx>
        <c:axId val="166186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881295"/>
        <c:crosses val="autoZero"/>
        <c:auto val="1"/>
        <c:lblAlgn val="ctr"/>
        <c:lblOffset val="100"/>
        <c:noMultiLvlLbl val="0"/>
      </c:catAx>
      <c:valAx>
        <c:axId val="166788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86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939800</xdr:colOff>
      <xdr:row>1</xdr:row>
      <xdr:rowOff>158750</xdr:rowOff>
    </xdr:from>
    <xdr:to>
      <xdr:col>12</xdr:col>
      <xdr:colOff>774700</xdr:colOff>
      <xdr:row>28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287F6F-FB28-A040-8F26-9C6060856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1</xdr:row>
      <xdr:rowOff>50800</xdr:rowOff>
    </xdr:from>
    <xdr:to>
      <xdr:col>15</xdr:col>
      <xdr:colOff>254000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5A8D69-632E-7845-AF2C-C42981C44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3</xdr:row>
      <xdr:rowOff>69850</xdr:rowOff>
    </xdr:from>
    <xdr:to>
      <xdr:col>9</xdr:col>
      <xdr:colOff>393700</xdr:colOff>
      <xdr:row>19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4457EB-1016-5443-A7FE-2D7984DF0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14</xdr:row>
      <xdr:rowOff>82550</xdr:rowOff>
    </xdr:from>
    <xdr:to>
      <xdr:col>8</xdr:col>
      <xdr:colOff>558800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969064-FF46-064D-A9F7-710FBC0C4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92.529457291668" createdVersion="6" refreshedVersion="6" minRefreshableVersion="3" recordCount="4114" xr:uid="{DF3C6B97-B5A9-284D-825E-42C03380B8F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containsInteger="1" minValue="11633" maxValue="1163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1.1633000000000001E-4" maxValue="11633"/>
    </cacheField>
    <cacheField name="Average Donation" numFmtId="0">
      <sharedItems containsSemiMixedTypes="0" containsString="0" containsNumber="1" minValue="0" maxValue="1163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92.556602083336" createdVersion="6" refreshedVersion="6" minRefreshableVersion="3" recordCount="4114" xr:uid="{6DF7216F-7457-CC4E-B1EF-F3633A5E134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containsInteger="1" minValue="11633" maxValue="1163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1.1633000000000001E-4" maxValue="11633"/>
    </cacheField>
    <cacheField name="Average Donation" numFmtId="0">
      <sharedItems containsSemiMixedTypes="0" containsString="0" containsNumber="1" minValue="0" maxValue="1163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1633"/>
    <x v="0"/>
    <x v="0"/>
    <s v="USD"/>
    <n v="1488464683"/>
    <n v="1485872683"/>
    <b v="0"/>
    <n v="79"/>
    <b v="1"/>
    <s v="film &amp; video/television"/>
    <n v="1.1321654501216545"/>
    <n v="147.25316455696202"/>
    <x v="0"/>
    <x v="0"/>
  </r>
  <r>
    <n v="2"/>
    <s v="Charlie teaser completion"/>
    <s v="Completion fund for post-production for teaser of British crime/drama tv series about a girl who sells morals for money"/>
    <n v="500"/>
    <n v="11633"/>
    <x v="0"/>
    <x v="1"/>
    <s v="GBP"/>
    <n v="1455555083"/>
    <n v="1454691083"/>
    <b v="0"/>
    <n v="35"/>
    <b v="1"/>
    <s v="film &amp; video/television"/>
    <n v="23.265999999999998"/>
    <n v="332.37142857142857"/>
    <x v="0"/>
    <x v="0"/>
  </r>
  <r>
    <n v="3"/>
    <s v="Unsure/Positive: A Dramedy Series About Life with HIV"/>
    <s v="We already produced the *very* beginning of this story. Help us to see it through?"/>
    <n v="10000"/>
    <n v="11633"/>
    <x v="0"/>
    <x v="0"/>
    <s v="USD"/>
    <n v="1407414107"/>
    <n v="1404822107"/>
    <b v="0"/>
    <n v="150"/>
    <b v="1"/>
    <s v="film &amp; video/television"/>
    <n v="1.1633"/>
    <n v="77.553333333333327"/>
    <x v="0"/>
    <x v="0"/>
  </r>
  <r>
    <n v="4"/>
    <s v="Party Monsters"/>
    <s v="19th centuryâ€™s most notorious literary characters, out of step with the times, find comradery as roommates in modern day Los Angeles."/>
    <n v="44000"/>
    <n v="11633"/>
    <x v="0"/>
    <x v="0"/>
    <s v="USD"/>
    <n v="1450555279"/>
    <n v="1447963279"/>
    <b v="0"/>
    <n v="284"/>
    <b v="1"/>
    <s v="film &amp; video/television"/>
    <n v="0.26438636363636364"/>
    <n v="40.9612676056338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11633"/>
    <x v="0"/>
    <x v="0"/>
    <s v="USD"/>
    <n v="1469770500"/>
    <n v="1468362207"/>
    <b v="0"/>
    <n v="47"/>
    <b v="1"/>
    <s v="film &amp; video/television"/>
    <n v="2.9089772443110777"/>
    <n v="247.51063829787233"/>
    <x v="0"/>
    <x v="0"/>
  </r>
  <r>
    <n v="6"/>
    <s v="POINT HOPE"/>
    <s v="The story of &quot;Point Hope&quot; will honor, respect, and share the beauty and traditions of the Alaska Natives in Point Hope, AK: the Inupiat"/>
    <n v="8000"/>
    <n v="11633"/>
    <x v="0"/>
    <x v="0"/>
    <s v="USD"/>
    <n v="1402710250"/>
    <n v="1401846250"/>
    <b v="0"/>
    <n v="58"/>
    <b v="1"/>
    <s v="film &amp; video/television"/>
    <n v="1.4541249999999999"/>
    <n v="200.5689655172413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11633"/>
    <x v="0"/>
    <x v="0"/>
    <s v="USD"/>
    <n v="1467680867"/>
    <n v="1464224867"/>
    <b v="0"/>
    <n v="57"/>
    <b v="1"/>
    <s v="film &amp; video/television"/>
    <n v="1.2925555555555555"/>
    <n v="204.08771929824562"/>
    <x v="0"/>
    <x v="0"/>
  </r>
  <r>
    <n v="8"/>
    <s v="Sizzling in the Kitchen Flynn Style"/>
    <s v="Help us raise the funds to film our pilot episode!"/>
    <n v="3500"/>
    <n v="11633"/>
    <x v="0"/>
    <x v="0"/>
    <s v="USD"/>
    <n v="1460754000"/>
    <n v="1460155212"/>
    <b v="0"/>
    <n v="12"/>
    <b v="1"/>
    <s v="film &amp; video/television"/>
    <n v="3.3237142857142858"/>
    <n v="969.4166666666666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11633"/>
    <x v="0"/>
    <x v="0"/>
    <s v="USD"/>
    <n v="1460860144"/>
    <n v="1458268144"/>
    <b v="0"/>
    <n v="20"/>
    <b v="1"/>
    <s v="film &amp; video/television"/>
    <n v="23.265999999999998"/>
    <n v="581.6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11633"/>
    <x v="0"/>
    <x v="0"/>
    <s v="USD"/>
    <n v="1403660279"/>
    <n v="1400636279"/>
    <b v="0"/>
    <n v="19"/>
    <b v="1"/>
    <s v="film &amp; video/television"/>
    <n v="3.8776666666666668"/>
    <n v="612.2631578947368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11633"/>
    <x v="0"/>
    <x v="0"/>
    <s v="USD"/>
    <n v="1471834800"/>
    <n v="1469126462"/>
    <b v="0"/>
    <n v="75"/>
    <b v="1"/>
    <s v="film &amp; video/television"/>
    <n v="2.3266"/>
    <n v="155.1066666666666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11633"/>
    <x v="0"/>
    <x v="0"/>
    <s v="USD"/>
    <n v="1405479600"/>
    <n v="1401642425"/>
    <b v="0"/>
    <n v="827"/>
    <b v="1"/>
    <s v="film &amp; video/television"/>
    <n v="0.38776666666666665"/>
    <n v="14.066505441354293"/>
    <x v="0"/>
    <x v="0"/>
  </r>
  <r>
    <n v="13"/>
    <s v="Can't Go Home"/>
    <s v="A travel series hosted by touring musicians that profiles a different American city in each episode."/>
    <n v="3500"/>
    <n v="11633"/>
    <x v="0"/>
    <x v="0"/>
    <s v="USD"/>
    <n v="1466713620"/>
    <n v="1463588109"/>
    <b v="0"/>
    <n v="51"/>
    <b v="1"/>
    <s v="film &amp; video/television"/>
    <n v="3.3237142857142858"/>
    <n v="228.09803921568627"/>
    <x v="0"/>
    <x v="0"/>
  </r>
  <r>
    <n v="14"/>
    <s v="3010 | Sci-fi Series"/>
    <s v="A highly charged post apocalyptic sci fi series that pulls no punches!"/>
    <n v="6000"/>
    <n v="11633"/>
    <x v="0"/>
    <x v="2"/>
    <s v="AUD"/>
    <n v="1405259940"/>
    <n v="1403051888"/>
    <b v="0"/>
    <n v="41"/>
    <b v="1"/>
    <s v="film &amp; video/television"/>
    <n v="1.9388333333333334"/>
    <n v="283.73170731707319"/>
    <x v="0"/>
    <x v="0"/>
  </r>
  <r>
    <n v="15"/>
    <s v="Cien&amp;Cia"/>
    <s v="Cien&amp;Cia es un proyecto transmedia para televisiÃ³n; la finalidad de la venta de camisetas es financiar el reality (Factual)."/>
    <n v="2000"/>
    <n v="11633"/>
    <x v="0"/>
    <x v="3"/>
    <s v="EUR"/>
    <n v="1443384840"/>
    <n v="1441790658"/>
    <b v="0"/>
    <n v="98"/>
    <b v="1"/>
    <s v="film &amp; video/television"/>
    <n v="5.8164999999999996"/>
    <n v="118.70408163265306"/>
    <x v="0"/>
    <x v="0"/>
  </r>
  <r>
    <n v="16"/>
    <s v="ArtMoose TV Series"/>
    <s v="We want to create a Sizzle Reel to pitch a Reality TV Series to TV Executive starring artists Art Moose will use new artists each week."/>
    <n v="12000"/>
    <n v="11633"/>
    <x v="0"/>
    <x v="0"/>
    <s v="USD"/>
    <n v="1402896600"/>
    <n v="1398971211"/>
    <b v="0"/>
    <n v="70"/>
    <b v="1"/>
    <s v="film &amp; video/television"/>
    <n v="0.9694166666666667"/>
    <n v="166.18571428571428"/>
    <x v="0"/>
    <x v="0"/>
  </r>
  <r>
    <n v="17"/>
    <s v="Humble Pie"/>
    <s v="Uplifting English sitcom, a love letter to youthful exuberance that proves once and for all that none of us are ready for real life."/>
    <n v="1500"/>
    <n v="11633"/>
    <x v="0"/>
    <x v="1"/>
    <s v="GBP"/>
    <n v="1415126022"/>
    <n v="1412530422"/>
    <b v="0"/>
    <n v="36"/>
    <b v="1"/>
    <s v="film &amp; video/television"/>
    <n v="7.7553333333333336"/>
    <n v="323.13888888888891"/>
    <x v="0"/>
    <x v="0"/>
  </r>
  <r>
    <n v="18"/>
    <s v="Indian As Apple Pie TV"/>
    <s v="The Indian cooking show you crave: complete with cooking, travel to India, and loads of spicy inspiration with Anupy."/>
    <n v="30000"/>
    <n v="11633"/>
    <x v="0"/>
    <x v="0"/>
    <s v="USD"/>
    <n v="1410958856"/>
    <n v="1408366856"/>
    <b v="0"/>
    <n v="342"/>
    <b v="1"/>
    <s v="film &amp; video/television"/>
    <n v="0.38776666666666665"/>
    <n v="34.01461988304093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1633"/>
    <x v="0"/>
    <x v="0"/>
    <s v="USD"/>
    <n v="1437420934"/>
    <n v="1434828934"/>
    <b v="0"/>
    <n v="22"/>
    <b v="1"/>
    <s v="film &amp; video/television"/>
    <n v="13.685882352941176"/>
    <n v="528.77272727272725"/>
    <x v="0"/>
    <x v="0"/>
  </r>
  <r>
    <n v="20"/>
    <s v="Finding Kylie Hard Read Fund"/>
    <s v="Help us reach our goal &amp; pay the drama dept that is performing the hard read, which is set for October 2015."/>
    <n v="2000"/>
    <n v="11633"/>
    <x v="0"/>
    <x v="0"/>
    <s v="USD"/>
    <n v="1442167912"/>
    <n v="1436983912"/>
    <b v="0"/>
    <n v="25"/>
    <b v="1"/>
    <s v="film &amp; video/television"/>
    <n v="5.8164999999999996"/>
    <n v="465.3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11633"/>
    <x v="0"/>
    <x v="0"/>
    <s v="USD"/>
    <n v="1411743789"/>
    <n v="1409151789"/>
    <b v="0"/>
    <n v="101"/>
    <b v="1"/>
    <s v="film &amp; video/television"/>
    <n v="0.62881081081081081"/>
    <n v="115.17821782178218"/>
    <x v="0"/>
    <x v="0"/>
  </r>
  <r>
    <n v="22"/>
    <s v="CREATURES OF HABIT!"/>
    <s v="Meet Gary, and Troy: Two unlikely friends that investigate &quot;strange phenomenon&quot;."/>
    <n v="350"/>
    <n v="11633"/>
    <x v="0"/>
    <x v="0"/>
    <s v="USD"/>
    <n v="1420099140"/>
    <n v="1418766740"/>
    <b v="0"/>
    <n v="8"/>
    <b v="1"/>
    <s v="film &amp; video/television"/>
    <n v="33.237142857142857"/>
    <n v="1454.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11633"/>
    <x v="0"/>
    <x v="0"/>
    <s v="USD"/>
    <n v="1430407200"/>
    <n v="1428086501"/>
    <b v="0"/>
    <n v="23"/>
    <b v="1"/>
    <s v="film &amp; video/television"/>
    <n v="5.8164999999999996"/>
    <n v="505.78260869565219"/>
    <x v="0"/>
    <x v="0"/>
  </r>
  <r>
    <n v="24"/>
    <s v="Bring STL Up Late to TV"/>
    <s v="STL Up Late is a weekly late night comedy talk show for St. Louis television."/>
    <n v="35000"/>
    <n v="11633"/>
    <x v="0"/>
    <x v="0"/>
    <s v="USD"/>
    <n v="1442345940"/>
    <n v="1439494863"/>
    <b v="0"/>
    <n v="574"/>
    <b v="1"/>
    <s v="film &amp; video/television"/>
    <n v="0.3323714285714286"/>
    <n v="20.26655052264808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11633"/>
    <x v="0"/>
    <x v="0"/>
    <s v="USD"/>
    <n v="1452299761"/>
    <n v="1447115761"/>
    <b v="0"/>
    <n v="14"/>
    <b v="1"/>
    <s v="film &amp; video/television"/>
    <n v="19.388333333333332"/>
    <n v="830.92857142857144"/>
    <x v="0"/>
    <x v="0"/>
  </r>
  <r>
    <n v="26"/>
    <s v="You, Me &amp; Sicily:  Part I Editing"/>
    <s v="Highlighting Sicily's points of light: its extraordinary people. Editing phase is now underway!!!"/>
    <n v="1250"/>
    <n v="11633"/>
    <x v="0"/>
    <x v="0"/>
    <s v="USD"/>
    <n v="1408278144"/>
    <n v="1404822144"/>
    <b v="0"/>
    <n v="19"/>
    <b v="1"/>
    <s v="film &amp; video/television"/>
    <n v="9.3064"/>
    <n v="612.26315789473688"/>
    <x v="0"/>
    <x v="0"/>
  </r>
  <r>
    <n v="27"/>
    <s v="B-Rabbit TV Comedy Pilot"/>
    <s v="B-Rabbit is a hilarious depiction of immigrating to New Zealand and the life you desperately tried to leave behind."/>
    <n v="20000"/>
    <n v="11633"/>
    <x v="0"/>
    <x v="4"/>
    <s v="NZD"/>
    <n v="1416113833"/>
    <n v="1413518233"/>
    <b v="0"/>
    <n v="150"/>
    <b v="1"/>
    <s v="film &amp; video/television"/>
    <n v="0.58165"/>
    <n v="77.553333333333327"/>
    <x v="0"/>
    <x v="0"/>
  </r>
  <r>
    <n v="28"/>
    <s v="John Earle Dog Training Concept Development Reel"/>
    <s v="John and Brian are on a quest to change people's lives and rehabilitate dogs."/>
    <n v="12000"/>
    <n v="11633"/>
    <x v="0"/>
    <x v="0"/>
    <s v="USD"/>
    <n v="1450307284"/>
    <n v="1447715284"/>
    <b v="0"/>
    <n v="71"/>
    <b v="1"/>
    <s v="film &amp; video/television"/>
    <n v="0.9694166666666667"/>
    <n v="163.8450704225352"/>
    <x v="0"/>
    <x v="0"/>
  </r>
  <r>
    <n v="29"/>
    <s v="The JOB Prelude."/>
    <s v="Genuine, no cliche Cop dramedy. Stories based on Adam's time as a Constable. What really goes on? Think you know the Police? Find out."/>
    <n v="3000"/>
    <n v="11633"/>
    <x v="0"/>
    <x v="1"/>
    <s v="GBP"/>
    <n v="1406045368"/>
    <n v="1403453368"/>
    <b v="0"/>
    <n v="117"/>
    <b v="1"/>
    <s v="film &amp; video/television"/>
    <n v="3.8776666666666668"/>
    <n v="99.427350427350433"/>
    <x v="0"/>
    <x v="0"/>
  </r>
  <r>
    <n v="30"/>
    <s v="Introverts Web Series"/>
    <s v="Comedy series about three introverted roommates coping with single life, secret resentments, and loudmouthed extroverts."/>
    <n v="4000"/>
    <n v="11633"/>
    <x v="0"/>
    <x v="0"/>
    <s v="USD"/>
    <n v="1408604515"/>
    <n v="1406012515"/>
    <b v="0"/>
    <n v="53"/>
    <b v="1"/>
    <s v="film &amp; video/television"/>
    <n v="2.9082499999999998"/>
    <n v="219.49056603773585"/>
    <x v="0"/>
    <x v="0"/>
  </r>
  <r>
    <n v="31"/>
    <s v="The Alan Katz Show"/>
    <s v="After a two-year hiatus, The Alan Katz Show is coming back! But it can't unless we can get a 16gb flash drive valued at $12.71!"/>
    <n v="13"/>
    <n v="11633"/>
    <x v="0"/>
    <x v="0"/>
    <s v="USD"/>
    <n v="1453748434"/>
    <n v="1452193234"/>
    <b v="0"/>
    <n v="1"/>
    <b v="1"/>
    <s v="film &amp; video/television"/>
    <n v="894.84615384615381"/>
    <n v="11633"/>
    <x v="0"/>
    <x v="0"/>
  </r>
  <r>
    <n v="32"/>
    <s v="Over &amp; Out"/>
    <s v="Approaching a milestone birthday, Gail abandons her group of yuppie stay-at-home mom friends for the vibrant and rowdy gay community."/>
    <n v="28450"/>
    <n v="11633"/>
    <x v="0"/>
    <x v="0"/>
    <s v="USD"/>
    <n v="1463111940"/>
    <n v="1459523017"/>
    <b v="0"/>
    <n v="89"/>
    <b v="1"/>
    <s v="film &amp; video/television"/>
    <n v="0.40889279437609843"/>
    <n v="130.70786516853931"/>
    <x v="0"/>
    <x v="0"/>
  </r>
  <r>
    <n v="33"/>
    <s v="Imaginary Problems"/>
    <s v="3 best friends balance their work, personal and private lives while finding time for their imaginary friends (who are 3 puppets)."/>
    <n v="5250"/>
    <n v="11633"/>
    <x v="0"/>
    <x v="0"/>
    <s v="USD"/>
    <n v="1447001501"/>
    <n v="1444405901"/>
    <b v="0"/>
    <n v="64"/>
    <b v="1"/>
    <s v="film &amp; video/television"/>
    <n v="2.2158095238095239"/>
    <n v="181.7656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11633"/>
    <x v="0"/>
    <x v="0"/>
    <s v="USD"/>
    <n v="1407224601"/>
    <n v="1405928601"/>
    <b v="0"/>
    <n v="68"/>
    <b v="1"/>
    <s v="film &amp; video/television"/>
    <n v="4.4742307692307692"/>
    <n v="171.0735294117647"/>
    <x v="0"/>
    <x v="0"/>
  </r>
  <r>
    <n v="35"/>
    <s v="Why Adam? A TV show about the science behind everyday life!"/>
    <s v="Why Adam? is an independent TV show that explores concepts of basic science in everyday life."/>
    <n v="1000"/>
    <n v="11633"/>
    <x v="0"/>
    <x v="0"/>
    <s v="USD"/>
    <n v="1430179200"/>
    <n v="1428130814"/>
    <b v="0"/>
    <n v="28"/>
    <b v="1"/>
    <s v="film &amp; video/television"/>
    <n v="11.632999999999999"/>
    <n v="415.46428571428572"/>
    <x v="0"/>
    <x v="0"/>
  </r>
  <r>
    <n v="36"/>
    <s v="THE LISTENING BOX"/>
    <s v="A modern day priest makes an unusual discovery, setting off a chain of events."/>
    <n v="6000"/>
    <n v="11633"/>
    <x v="0"/>
    <x v="0"/>
    <s v="USD"/>
    <n v="1428128525"/>
    <n v="1425540125"/>
    <b v="0"/>
    <n v="44"/>
    <b v="1"/>
    <s v="film &amp; video/television"/>
    <n v="1.9388333333333334"/>
    <n v="264.38636363636363"/>
    <x v="0"/>
    <x v="0"/>
  </r>
  <r>
    <n v="37"/>
    <s v="The Journey"/>
    <s v="Take an unscripted, real-time journey with Greg Aiello to the planet's wildest and most iconic places on this adventure travel TV show."/>
    <n v="22000"/>
    <n v="11633"/>
    <x v="0"/>
    <x v="0"/>
    <s v="USD"/>
    <n v="1425055079"/>
    <n v="1422463079"/>
    <b v="0"/>
    <n v="253"/>
    <b v="1"/>
    <s v="film &amp; video/television"/>
    <n v="0.52877272727272728"/>
    <n v="45.980237154150196"/>
    <x v="0"/>
    <x v="0"/>
  </r>
  <r>
    <n v="38"/>
    <s v="Brewz Brothers TV"/>
    <s v="A television show about three brothers from Chicago on a mission to discover and highlight the best breweries in America."/>
    <n v="2500"/>
    <n v="11633"/>
    <x v="0"/>
    <x v="0"/>
    <s v="USD"/>
    <n v="1368235344"/>
    <n v="1365643344"/>
    <b v="0"/>
    <n v="66"/>
    <b v="1"/>
    <s v="film &amp; video/television"/>
    <n v="4.6532"/>
    <n v="176.25757575757575"/>
    <x v="0"/>
    <x v="0"/>
  </r>
  <r>
    <n v="39"/>
    <s v="Deep Cuts - Series"/>
    <s v="Mystery-Drama Series. Following a shocking event, residents of a remote woodland community learn that some wounds never heal..."/>
    <n v="25000"/>
    <n v="11633"/>
    <x v="0"/>
    <x v="1"/>
    <s v="GBP"/>
    <n v="1401058740"/>
    <n v="1398388068"/>
    <b v="0"/>
    <n v="217"/>
    <b v="1"/>
    <s v="film &amp; video/television"/>
    <n v="0.46532000000000001"/>
    <n v="53.608294930875573"/>
    <x v="0"/>
    <x v="0"/>
  </r>
  <r>
    <n v="40"/>
    <s v="Regal Fare Season One"/>
    <s v="There is a cooking show in production that needs your help, a show about using local ingredients to create simple and elegant meals."/>
    <n v="2000"/>
    <n v="11633"/>
    <x v="0"/>
    <x v="0"/>
    <s v="USD"/>
    <n v="1403150400"/>
    <n v="1401426488"/>
    <b v="0"/>
    <n v="16"/>
    <b v="1"/>
    <s v="film &amp; video/television"/>
    <n v="5.8164999999999996"/>
    <n v="727.06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11633"/>
    <x v="0"/>
    <x v="0"/>
    <s v="USD"/>
    <n v="1412516354"/>
    <n v="1409924354"/>
    <b v="0"/>
    <n v="19"/>
    <b v="1"/>
    <s v="film &amp; video/television"/>
    <n v="5.8164999999999996"/>
    <n v="612.26315789473688"/>
    <x v="0"/>
    <x v="0"/>
  </r>
  <r>
    <n v="42"/>
    <s v="BROS TV Pilot (Iraq)"/>
    <s v="A show that explores the universal hospitality and shenanigans of BRO cultures in the most forbidden and unfamiliar places on earth!"/>
    <n v="14000"/>
    <n v="11633"/>
    <x v="0"/>
    <x v="0"/>
    <s v="USD"/>
    <n v="1419780026"/>
    <n v="1417188026"/>
    <b v="0"/>
    <n v="169"/>
    <b v="1"/>
    <s v="film &amp; video/television"/>
    <n v="0.83092857142857146"/>
    <n v="68.83431952662721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1633"/>
    <x v="0"/>
    <x v="0"/>
    <s v="USD"/>
    <n v="1405209600"/>
    <n v="1402599486"/>
    <b v="0"/>
    <n v="263"/>
    <b v="1"/>
    <s v="film &amp; video/television"/>
    <n v="1.1633"/>
    <n v="44.231939163498097"/>
    <x v="0"/>
    <x v="0"/>
  </r>
  <r>
    <n v="44"/>
    <s v="BIG WHISKEY TV Show"/>
    <s v="The Creator of the hit FOX show THE BOURBON LOUNGE brings you BIG WHISKEY. A new travel show exploring whiskey like you've never seen."/>
    <n v="2000"/>
    <n v="11633"/>
    <x v="0"/>
    <x v="0"/>
    <s v="USD"/>
    <n v="1412648537"/>
    <n v="1408760537"/>
    <b v="0"/>
    <n v="15"/>
    <b v="1"/>
    <s v="film &amp; video/television"/>
    <n v="5.8164999999999996"/>
    <n v="775.5333333333333"/>
    <x v="0"/>
    <x v="0"/>
  </r>
  <r>
    <n v="45"/>
    <s v="The Art of the Lift"/>
    <s v="The Art of the Lift is a crime drama that follows an expert crew of pick-pockets and their attempt at breaking in a new recruit."/>
    <n v="5000"/>
    <n v="11633"/>
    <x v="0"/>
    <x v="0"/>
    <s v="USD"/>
    <n v="1461769107"/>
    <n v="1459177107"/>
    <b v="0"/>
    <n v="61"/>
    <b v="1"/>
    <s v="film &amp; video/television"/>
    <n v="2.3266"/>
    <n v="190.70491803278688"/>
    <x v="0"/>
    <x v="0"/>
  </r>
  <r>
    <n v="46"/>
    <s v="New equipment for Joy's World!"/>
    <s v="The legendary community TV programme Joy's World is in dire need of new equipment! We are hoping you can help."/>
    <n v="8400"/>
    <n v="11633"/>
    <x v="0"/>
    <x v="2"/>
    <s v="AUD"/>
    <n v="1450220974"/>
    <n v="1447628974"/>
    <b v="0"/>
    <n v="45"/>
    <b v="1"/>
    <s v="film &amp; video/television"/>
    <n v="1.3848809523809524"/>
    <n v="258.51111111111112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11633"/>
    <x v="0"/>
    <x v="0"/>
    <s v="USD"/>
    <n v="1419021607"/>
    <n v="1413834007"/>
    <b v="0"/>
    <n v="70"/>
    <b v="1"/>
    <s v="film &amp; video/television"/>
    <n v="2.3266"/>
    <n v="166.1857142857142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11633"/>
    <x v="0"/>
    <x v="1"/>
    <s v="GBP"/>
    <n v="1425211200"/>
    <n v="1422534260"/>
    <b v="0"/>
    <n v="38"/>
    <b v="1"/>
    <s v="film &amp; video/television"/>
    <n v="5.8164999999999996"/>
    <n v="306.13157894736844"/>
    <x v="0"/>
    <x v="0"/>
  </r>
  <r>
    <n v="49"/>
    <s v="Driving Jersey - Season Five"/>
    <s v="Driving Jersey is real people telling real stories."/>
    <n v="12000"/>
    <n v="11633"/>
    <x v="0"/>
    <x v="0"/>
    <s v="USD"/>
    <n v="1445660045"/>
    <n v="1443068045"/>
    <b v="0"/>
    <n v="87"/>
    <b v="1"/>
    <s v="film &amp; video/television"/>
    <n v="0.9694166666666667"/>
    <n v="133.71264367816093"/>
    <x v="0"/>
    <x v="0"/>
  </r>
  <r>
    <n v="50"/>
    <s v="The Love Lounge"/>
    <s v="A brand new dating show which helps one lucky lady find her Mr Right with difficult decisions to make along the way."/>
    <n v="600"/>
    <n v="11633"/>
    <x v="0"/>
    <x v="1"/>
    <s v="GBP"/>
    <n v="1422637200"/>
    <n v="1419271458"/>
    <b v="0"/>
    <n v="22"/>
    <b v="1"/>
    <s v="film &amp; video/television"/>
    <n v="19.388333333333332"/>
    <n v="528.77272727272725"/>
    <x v="0"/>
    <x v="0"/>
  </r>
  <r>
    <n v="51"/>
    <s v="SKY CITY HAYA"/>
    <s v="Please help us reach stretch goals of 16k, 26k, 41k for the soundtrack, extended scenes &amp; story development for our sci-fi TV series!"/>
    <n v="11000"/>
    <n v="11633"/>
    <x v="0"/>
    <x v="0"/>
    <s v="USD"/>
    <n v="1439245037"/>
    <n v="1436653037"/>
    <b v="0"/>
    <n v="119"/>
    <b v="1"/>
    <s v="film &amp; video/television"/>
    <n v="1.0575454545454546"/>
    <n v="97.75630252100840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33"/>
    <x v="0"/>
    <x v="0"/>
    <s v="USD"/>
    <n v="1405615846"/>
    <n v="1403023846"/>
    <b v="0"/>
    <n v="52"/>
    <b v="1"/>
    <s v="film &amp; video/television"/>
    <n v="1.1633"/>
    <n v="223.71153846153845"/>
    <x v="0"/>
    <x v="0"/>
  </r>
  <r>
    <n v="53"/>
    <s v="Rolling out Vegan Mashup's Season 2"/>
    <s v="Delicious TV's Vegan Mashup launching season two on public television"/>
    <n v="3000"/>
    <n v="11633"/>
    <x v="0"/>
    <x v="0"/>
    <s v="USD"/>
    <n v="1396648800"/>
    <n v="1395407445"/>
    <b v="0"/>
    <n v="117"/>
    <b v="1"/>
    <s v="film &amp; video/television"/>
    <n v="3.8776666666666668"/>
    <n v="99.42735042735043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1633"/>
    <x v="0"/>
    <x v="0"/>
    <s v="USD"/>
    <n v="1451063221"/>
    <n v="1448471221"/>
    <b v="0"/>
    <n v="52"/>
    <b v="1"/>
    <s v="film &amp; video/television"/>
    <n v="1.1633"/>
    <n v="223.71153846153845"/>
    <x v="0"/>
    <x v="0"/>
  </r>
  <r>
    <n v="55"/>
    <s v="Di FAMILY"/>
    <s v="A story of an Italian family who tried it the right way but realized things work better if they do it &quot;their&quot; way. Weekly Series PILOT"/>
    <n v="8600"/>
    <n v="11633"/>
    <x v="0"/>
    <x v="0"/>
    <s v="USD"/>
    <n v="1464390916"/>
    <n v="1462576516"/>
    <b v="0"/>
    <n v="86"/>
    <b v="1"/>
    <s v="film &amp; video/television"/>
    <n v="1.3526744186046511"/>
    <n v="135.26744186046511"/>
    <x v="0"/>
    <x v="0"/>
  </r>
  <r>
    <n v="56"/>
    <s v="Voxwomen Cycling Show"/>
    <s v="We want to see more women's cycling on TV - and we need your help to make it happen!"/>
    <n v="8000"/>
    <n v="11633"/>
    <x v="0"/>
    <x v="1"/>
    <s v="GBP"/>
    <n v="1433779200"/>
    <n v="1432559424"/>
    <b v="0"/>
    <n v="174"/>
    <b v="1"/>
    <s v="film &amp; video/television"/>
    <n v="1.4541249999999999"/>
    <n v="66.85632183908046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1633"/>
    <x v="0"/>
    <x v="0"/>
    <s v="USD"/>
    <n v="1429991962"/>
    <n v="1427399962"/>
    <b v="0"/>
    <n v="69"/>
    <b v="1"/>
    <s v="film &amp; video/television"/>
    <n v="0.7755333333333333"/>
    <n v="168.59420289855072"/>
    <x v="0"/>
    <x v="0"/>
  </r>
  <r>
    <n v="58"/>
    <s v="Gloaming"/>
    <s v="Alex thought he knew how the world worked. You live, you die and it's over. He was very, very wrong."/>
    <n v="10000"/>
    <n v="11633"/>
    <x v="0"/>
    <x v="0"/>
    <s v="USD"/>
    <n v="1416423172"/>
    <n v="1413827572"/>
    <b v="0"/>
    <n v="75"/>
    <b v="1"/>
    <s v="film &amp; video/television"/>
    <n v="1.1633"/>
    <n v="155.10666666666665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11633"/>
    <x v="0"/>
    <x v="0"/>
    <s v="USD"/>
    <n v="1442264400"/>
    <n v="1439530776"/>
    <b v="0"/>
    <n v="33"/>
    <b v="1"/>
    <s v="film &amp; video/television"/>
    <n v="0.58165"/>
    <n v="352.5151515151515"/>
    <x v="0"/>
    <x v="0"/>
  </r>
  <r>
    <n v="60"/>
    <s v="Ever Since - Short Film"/>
    <s v="Set in a beautiful but desolate world, we see how loneliness can lead to friendship in unconventional ways."/>
    <n v="4500"/>
    <n v="11633"/>
    <x v="0"/>
    <x v="1"/>
    <s v="GBP"/>
    <n v="1395532800"/>
    <n v="1393882717"/>
    <b v="0"/>
    <n v="108"/>
    <b v="1"/>
    <s v="film &amp; video/shorts"/>
    <n v="2.5851111111111109"/>
    <n v="107.71296296296296"/>
    <x v="0"/>
    <x v="1"/>
  </r>
  <r>
    <n v="61"/>
    <s v="SPLITTING THE SYNAPSE"/>
    <s v="An exploration of the shadows that follow us from our past, the darkness that lives inside us and the ability to find our own freedom"/>
    <n v="5000"/>
    <n v="11633"/>
    <x v="0"/>
    <x v="0"/>
    <s v="USD"/>
    <n v="1370547157"/>
    <n v="1368646357"/>
    <b v="0"/>
    <n v="23"/>
    <b v="1"/>
    <s v="film &amp; video/shorts"/>
    <n v="2.3266"/>
    <n v="505.782608695652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11633"/>
    <x v="0"/>
    <x v="0"/>
    <s v="USD"/>
    <n v="1362337878"/>
    <n v="1360177878"/>
    <b v="0"/>
    <n v="48"/>
    <b v="1"/>
    <s v="film &amp; video/shorts"/>
    <n v="3.8776666666666668"/>
    <n v="242.35416666666666"/>
    <x v="0"/>
    <x v="1"/>
  </r>
  <r>
    <n v="63"/>
    <s v="The Attic"/>
    <s v="The Attic is my first short film.  Please help me with post production and distribution so that I can let it out into the world"/>
    <n v="2000"/>
    <n v="11633"/>
    <x v="0"/>
    <x v="0"/>
    <s v="USD"/>
    <n v="1388206740"/>
    <n v="1386194013"/>
    <b v="0"/>
    <n v="64"/>
    <b v="1"/>
    <s v="film &amp; video/shorts"/>
    <n v="5.8164999999999996"/>
    <n v="181.765625"/>
    <x v="0"/>
    <x v="1"/>
  </r>
  <r>
    <n v="64"/>
    <s v="Millennial, The Movie"/>
    <s v="At the dawn of the New Millennium, a group of teenagers battle the Y2K bug to save humanity from boredom. The 2nd film by and/or."/>
    <n v="1200"/>
    <n v="11633"/>
    <x v="0"/>
    <x v="0"/>
    <s v="USD"/>
    <n v="1373243181"/>
    <n v="1370651181"/>
    <b v="0"/>
    <n v="24"/>
    <b v="1"/>
    <s v="film &amp; video/shorts"/>
    <n v="9.6941666666666659"/>
    <n v="484.70833333333331"/>
    <x v="0"/>
    <x v="1"/>
  </r>
  <r>
    <n v="65"/>
    <s v="Hello World - Post Production Funds"/>
    <s v="Help finish the short film Hello World. The story of an android in the broken home of a father &amp; son."/>
    <n v="7000"/>
    <n v="11633"/>
    <x v="0"/>
    <x v="5"/>
    <s v="CAD"/>
    <n v="1407736740"/>
    <n v="1405453354"/>
    <b v="0"/>
    <n v="57"/>
    <b v="1"/>
    <s v="film &amp; video/shorts"/>
    <n v="1.6618571428571429"/>
    <n v="204.08771929824562"/>
    <x v="0"/>
    <x v="1"/>
  </r>
  <r>
    <n v="66"/>
    <s v="A Stagnant Fever: Short Film"/>
    <s v="A dark comedy set in the '60s about clinical depression and one night stands."/>
    <n v="2000"/>
    <n v="11633"/>
    <x v="0"/>
    <x v="0"/>
    <s v="USD"/>
    <n v="1468873420"/>
    <n v="1466281420"/>
    <b v="0"/>
    <n v="26"/>
    <b v="1"/>
    <s v="film &amp; video/shorts"/>
    <n v="5.8164999999999996"/>
    <n v="447.42307692307691"/>
    <x v="0"/>
    <x v="1"/>
  </r>
  <r>
    <n v="67"/>
    <s v="You are a Priest Forever"/>
    <s v="The Ordination Mass of five Dominicans friars to the priesthood at the historic Saint Dominicâ€™s Church in Washington DC."/>
    <n v="2000"/>
    <n v="11633"/>
    <x v="0"/>
    <x v="0"/>
    <s v="USD"/>
    <n v="1342360804"/>
    <n v="1339768804"/>
    <b v="0"/>
    <n v="20"/>
    <b v="1"/>
    <s v="film &amp; video/shorts"/>
    <n v="5.8164999999999996"/>
    <n v="581.6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11633"/>
    <x v="0"/>
    <x v="1"/>
    <s v="GBP"/>
    <n v="1393162791"/>
    <n v="1390570791"/>
    <b v="0"/>
    <n v="36"/>
    <b v="1"/>
    <s v="film &amp; video/shorts"/>
    <n v="19.388333333333332"/>
    <n v="323.1388888888889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633"/>
    <x v="0"/>
    <x v="0"/>
    <s v="USD"/>
    <n v="1317538740"/>
    <n v="1314765025"/>
    <b v="0"/>
    <n v="178"/>
    <b v="1"/>
    <s v="film &amp; video/shorts"/>
    <n v="1.1633"/>
    <n v="65.353932584269657"/>
    <x v="0"/>
    <x v="1"/>
  </r>
  <r>
    <n v="70"/>
    <s v="Scraps"/>
    <s v="Maggie barely survives a deranged baptism by her mother only to be born again to a string of foster parents. Things can always be worse"/>
    <n v="500"/>
    <n v="11633"/>
    <x v="0"/>
    <x v="0"/>
    <s v="USD"/>
    <n v="1315171845"/>
    <n v="1309987845"/>
    <b v="0"/>
    <n v="17"/>
    <b v="1"/>
    <s v="film &amp; video/shorts"/>
    <n v="23.265999999999998"/>
    <n v="684.2941176470587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11633"/>
    <x v="0"/>
    <x v="0"/>
    <s v="USD"/>
    <n v="1338186657"/>
    <n v="1333002657"/>
    <b v="0"/>
    <n v="32"/>
    <b v="1"/>
    <s v="film &amp; video/shorts"/>
    <n v="6.4627777777777782"/>
    <n v="363.53125"/>
    <x v="0"/>
    <x v="1"/>
  </r>
  <r>
    <n v="72"/>
    <s v="Trickle"/>
    <s v="A young man forced to live back home after an automobile accident leaves him to rediscover what it means to be a part of his family."/>
    <n v="2200"/>
    <n v="11633"/>
    <x v="0"/>
    <x v="0"/>
    <s v="USD"/>
    <n v="1352937600"/>
    <n v="1351210481"/>
    <b v="0"/>
    <n v="41"/>
    <b v="1"/>
    <s v="film &amp; video/shorts"/>
    <n v="5.2877272727272731"/>
    <n v="283.73170731707319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11633"/>
    <x v="0"/>
    <x v="0"/>
    <s v="USD"/>
    <n v="1304395140"/>
    <n v="1297620584"/>
    <b v="0"/>
    <n v="18"/>
    <b v="1"/>
    <s v="film &amp; video/shorts"/>
    <n v="12.925555555555556"/>
    <n v="646.2777777777778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11633"/>
    <x v="0"/>
    <x v="6"/>
    <s v="EUR"/>
    <n v="1453376495"/>
    <n v="1450784495"/>
    <b v="0"/>
    <n v="29"/>
    <b v="1"/>
    <s v="film &amp; video/shorts"/>
    <n v="23.265999999999998"/>
    <n v="401.13793103448273"/>
    <x v="0"/>
    <x v="1"/>
  </r>
  <r>
    <n v="75"/>
    <s v="&quot;DAD&quot; - A USC Short Film"/>
    <s v="A teenager named Charlie discovers something new about himself while coping with the loss of his father."/>
    <n v="3500"/>
    <n v="11633"/>
    <x v="0"/>
    <x v="0"/>
    <s v="USD"/>
    <n v="1366693272"/>
    <n v="1364101272"/>
    <b v="0"/>
    <n v="47"/>
    <b v="1"/>
    <s v="film &amp; video/shorts"/>
    <n v="3.3237142857142858"/>
    <n v="247.51063829787233"/>
    <x v="0"/>
    <x v="1"/>
  </r>
  <r>
    <n v="76"/>
    <s v="Star Wars: Insidious"/>
    <s v="Karn A'Mor has awoken bloodied on a distant battlefield with no memory of his past! JOIN THE RESISTANCE and find out more..."/>
    <n v="300"/>
    <n v="11633"/>
    <x v="0"/>
    <x v="0"/>
    <s v="USD"/>
    <n v="1325007358"/>
    <n v="1319819758"/>
    <b v="0"/>
    <n v="15"/>
    <b v="1"/>
    <s v="film &amp; video/shorts"/>
    <n v="38.776666666666664"/>
    <n v="775.5333333333333"/>
    <x v="0"/>
    <x v="1"/>
  </r>
  <r>
    <n v="77"/>
    <s v="Jonah and the Crab"/>
    <s v="A short film about a boy searching for companionship in a hermit crab he finds on the beach."/>
    <n v="400"/>
    <n v="11633"/>
    <x v="0"/>
    <x v="0"/>
    <s v="USD"/>
    <n v="1337569140"/>
    <n v="1332991717"/>
    <b v="0"/>
    <n v="26"/>
    <b v="1"/>
    <s v="film &amp; video/shorts"/>
    <n v="29.0825"/>
    <n v="447.4230769230769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1633"/>
    <x v="0"/>
    <x v="6"/>
    <s v="EUR"/>
    <n v="1472751121"/>
    <n v="1471887121"/>
    <b v="0"/>
    <n v="35"/>
    <b v="1"/>
    <s v="film &amp; video/shorts"/>
    <n v="232.66"/>
    <n v="332.37142857142857"/>
    <x v="0"/>
    <x v="1"/>
  </r>
  <r>
    <n v="79"/>
    <s v="Japanese/International Short Film &quot;Mtn.&quot;"/>
    <s v="A short film about life, achieving your dreams, and overcoming hardship. We all have our mountain to climb."/>
    <n v="1300"/>
    <n v="11633"/>
    <x v="0"/>
    <x v="1"/>
    <s v="GBP"/>
    <n v="1398451093"/>
    <n v="1395859093"/>
    <b v="0"/>
    <n v="41"/>
    <b v="1"/>
    <s v="film &amp; video/shorts"/>
    <n v="8.9484615384615385"/>
    <n v="283.73170731707319"/>
    <x v="0"/>
    <x v="1"/>
  </r>
  <r>
    <n v="80"/>
    <s v="Swingers Anonymous"/>
    <s v="What would you do if you ended up at a swingers party with two dead bodies and $20,000 in drug money?"/>
    <n v="12000"/>
    <n v="11633"/>
    <x v="0"/>
    <x v="0"/>
    <s v="USD"/>
    <n v="1386640856"/>
    <n v="1383616856"/>
    <b v="0"/>
    <n v="47"/>
    <b v="1"/>
    <s v="film &amp; video/shorts"/>
    <n v="0.9694166666666667"/>
    <n v="247.5106382978723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1633"/>
    <x v="0"/>
    <x v="0"/>
    <s v="USD"/>
    <n v="1342234920"/>
    <n v="1341892127"/>
    <b v="0"/>
    <n v="28"/>
    <b v="1"/>
    <s v="film &amp; video/shorts"/>
    <n v="15.510666666666667"/>
    <n v="415.46428571428572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11633"/>
    <x v="0"/>
    <x v="0"/>
    <s v="USD"/>
    <n v="1318189261"/>
    <n v="1315597261"/>
    <b v="0"/>
    <n v="100"/>
    <b v="1"/>
    <s v="film &amp; video/shorts"/>
    <n v="2.9082499999999998"/>
    <n v="116.3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11633"/>
    <x v="0"/>
    <x v="1"/>
    <s v="GBP"/>
    <n v="1424604600"/>
    <n v="1423320389"/>
    <b v="0"/>
    <n v="13"/>
    <b v="1"/>
    <s v="film &amp; video/shorts"/>
    <n v="58.164999999999999"/>
    <n v="894.84615384615381"/>
    <x v="0"/>
    <x v="1"/>
  </r>
  <r>
    <n v="84"/>
    <s v="Redemption - Short Film"/>
    <s v="&quot;A sociopath crosses paths with the person he must confront about his wife's murder, it might be himself&quot;"/>
    <n v="500"/>
    <n v="11633"/>
    <x v="0"/>
    <x v="0"/>
    <s v="USD"/>
    <n v="1305483086"/>
    <n v="1302891086"/>
    <b v="0"/>
    <n v="7"/>
    <b v="1"/>
    <s v="film &amp; video/shorts"/>
    <n v="23.265999999999998"/>
    <n v="1661.8571428571429"/>
    <x v="0"/>
    <x v="1"/>
  </r>
  <r>
    <n v="85"/>
    <s v="In Her Voice: short film"/>
    <s v="A short film by Melissa Woodrow &amp; Mark Janiak about seeking forgiveness, embracing the past and memories with a loved one."/>
    <n v="1200"/>
    <n v="11633"/>
    <x v="0"/>
    <x v="0"/>
    <s v="USD"/>
    <n v="1316746837"/>
    <n v="1314154837"/>
    <b v="0"/>
    <n v="21"/>
    <b v="1"/>
    <s v="film &amp; video/shorts"/>
    <n v="9.6941666666666659"/>
    <n v="553.9523809523809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11633"/>
    <x v="0"/>
    <x v="6"/>
    <s v="EUR"/>
    <n v="1451226045"/>
    <n v="1444828845"/>
    <b v="0"/>
    <n v="17"/>
    <b v="1"/>
    <s v="film &amp; video/shorts"/>
    <n v="1.9388333333333334"/>
    <n v="684.29411764705878"/>
    <x v="0"/>
    <x v="1"/>
  </r>
  <r>
    <n v="87"/>
    <s v="Village Films Summer Project Fund (TK 2)"/>
    <s v="A father without work uses his daughter to con sympathy from strangers... sound familiar?  Help us make this film!"/>
    <n v="2500"/>
    <n v="11633"/>
    <x v="0"/>
    <x v="0"/>
    <s v="USD"/>
    <n v="1275529260"/>
    <n v="1274705803"/>
    <b v="0"/>
    <n v="25"/>
    <b v="1"/>
    <s v="film &amp; video/shorts"/>
    <n v="4.6532"/>
    <n v="465.32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11633"/>
    <x v="0"/>
    <x v="0"/>
    <s v="USD"/>
    <n v="1403452131"/>
    <n v="1401205731"/>
    <b v="0"/>
    <n v="60"/>
    <b v="1"/>
    <s v="film &amp; video/shorts"/>
    <n v="3.3237142857142858"/>
    <n v="193.88333333333333"/>
    <x v="0"/>
    <x v="1"/>
  </r>
  <r>
    <n v="89"/>
    <s v="The Southwest Chronicles"/>
    <s v="A chronicle of four very different stories concerning racism to the power of love, all set in the beauty of the Southwest."/>
    <n v="6000"/>
    <n v="11633"/>
    <x v="0"/>
    <x v="0"/>
    <s v="USD"/>
    <n v="1370196192"/>
    <n v="1368036192"/>
    <b v="0"/>
    <n v="56"/>
    <b v="1"/>
    <s v="film &amp; video/shorts"/>
    <n v="1.9388333333333334"/>
    <n v="207.73214285714286"/>
    <x v="0"/>
    <x v="1"/>
  </r>
  <r>
    <n v="90"/>
    <s v="Help Get the Short Film Interior Design into Film Festivals!"/>
    <s v="We're looking for funding to help submit a short film to film festivals."/>
    <n v="500"/>
    <n v="11633"/>
    <x v="0"/>
    <x v="0"/>
    <s v="USD"/>
    <n v="1310454499"/>
    <n v="1307862499"/>
    <b v="0"/>
    <n v="16"/>
    <b v="1"/>
    <s v="film &amp; video/shorts"/>
    <n v="23.265999999999998"/>
    <n v="727.06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11633"/>
    <x v="0"/>
    <x v="0"/>
    <s v="USD"/>
    <n v="1305625164"/>
    <n v="1300354764"/>
    <b v="0"/>
    <n v="46"/>
    <b v="1"/>
    <s v="film &amp; video/shorts"/>
    <n v="3.8776666666666668"/>
    <n v="252.89130434782609"/>
    <x v="0"/>
    <x v="1"/>
  </r>
  <r>
    <n v="92"/>
    <s v="Euphoria"/>
    <s v="Euphoria is an adventure film that follows adrenaline filled athletes on their hunt for the sublime while balancing family and careers."/>
    <n v="5000"/>
    <n v="11633"/>
    <x v="0"/>
    <x v="5"/>
    <s v="CAD"/>
    <n v="1485936000"/>
    <n v="1481949983"/>
    <b v="0"/>
    <n v="43"/>
    <b v="1"/>
    <s v="film &amp; video/shorts"/>
    <n v="2.3266"/>
    <n v="270.534883720930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633"/>
    <x v="0"/>
    <x v="0"/>
    <s v="USD"/>
    <n v="1341349200"/>
    <n v="1338928537"/>
    <b v="0"/>
    <n v="15"/>
    <b v="1"/>
    <s v="film &amp; video/shorts"/>
    <n v="11.632999999999999"/>
    <n v="775.5333333333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11633"/>
    <x v="0"/>
    <x v="1"/>
    <s v="GBP"/>
    <n v="1396890822"/>
    <n v="1395162822"/>
    <b v="0"/>
    <n v="12"/>
    <b v="1"/>
    <s v="film &amp; video/shorts"/>
    <n v="46.531999999999996"/>
    <n v="969.4166666666666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11633"/>
    <x v="0"/>
    <x v="0"/>
    <s v="USD"/>
    <n v="1330214841"/>
    <n v="1327622841"/>
    <b v="0"/>
    <n v="21"/>
    <b v="1"/>
    <s v="film &amp; video/shorts"/>
    <n v="33.237142857142857"/>
    <n v="553.95238095238096"/>
    <x v="0"/>
    <x v="1"/>
  </r>
  <r>
    <n v="96"/>
    <s v="Ice Hockey"/>
    <s v="Danny is a defenseman for his high school hockey team. This is a day in his life: school, hockey, girls and his next-door neighbor, Ken Daneyko."/>
    <n v="1500"/>
    <n v="11633"/>
    <x v="0"/>
    <x v="0"/>
    <s v="USD"/>
    <n v="1280631600"/>
    <n v="1274889241"/>
    <b v="0"/>
    <n v="34"/>
    <b v="1"/>
    <s v="film &amp; video/shorts"/>
    <n v="7.7553333333333336"/>
    <n v="342.1470588235293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11633"/>
    <x v="0"/>
    <x v="0"/>
    <s v="USD"/>
    <n v="1310440482"/>
    <n v="1307848482"/>
    <b v="0"/>
    <n v="8"/>
    <b v="1"/>
    <s v="film &amp; video/shorts"/>
    <n v="29.0825"/>
    <n v="1454.125"/>
    <x v="0"/>
    <x v="1"/>
  </r>
  <r>
    <n v="98"/>
    <s v="CUT OUT"/>
    <s v="&quot;Cut Out&quot; tells the story of a young woman who befriends a neighborhood teen and finds herself involved with gang violence."/>
    <n v="3200"/>
    <n v="11633"/>
    <x v="0"/>
    <x v="0"/>
    <s v="USD"/>
    <n v="1354923000"/>
    <n v="1351796674"/>
    <b v="0"/>
    <n v="60"/>
    <b v="1"/>
    <s v="film &amp; video/shorts"/>
    <n v="3.6353124999999999"/>
    <n v="193.88333333333333"/>
    <x v="0"/>
    <x v="1"/>
  </r>
  <r>
    <n v="99"/>
    <s v="BEAT: An Original Short Film"/>
    <s v="A feminist tale of two girls finally giving a &quot;Nice Guy&quot; what he truly deserves. Also, dancing!"/>
    <n v="1500"/>
    <n v="11633"/>
    <x v="0"/>
    <x v="0"/>
    <s v="USD"/>
    <n v="1390426799"/>
    <n v="1387834799"/>
    <b v="0"/>
    <n v="39"/>
    <b v="1"/>
    <s v="film &amp; video/shorts"/>
    <n v="7.7553333333333336"/>
    <n v="298.28205128205127"/>
    <x v="0"/>
    <x v="1"/>
  </r>
  <r>
    <n v="100"/>
    <s v="Two Sisters"/>
    <s v="Two sisters share a fragile relationship. When their mother dies and they inherit the family house, old problems rise to the surface."/>
    <n v="5000"/>
    <n v="11633"/>
    <x v="0"/>
    <x v="0"/>
    <s v="USD"/>
    <n v="1352055886"/>
    <n v="1350324286"/>
    <b v="0"/>
    <n v="26"/>
    <b v="1"/>
    <s v="film &amp; video/shorts"/>
    <n v="2.3266"/>
    <n v="447.4230769230769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11633"/>
    <x v="0"/>
    <x v="0"/>
    <s v="USD"/>
    <n v="1359052710"/>
    <n v="1356979110"/>
    <b v="0"/>
    <n v="35"/>
    <b v="1"/>
    <s v="film &amp; video/shorts"/>
    <n v="3.3237142857142858"/>
    <n v="332.37142857142857"/>
    <x v="0"/>
    <x v="1"/>
  </r>
  <r>
    <n v="102"/>
    <s v="Dear God No!"/>
    <s v="A gang of outlaw bikers pull a home invasion on a disgraced Anthropologist hiding a secret locked in his cabin basement."/>
    <n v="6000"/>
    <n v="11633"/>
    <x v="0"/>
    <x v="0"/>
    <s v="USD"/>
    <n v="1293073733"/>
    <n v="1290481733"/>
    <b v="0"/>
    <n v="65"/>
    <b v="1"/>
    <s v="film &amp; video/shorts"/>
    <n v="1.9388333333333334"/>
    <n v="178.96923076923076"/>
    <x v="0"/>
    <x v="1"/>
  </r>
  <r>
    <n v="103"/>
    <s v="I'M TWENTY SOMETHING"/>
    <s v="Three friends in their twenties are trying to do the impossible - have fun on a casual Friday night."/>
    <n v="1300"/>
    <n v="11633"/>
    <x v="0"/>
    <x v="1"/>
    <s v="GBP"/>
    <n v="1394220030"/>
    <n v="1392232830"/>
    <b v="0"/>
    <n v="49"/>
    <b v="1"/>
    <s v="film &amp; video/shorts"/>
    <n v="8.9484615384615385"/>
    <n v="237.40816326530611"/>
    <x v="0"/>
    <x v="1"/>
  </r>
  <r>
    <n v="104"/>
    <s v="Good 'Ol Trumpet"/>
    <s v="UCF short film about an old man, his love for music, and his misplaced trumpet.  "/>
    <n v="500"/>
    <n v="11633"/>
    <x v="0"/>
    <x v="0"/>
    <s v="USD"/>
    <n v="1301792400"/>
    <n v="1299775266"/>
    <b v="0"/>
    <n v="10"/>
    <b v="1"/>
    <s v="film &amp; video/shorts"/>
    <n v="23.265999999999998"/>
    <n v="1163.3"/>
    <x v="0"/>
    <x v="1"/>
  </r>
  <r>
    <n v="105"/>
    <s v="Single Parent Date Night-A Comedic Short Film"/>
    <s v="Single Parent Date Night is a comedic short film about two single parents trying to reentering the dating pool."/>
    <n v="2200"/>
    <n v="11633"/>
    <x v="0"/>
    <x v="0"/>
    <s v="USD"/>
    <n v="1463184000"/>
    <n v="1461605020"/>
    <b v="0"/>
    <n v="60"/>
    <b v="1"/>
    <s v="film &amp; video/shorts"/>
    <n v="5.2877272727272731"/>
    <n v="193.88333333333333"/>
    <x v="0"/>
    <x v="1"/>
  </r>
  <r>
    <n v="106"/>
    <s v="LOST WEEKEND"/>
    <s v="A Boy. A Girl. A Car. A Serial Killer."/>
    <n v="5000"/>
    <n v="11633"/>
    <x v="0"/>
    <x v="0"/>
    <s v="USD"/>
    <n v="1333391901"/>
    <n v="1332182301"/>
    <b v="0"/>
    <n v="27"/>
    <b v="1"/>
    <s v="film &amp; video/shorts"/>
    <n v="2.3266"/>
    <n v="430.8518518518518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11633"/>
    <x v="0"/>
    <x v="0"/>
    <s v="USD"/>
    <n v="1303688087"/>
    <n v="1301787287"/>
    <b v="0"/>
    <n v="69"/>
    <b v="1"/>
    <s v="film &amp; video/shorts"/>
    <n v="1.5510666666666666"/>
    <n v="168.59420289855072"/>
    <x v="0"/>
    <x v="1"/>
  </r>
  <r>
    <n v="108"/>
    <s v="GLASS: A Love Story"/>
    <s v="When a man can't find love, his Google GLASS does the searching for him. A short film shot with Google Glass."/>
    <n v="1500"/>
    <n v="11633"/>
    <x v="0"/>
    <x v="0"/>
    <s v="USD"/>
    <n v="1370011370"/>
    <n v="1364827370"/>
    <b v="0"/>
    <n v="47"/>
    <b v="1"/>
    <s v="film &amp; video/shorts"/>
    <n v="7.7553333333333336"/>
    <n v="247.5106382978723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11633"/>
    <x v="0"/>
    <x v="0"/>
    <s v="USD"/>
    <n v="1298680630"/>
    <n v="1296088630"/>
    <b v="0"/>
    <n v="47"/>
    <b v="1"/>
    <s v="film &amp; video/shorts"/>
    <n v="11.632999999999999"/>
    <n v="247.51063829787233"/>
    <x v="0"/>
    <x v="1"/>
  </r>
  <r>
    <n v="110"/>
    <s v="Earlids"/>
    <s v="Lee, an awkward teenager with sound-blocking earlids, must confront his self-isolation after a girl moves in next door."/>
    <n v="1300"/>
    <n v="11633"/>
    <x v="0"/>
    <x v="0"/>
    <s v="USD"/>
    <n v="1384408740"/>
    <n v="1381445253"/>
    <b v="0"/>
    <n v="26"/>
    <b v="1"/>
    <s v="film &amp; video/shorts"/>
    <n v="8.9484615384615385"/>
    <n v="447.42307692307691"/>
    <x v="0"/>
    <x v="1"/>
  </r>
  <r>
    <n v="111"/>
    <s v="Judi Dench is Cool in Person"/>
    <s v="Two actors, one bookie and a very bad day.  Judi Dench is Cool in Person is fast, funny and only a little bit nasty."/>
    <n v="3500"/>
    <n v="11633"/>
    <x v="0"/>
    <x v="2"/>
    <s v="AUD"/>
    <n v="1433059187"/>
    <n v="1430467187"/>
    <b v="0"/>
    <n v="53"/>
    <b v="1"/>
    <s v="film &amp; video/shorts"/>
    <n v="3.3237142857142858"/>
    <n v="219.4905660377358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11633"/>
    <x v="0"/>
    <x v="0"/>
    <s v="USD"/>
    <n v="1397354400"/>
    <n v="1395277318"/>
    <b v="0"/>
    <n v="81"/>
    <b v="1"/>
    <s v="film &amp; video/shorts"/>
    <n v="2.3266"/>
    <n v="143.61728395061729"/>
    <x v="0"/>
    <x v="1"/>
  </r>
  <r>
    <n v="113"/>
    <s v="&quot;The First Day&quot; by Julia Othmer- Music Video"/>
    <s v="A living memorial for all those dealing with trauma, grief and loss."/>
    <n v="5000"/>
    <n v="11633"/>
    <x v="0"/>
    <x v="0"/>
    <s v="USD"/>
    <n v="1312642800"/>
    <n v="1311963128"/>
    <b v="0"/>
    <n v="78"/>
    <b v="1"/>
    <s v="film &amp; video/shorts"/>
    <n v="2.3266"/>
    <n v="149.14102564102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11633"/>
    <x v="0"/>
    <x v="0"/>
    <s v="USD"/>
    <n v="1326436488"/>
    <n v="1321252488"/>
    <b v="0"/>
    <n v="35"/>
    <b v="1"/>
    <s v="film &amp; video/shorts"/>
    <n v="3.8776666666666668"/>
    <n v="332.37142857142857"/>
    <x v="0"/>
    <x v="1"/>
  </r>
  <r>
    <n v="115"/>
    <s v="The World's Greatest Lover"/>
    <s v="Never judge a book (or a lover) by their cover."/>
    <n v="450"/>
    <n v="11633"/>
    <x v="0"/>
    <x v="0"/>
    <s v="USD"/>
    <n v="1328377444"/>
    <n v="1326217444"/>
    <b v="0"/>
    <n v="22"/>
    <b v="1"/>
    <s v="film &amp; video/shorts"/>
    <n v="25.851111111111113"/>
    <n v="528.77272727272725"/>
    <x v="0"/>
    <x v="1"/>
  </r>
  <r>
    <n v="116"/>
    <s v="Villanelle"/>
    <s v="Villanelle is a feature film that blends elements of classic, hardboiled Film Noir, with classic Horror and tells a great story to boot"/>
    <n v="3500"/>
    <n v="11633"/>
    <x v="0"/>
    <x v="0"/>
    <s v="USD"/>
    <n v="1302260155"/>
    <n v="1298289355"/>
    <b v="0"/>
    <n v="57"/>
    <b v="1"/>
    <s v="film &amp; video/shorts"/>
    <n v="3.3237142857142858"/>
    <n v="204.0877192982456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11633"/>
    <x v="0"/>
    <x v="0"/>
    <s v="USD"/>
    <n v="1276110000"/>
    <n v="1268337744"/>
    <b v="0"/>
    <n v="27"/>
    <b v="1"/>
    <s v="film &amp; video/shorts"/>
    <n v="2.5851111111111109"/>
    <n v="430.85185185185185"/>
    <x v="0"/>
    <x v="1"/>
  </r>
  <r>
    <n v="118"/>
    <s v="DENOUNCED - A Short Film"/>
    <s v="When a ruthless hit-man is 'denounced' from the mafia, his old enemies declare war."/>
    <n v="5000"/>
    <n v="11633"/>
    <x v="0"/>
    <x v="0"/>
    <s v="USD"/>
    <n v="1311902236"/>
    <n v="1309310236"/>
    <b v="0"/>
    <n v="39"/>
    <b v="1"/>
    <s v="film &amp; video/shorts"/>
    <n v="2.3266"/>
    <n v="298.2820512820512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11633"/>
    <x v="0"/>
    <x v="0"/>
    <s v="USD"/>
    <n v="1313276400"/>
    <n v="1310693986"/>
    <b v="0"/>
    <n v="37"/>
    <b v="1"/>
    <s v="film &amp; video/shorts"/>
    <n v="3.5793846153846154"/>
    <n v="314.4054054054054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1633"/>
    <x v="1"/>
    <x v="7"/>
    <s v="HKD"/>
    <n v="1475457107"/>
    <n v="1472865107"/>
    <b v="0"/>
    <n v="1"/>
    <b v="0"/>
    <s v="film &amp; video/science fiction"/>
    <n v="0.1661857142857143"/>
    <n v="11633"/>
    <x v="0"/>
    <x v="2"/>
  </r>
  <r>
    <n v="121"/>
    <s v="MICRO-MISSION"/>
    <s v="NAVY SEALS sent on a Area 51 Top-Secret rescue mission where they are shrunken and injected into an ET body, the immune system mutated."/>
    <n v="3000"/>
    <n v="11633"/>
    <x v="1"/>
    <x v="0"/>
    <s v="USD"/>
    <n v="1429352160"/>
    <n v="1427993710"/>
    <b v="0"/>
    <n v="1"/>
    <b v="0"/>
    <s v="film &amp; video/science fiction"/>
    <n v="3.8776666666666668"/>
    <n v="11633"/>
    <x v="0"/>
    <x v="2"/>
  </r>
  <r>
    <n v="122"/>
    <s v="The Time Jumper (Canceled)"/>
    <s v="My ambition for this knows no bounds.  Seeing Sephoria in a live-action is a dream of mine."/>
    <n v="100000000"/>
    <n v="11633"/>
    <x v="1"/>
    <x v="0"/>
    <s v="USD"/>
    <n v="1476094907"/>
    <n v="1470910907"/>
    <b v="0"/>
    <n v="0"/>
    <b v="0"/>
    <s v="film &amp; video/science fiction"/>
    <n v="1.1633000000000001E-4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1633"/>
    <x v="1"/>
    <x v="0"/>
    <s v="USD"/>
    <n v="1414533600"/>
    <n v="1411411564"/>
    <b v="0"/>
    <n v="6"/>
    <b v="0"/>
    <s v="film &amp; video/science fiction"/>
    <n v="0.2115090909090909"/>
    <n v="1938.8333333333333"/>
    <x v="0"/>
    <x v="2"/>
  </r>
  <r>
    <n v="124"/>
    <s v="Blank Bodies - Post Production (Canceled)"/>
    <s v="An artificial man and woman discover love under the unsuspecting eyes of the four renowned artists who created them."/>
    <n v="4000"/>
    <n v="11633"/>
    <x v="1"/>
    <x v="0"/>
    <s v="USD"/>
    <n v="1431728242"/>
    <n v="1429568242"/>
    <b v="0"/>
    <n v="0"/>
    <b v="0"/>
    <s v="film &amp; video/science fiction"/>
    <n v="2.9082499999999998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11633"/>
    <x v="1"/>
    <x v="5"/>
    <s v="CAD"/>
    <n v="1486165880"/>
    <n v="1480981880"/>
    <b v="0"/>
    <n v="6"/>
    <b v="0"/>
    <s v="film &amp; video/science fiction"/>
    <n v="23.265999999999998"/>
    <n v="1938.833333333333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1633"/>
    <x v="1"/>
    <x v="0"/>
    <s v="USD"/>
    <n v="1433988000"/>
    <n v="1431353337"/>
    <b v="0"/>
    <n v="13"/>
    <b v="0"/>
    <s v="film &amp; video/science fiction"/>
    <n v="0.46532000000000001"/>
    <n v="894.8461538461538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1633"/>
    <x v="1"/>
    <x v="0"/>
    <s v="USD"/>
    <n v="1428069541"/>
    <n v="1425481141"/>
    <b v="0"/>
    <n v="4"/>
    <b v="0"/>
    <s v="film &amp; video/science fiction"/>
    <n v="1.4541249999999999"/>
    <n v="2908.25"/>
    <x v="0"/>
    <x v="2"/>
  </r>
  <r>
    <n v="128"/>
    <s v="Ralphi3 (Canceled)"/>
    <s v="A Science Fiction film filled with entertainment and Excitement"/>
    <n v="100000"/>
    <n v="11633"/>
    <x v="1"/>
    <x v="0"/>
    <s v="USD"/>
    <n v="1476941293"/>
    <n v="1473917293"/>
    <b v="0"/>
    <n v="6"/>
    <b v="0"/>
    <s v="film &amp; video/science fiction"/>
    <n v="0.11633"/>
    <n v="1938.833333333333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11633"/>
    <x v="1"/>
    <x v="0"/>
    <s v="USD"/>
    <n v="1414708183"/>
    <n v="1409524183"/>
    <b v="0"/>
    <n v="0"/>
    <b v="0"/>
    <s v="film &amp; video/science fiction"/>
    <n v="0.58165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11633"/>
    <x v="1"/>
    <x v="1"/>
    <s v="GBP"/>
    <n v="1402949760"/>
    <n v="1400536692"/>
    <b v="0"/>
    <n v="0"/>
    <b v="0"/>
    <s v="film &amp; video/science fiction"/>
    <n v="19.388333333333332"/>
    <n v="0"/>
    <x v="0"/>
    <x v="2"/>
  </r>
  <r>
    <n v="131"/>
    <s v="I (Canceled)"/>
    <s v="I"/>
    <n v="1200"/>
    <n v="11633"/>
    <x v="1"/>
    <x v="0"/>
    <s v="USD"/>
    <n v="1467763200"/>
    <n v="1466453161"/>
    <b v="0"/>
    <n v="0"/>
    <b v="0"/>
    <s v="film &amp; video/science fiction"/>
    <n v="9.6941666666666659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11633"/>
    <x v="1"/>
    <x v="0"/>
    <s v="USD"/>
    <n v="1415392207"/>
    <n v="1411500607"/>
    <b v="0"/>
    <n v="81"/>
    <b v="0"/>
    <s v="film &amp; video/science fiction"/>
    <n v="0.1454125"/>
    <n v="143.61728395061729"/>
    <x v="0"/>
    <x v="2"/>
  </r>
  <r>
    <n v="133"/>
    <s v="Demon Women from outer space (Canceled)"/>
    <s v="Invasion from outer space sights, to weird to imagine destruction too monstrous to escape"/>
    <n v="71764"/>
    <n v="11633"/>
    <x v="1"/>
    <x v="0"/>
    <s v="USD"/>
    <n v="1464715860"/>
    <n v="1462130584"/>
    <b v="0"/>
    <n v="0"/>
    <b v="0"/>
    <s v="film &amp; video/science fiction"/>
    <n v="0.16210077476171897"/>
    <n v="0"/>
    <x v="0"/>
    <x v="2"/>
  </r>
  <r>
    <n v="134"/>
    <s v="MARLEY'S GHOST (AMBASSADORS OF STEAM) (Canceled)"/>
    <s v="steampunk  remake of &quot;a Christmas carol&quot;"/>
    <n v="5000"/>
    <n v="11633"/>
    <x v="1"/>
    <x v="0"/>
    <s v="USD"/>
    <n v="1441386000"/>
    <n v="1438811418"/>
    <b v="0"/>
    <n v="0"/>
    <b v="0"/>
    <s v="film &amp; video/science fiction"/>
    <n v="2.3266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11633"/>
    <x v="1"/>
    <x v="0"/>
    <s v="USD"/>
    <n v="1404241200"/>
    <n v="1401354597"/>
    <b v="0"/>
    <n v="5"/>
    <b v="0"/>
    <s v="film &amp; video/science fiction"/>
    <n v="3.8776666666666668"/>
    <n v="2326.6"/>
    <x v="0"/>
    <x v="2"/>
  </r>
  <r>
    <n v="136"/>
    <s v="MICRO-MISSION (Canceled)"/>
    <s v="NAVY SEALS sent on a Area 51 Top-Secret rescue mission where they are shrunken and injected into an ET body, the immune system mutated."/>
    <n v="3000"/>
    <n v="11633"/>
    <x v="1"/>
    <x v="0"/>
    <s v="USD"/>
    <n v="1431771360"/>
    <n v="1427968234"/>
    <b v="0"/>
    <n v="0"/>
    <b v="0"/>
    <s v="film &amp; video/science fiction"/>
    <n v="3.8776666666666668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11633"/>
    <x v="1"/>
    <x v="8"/>
    <s v="DKK"/>
    <n v="1444657593"/>
    <n v="1440337593"/>
    <b v="0"/>
    <n v="0"/>
    <b v="0"/>
    <s v="film &amp; video/science fiction"/>
    <n v="0.2115090909090909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11633"/>
    <x v="1"/>
    <x v="0"/>
    <s v="USD"/>
    <n v="1438405140"/>
    <n v="1435731041"/>
    <b v="0"/>
    <n v="58"/>
    <b v="0"/>
    <s v="film &amp; video/science fiction"/>
    <n v="7.7553333333333335E-2"/>
    <n v="200.56896551724137"/>
    <x v="0"/>
    <x v="2"/>
  </r>
  <r>
    <n v="139"/>
    <s v="Roman Dead (Canceled)"/>
    <s v="When  Rome is infected with a zombie plague, Lucius Agrippa and a small group fights for survival"/>
    <n v="500"/>
    <n v="11633"/>
    <x v="1"/>
    <x v="0"/>
    <s v="USD"/>
    <n v="1436738772"/>
    <n v="1435874772"/>
    <b v="0"/>
    <n v="1"/>
    <b v="0"/>
    <s v="film &amp; video/science fiction"/>
    <n v="23.265999999999998"/>
    <n v="11633"/>
    <x v="0"/>
    <x v="2"/>
  </r>
  <r>
    <n v="140"/>
    <s v="Rome of the Dead (Canceled)"/>
    <s v="A Gladiator fights for his freedom to be reunited with his Family, he's one fight away, when Rome is infected with a Zombie Virus"/>
    <n v="200000"/>
    <n v="11633"/>
    <x v="1"/>
    <x v="0"/>
    <s v="USD"/>
    <n v="1426823132"/>
    <n v="1424234732"/>
    <b v="0"/>
    <n v="0"/>
    <b v="0"/>
    <s v="film &amp; video/science fiction"/>
    <n v="5.8165000000000001E-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1633"/>
    <x v="1"/>
    <x v="0"/>
    <s v="USD"/>
    <n v="1433043623"/>
    <n v="1429155623"/>
    <b v="0"/>
    <n v="28"/>
    <b v="0"/>
    <s v="film &amp; video/science fiction"/>
    <n v="0.9694166666666667"/>
    <n v="415.46428571428572"/>
    <x v="0"/>
    <x v="2"/>
  </r>
  <r>
    <n v="142"/>
    <s v="SAMANTHA  SHADOW (Canceled)"/>
    <s v="A science fiction series about a women trying to stave off a mysterious appearance of monsters from getting out of a dark alley."/>
    <n v="3000"/>
    <n v="11633"/>
    <x v="1"/>
    <x v="0"/>
    <s v="USD"/>
    <n v="1416176778"/>
    <n v="1414358778"/>
    <b v="0"/>
    <n v="1"/>
    <b v="0"/>
    <s v="film &amp; video/science fiction"/>
    <n v="3.8776666666666668"/>
    <n v="1163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11633"/>
    <x v="1"/>
    <x v="2"/>
    <s v="AUD"/>
    <n v="1472882100"/>
    <n v="1467941542"/>
    <b v="0"/>
    <n v="0"/>
    <b v="0"/>
    <s v="film &amp; video/science fiction"/>
    <n v="2.1150909090909091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11633"/>
    <x v="1"/>
    <x v="5"/>
    <s v="CAD"/>
    <n v="1428945472"/>
    <n v="1423765072"/>
    <b v="0"/>
    <n v="37"/>
    <b v="0"/>
    <s v="film &amp; video/science fiction"/>
    <n v="1.5510666666666666"/>
    <n v="314.40540540540542"/>
    <x v="0"/>
    <x v="2"/>
  </r>
  <r>
    <n v="145"/>
    <s v="Threshold (Canceled)"/>
    <s v="Film-Makers Ricky Comuniello &amp; Ian Weeks are at it again - for the 1st time. We need your support for a modern Sci-Fiction short film"/>
    <n v="4500"/>
    <n v="11633"/>
    <x v="1"/>
    <x v="0"/>
    <s v="USD"/>
    <n v="1439298052"/>
    <n v="1436965252"/>
    <b v="0"/>
    <n v="9"/>
    <b v="0"/>
    <s v="film &amp; video/science fiction"/>
    <n v="2.5851111111111109"/>
    <n v="1292.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633"/>
    <x v="1"/>
    <x v="0"/>
    <s v="USD"/>
    <n v="1484698998"/>
    <n v="1479514998"/>
    <b v="0"/>
    <n v="3"/>
    <b v="0"/>
    <s v="film &amp; video/science fiction"/>
    <n v="0.58165"/>
    <n v="3877.6666666666665"/>
    <x v="0"/>
    <x v="2"/>
  </r>
  <r>
    <n v="147"/>
    <s v="Consumed (Static Air) (Canceled)"/>
    <s v="Film makers catch live footage beyond their wildest dreams."/>
    <n v="7000"/>
    <n v="11633"/>
    <x v="1"/>
    <x v="1"/>
    <s v="GBP"/>
    <n v="1420741080"/>
    <n v="1417026340"/>
    <b v="0"/>
    <n v="0"/>
    <b v="0"/>
    <s v="film &amp; video/science fiction"/>
    <n v="1.6618571428571429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11633"/>
    <x v="1"/>
    <x v="0"/>
    <s v="USD"/>
    <n v="1456555536"/>
    <n v="1453963536"/>
    <b v="0"/>
    <n v="2"/>
    <b v="0"/>
    <s v="film &amp; video/science fiction"/>
    <n v="0.23266000000000001"/>
    <n v="5816.5"/>
    <x v="0"/>
    <x v="2"/>
  </r>
  <r>
    <n v="149"/>
    <s v="Dichotomy (Canceled)"/>
    <s v="A provocatively mind-bending sci-fi thriller, this short film project examines opposites and the balance of the universe. #Dichotomy"/>
    <n v="10000"/>
    <n v="11633"/>
    <x v="1"/>
    <x v="0"/>
    <s v="USD"/>
    <n v="1419494400"/>
    <n v="1416888470"/>
    <b v="0"/>
    <n v="6"/>
    <b v="0"/>
    <s v="film &amp; video/science fiction"/>
    <n v="1.1633"/>
    <n v="1938.8333333333333"/>
    <x v="0"/>
    <x v="2"/>
  </r>
  <r>
    <n v="150"/>
    <s v="Star Trek First Frontier (Canceled)"/>
    <s v="The untold story of Captain Robert April and the first launching of the starship U.S.S. Enterprise,  NCC-1701"/>
    <n v="130000"/>
    <n v="11633"/>
    <x v="1"/>
    <x v="0"/>
    <s v="USD"/>
    <n v="1432612382"/>
    <n v="1427428382"/>
    <b v="0"/>
    <n v="67"/>
    <b v="0"/>
    <s v="film &amp; video/science fiction"/>
    <n v="8.9484615384615385E-2"/>
    <n v="173.6268656716417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1633"/>
    <x v="1"/>
    <x v="2"/>
    <s v="AUD"/>
    <n v="1434633191"/>
    <n v="1429449191"/>
    <b v="0"/>
    <n v="5"/>
    <b v="0"/>
    <s v="film &amp; video/science fiction"/>
    <n v="4.6531999999999997E-2"/>
    <n v="2326.6"/>
    <x v="0"/>
    <x v="2"/>
  </r>
  <r>
    <n v="152"/>
    <s v="The Great Dark (Canceled)"/>
    <s v="The Great Dark is a journey through the unimaginable...and un foreseeable..."/>
    <n v="380000"/>
    <n v="11633"/>
    <x v="1"/>
    <x v="0"/>
    <s v="USD"/>
    <n v="1411437100"/>
    <n v="1408845100"/>
    <b v="0"/>
    <n v="2"/>
    <b v="0"/>
    <s v="film &amp; video/science fiction"/>
    <n v="3.0613157894736842E-2"/>
    <n v="5816.5"/>
    <x v="0"/>
    <x v="2"/>
  </r>
  <r>
    <n v="153"/>
    <s v="Awakening (Canceled)"/>
    <s v="What would you do if you face something beyond your understanding? If someone you loved disappeared without a trace?"/>
    <n v="50000"/>
    <n v="11633"/>
    <x v="1"/>
    <x v="0"/>
    <s v="USD"/>
    <n v="1417532644"/>
    <n v="1413900244"/>
    <b v="0"/>
    <n v="10"/>
    <b v="0"/>
    <s v="film &amp; video/science fiction"/>
    <n v="0.23266000000000001"/>
    <n v="1163.3"/>
    <x v="0"/>
    <x v="2"/>
  </r>
  <r>
    <n v="154"/>
    <s v="Quantum Alterations: Sci-fi, Stop Motion &amp; Fantasy Fan Film"/>
    <s v="Fiction Becomes Reality in this non-profit science fiction, stop motion, and fantasy fan film."/>
    <n v="1500"/>
    <n v="11633"/>
    <x v="1"/>
    <x v="0"/>
    <s v="USD"/>
    <n v="1433336895"/>
    <n v="1429621695"/>
    <b v="0"/>
    <n v="3"/>
    <b v="0"/>
    <s v="film &amp; video/science fiction"/>
    <n v="7.7553333333333336"/>
    <n v="3877.666666666666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11633"/>
    <x v="1"/>
    <x v="0"/>
    <s v="USD"/>
    <n v="1437657935"/>
    <n v="1434201935"/>
    <b v="0"/>
    <n v="4"/>
    <b v="0"/>
    <s v="film &amp; video/science fiction"/>
    <n v="8.6170370370370376E-3"/>
    <n v="2908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1633"/>
    <x v="1"/>
    <x v="5"/>
    <s v="CAD"/>
    <n v="1407034796"/>
    <n v="1401850796"/>
    <b v="0"/>
    <n v="15"/>
    <b v="0"/>
    <s v="film &amp; video/science fiction"/>
    <n v="0.3323714285714286"/>
    <n v="775.5333333333333"/>
    <x v="0"/>
    <x v="2"/>
  </r>
  <r>
    <n v="157"/>
    <s v="Forever Man (short film) (Canceled)"/>
    <s v="Man's cryogenic chamber and his soulmate's time travel from the distant future allows them to meet in the middle."/>
    <n v="2995"/>
    <n v="11633"/>
    <x v="1"/>
    <x v="0"/>
    <s v="USD"/>
    <n v="1456523572"/>
    <n v="1453931572"/>
    <b v="0"/>
    <n v="2"/>
    <b v="0"/>
    <s v="film &amp; video/science fiction"/>
    <n v="3.8841402337228716"/>
    <n v="5816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11633"/>
    <x v="1"/>
    <x v="0"/>
    <s v="USD"/>
    <n v="1413942628"/>
    <n v="1411350628"/>
    <b v="0"/>
    <n v="0"/>
    <b v="0"/>
    <s v="film &amp; video/science fiction"/>
    <n v="2.3266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1633"/>
    <x v="1"/>
    <x v="0"/>
    <s v="USD"/>
    <n v="1467541545"/>
    <n v="1464085545"/>
    <b v="0"/>
    <n v="1"/>
    <b v="0"/>
    <s v="film &amp; video/science fiction"/>
    <n v="2.3265999999999998E-2"/>
    <n v="1163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11633"/>
    <x v="2"/>
    <x v="0"/>
    <s v="USD"/>
    <n v="1439675691"/>
    <n v="1434491691"/>
    <b v="0"/>
    <n v="0"/>
    <b v="0"/>
    <s v="film &amp; video/drama"/>
    <n v="2.3266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11633"/>
    <x v="2"/>
    <x v="0"/>
    <s v="USD"/>
    <n v="1404318595"/>
    <n v="1401726595"/>
    <b v="0"/>
    <n v="1"/>
    <b v="0"/>
    <s v="film &amp; video/drama"/>
    <n v="0.23266000000000001"/>
    <n v="11633"/>
    <x v="0"/>
    <x v="3"/>
  </r>
  <r>
    <n v="162"/>
    <s v="See It My Way"/>
    <s v="This film follows a young man who has had only a troubled family life. He turns to all the wrong things and life falls apart."/>
    <n v="2800"/>
    <n v="11633"/>
    <x v="2"/>
    <x v="0"/>
    <s v="USD"/>
    <n v="1408232520"/>
    <n v="1405393356"/>
    <b v="0"/>
    <n v="10"/>
    <b v="0"/>
    <s v="film &amp; video/drama"/>
    <n v="4.1546428571428571"/>
    <n v="1163.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11633"/>
    <x v="2"/>
    <x v="0"/>
    <s v="USD"/>
    <n v="1443657600"/>
    <n v="1440716654"/>
    <b v="0"/>
    <n v="0"/>
    <b v="0"/>
    <s v="film &amp; video/drama"/>
    <n v="5.8164999999999996E-3"/>
    <n v="0"/>
    <x v="0"/>
    <x v="3"/>
  </r>
  <r>
    <n v="164"/>
    <s v="Angelix"/>
    <s v="Two cousins are caught up in the private war between warrior class angels and demons. You may be caught up too and not realize it yet."/>
    <n v="120000"/>
    <n v="11633"/>
    <x v="2"/>
    <x v="0"/>
    <s v="USD"/>
    <n v="1411150701"/>
    <n v="1405966701"/>
    <b v="0"/>
    <n v="7"/>
    <b v="0"/>
    <s v="film &amp; video/drama"/>
    <n v="9.6941666666666662E-2"/>
    <n v="1661.8571428571429"/>
    <x v="0"/>
    <x v="3"/>
  </r>
  <r>
    <n v="165"/>
    <s v="NET"/>
    <s v="A teacher. A boy. The beach and a heatwave that drove them all insane."/>
    <n v="17000"/>
    <n v="11633"/>
    <x v="2"/>
    <x v="1"/>
    <s v="GBP"/>
    <n v="1452613724"/>
    <n v="1450021724"/>
    <b v="0"/>
    <n v="0"/>
    <b v="0"/>
    <s v="film &amp; video/drama"/>
    <n v="0.68429411764705883"/>
    <n v="0"/>
    <x v="0"/>
    <x v="3"/>
  </r>
  <r>
    <n v="166"/>
    <s v="Pressure"/>
    <s v="A young teen makes a bad decision after joining gang and the film expresses his choices that led him to that point."/>
    <n v="5000"/>
    <n v="11633"/>
    <x v="2"/>
    <x v="0"/>
    <s v="USD"/>
    <n v="1484531362"/>
    <n v="1481939362"/>
    <b v="0"/>
    <n v="1"/>
    <b v="0"/>
    <s v="film &amp; video/drama"/>
    <n v="2.3266"/>
    <n v="11633"/>
    <x v="0"/>
    <x v="3"/>
  </r>
  <r>
    <n v="167"/>
    <s v="Past"/>
    <s v="A young man experiences a tragedy and has the opportunity to go back and learn from his mistakes and find out his true self."/>
    <n v="110000"/>
    <n v="11633"/>
    <x v="2"/>
    <x v="0"/>
    <s v="USD"/>
    <n v="1438726535"/>
    <n v="1433542535"/>
    <b v="0"/>
    <n v="2"/>
    <b v="0"/>
    <s v="film &amp; video/drama"/>
    <n v="0.10575454545454545"/>
    <n v="5816.5"/>
    <x v="0"/>
    <x v="3"/>
  </r>
  <r>
    <n v="168"/>
    <s v="Moving On"/>
    <s v="A homeless Gulf War 2 vet, and Congressional Medal of Honor recipient fights for his sanity on the mean streets of Albuquerque."/>
    <n v="8000"/>
    <n v="11633"/>
    <x v="2"/>
    <x v="0"/>
    <s v="USD"/>
    <n v="1426791770"/>
    <n v="1424203370"/>
    <b v="0"/>
    <n v="3"/>
    <b v="0"/>
    <s v="film &amp; video/drama"/>
    <n v="1.4541249999999999"/>
    <n v="3877.6666666666665"/>
    <x v="0"/>
    <x v="3"/>
  </r>
  <r>
    <n v="169"/>
    <s v="Family"/>
    <s v="Family is a short film about a father and son and two brothers who were separated by the Korean war and finally reunite after 60 years."/>
    <n v="2500"/>
    <n v="11633"/>
    <x v="2"/>
    <x v="1"/>
    <s v="GBP"/>
    <n v="1413634059"/>
    <n v="1411042059"/>
    <b v="0"/>
    <n v="10"/>
    <b v="0"/>
    <s v="film &amp; video/drama"/>
    <n v="4.6532"/>
    <n v="1163.3"/>
    <x v="0"/>
    <x v="3"/>
  </r>
  <r>
    <n v="170"/>
    <s v="Letters to Daniel"/>
    <s v="Amy &amp; Missy survive Amy's bipolar disorder and go on to become award winning &amp; bestselling authors, screenwriters &amp; filmmakers"/>
    <n v="10000"/>
    <n v="11633"/>
    <x v="2"/>
    <x v="0"/>
    <s v="USD"/>
    <n v="1440912480"/>
    <n v="1438385283"/>
    <b v="0"/>
    <n v="10"/>
    <b v="0"/>
    <s v="film &amp; video/drama"/>
    <n v="1.1633"/>
    <n v="1163.3"/>
    <x v="0"/>
    <x v="3"/>
  </r>
  <r>
    <n v="171"/>
    <s v="IRL: Gamers Unite"/>
    <s v="Team Mayhem, a local small town gang of gamers who are enlisted   to save the world from the new great evil known as Prowler."/>
    <n v="50000"/>
    <n v="11633"/>
    <x v="2"/>
    <x v="0"/>
    <s v="USD"/>
    <n v="1470975614"/>
    <n v="1465791614"/>
    <b v="0"/>
    <n v="1"/>
    <b v="0"/>
    <s v="film &amp; video/drama"/>
    <n v="0.23266000000000001"/>
    <n v="11633"/>
    <x v="0"/>
    <x v="3"/>
  </r>
  <r>
    <n v="172"/>
    <s v="The Blind Dolphin Story"/>
    <s v="A short film on the rarest mammal and the second most endangered freshwater river dolphin, in Pakistan."/>
    <n v="95000"/>
    <n v="11633"/>
    <x v="2"/>
    <x v="0"/>
    <s v="USD"/>
    <n v="1426753723"/>
    <n v="1423733323"/>
    <b v="0"/>
    <n v="0"/>
    <b v="0"/>
    <s v="film &amp; video/drama"/>
    <n v="0.12245263157894737"/>
    <n v="0"/>
    <x v="0"/>
    <x v="3"/>
  </r>
  <r>
    <n v="173"/>
    <s v="7 Sins"/>
    <s v="This is a film inspired by Quentin Tarantino, I want to make a film thats entertaining yet gritty. 7 Sins is in pre-production."/>
    <n v="1110"/>
    <n v="11633"/>
    <x v="2"/>
    <x v="1"/>
    <s v="GBP"/>
    <n v="1425131108"/>
    <n v="1422539108"/>
    <b v="0"/>
    <n v="0"/>
    <b v="0"/>
    <s v="film &amp; video/drama"/>
    <n v="10.480180180180181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11633"/>
    <x v="2"/>
    <x v="9"/>
    <s v="EUR"/>
    <n v="1431108776"/>
    <n v="1425924776"/>
    <b v="0"/>
    <n v="0"/>
    <b v="0"/>
    <s v="film &amp; video/drama"/>
    <n v="1.9388333333333334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1633"/>
    <x v="2"/>
    <x v="1"/>
    <s v="GBP"/>
    <n v="1409337611"/>
    <n v="1407177611"/>
    <b v="0"/>
    <n v="26"/>
    <b v="0"/>
    <s v="film &amp; video/drama"/>
    <n v="0.58165"/>
    <n v="447.42307692307691"/>
    <x v="0"/>
    <x v="3"/>
  </r>
  <r>
    <n v="176"/>
    <s v="Silent Monster"/>
    <s v="I'm seeking funding to finish my short film, Silent Monster, to bring awareness to teenage bullying as well as teenage violence."/>
    <n v="1500"/>
    <n v="11633"/>
    <x v="2"/>
    <x v="0"/>
    <s v="USD"/>
    <n v="1438803999"/>
    <n v="1436211999"/>
    <b v="0"/>
    <n v="0"/>
    <b v="0"/>
    <s v="film &amp; video/drama"/>
    <n v="7.7553333333333336"/>
    <n v="0"/>
    <x v="0"/>
    <x v="3"/>
  </r>
  <r>
    <n v="177"/>
    <s v="The Good Samaritan"/>
    <s v="I'm making a modern day version of the bible story &quot; The Good Samaritan&quot;"/>
    <n v="450"/>
    <n v="11633"/>
    <x v="2"/>
    <x v="0"/>
    <s v="USD"/>
    <n v="1427155726"/>
    <n v="1425690526"/>
    <b v="0"/>
    <n v="7"/>
    <b v="0"/>
    <s v="film &amp; video/drama"/>
    <n v="25.851111111111113"/>
    <n v="1661.8571428571429"/>
    <x v="0"/>
    <x v="3"/>
  </r>
  <r>
    <n v="178"/>
    <s v="El viaje de LucÃ­a"/>
    <s v="El viaje de LucÃ­a es un largometraje de ficciÃ³n con temÃ¡tica sobre el cÃ¡ncer infantil."/>
    <n v="500000"/>
    <n v="11633"/>
    <x v="2"/>
    <x v="3"/>
    <s v="EUR"/>
    <n v="1448582145"/>
    <n v="1445986545"/>
    <b v="0"/>
    <n v="0"/>
    <b v="0"/>
    <s v="film &amp; video/drama"/>
    <n v="2.3265999999999998E-2"/>
    <n v="0"/>
    <x v="0"/>
    <x v="3"/>
  </r>
  <r>
    <n v="179"/>
    <s v="Sustain: A Film About Survival"/>
    <s v="A feature-length film about how three people survive in a diseased world."/>
    <n v="1000"/>
    <n v="11633"/>
    <x v="2"/>
    <x v="0"/>
    <s v="USD"/>
    <n v="1457056555"/>
    <n v="1454464555"/>
    <b v="0"/>
    <n v="2"/>
    <b v="0"/>
    <s v="film &amp; video/drama"/>
    <n v="11.632999999999999"/>
    <n v="5816.5"/>
    <x v="0"/>
    <x v="3"/>
  </r>
  <r>
    <n v="180"/>
    <s v="The Rest of Us Mini-Series"/>
    <s v="The Rest of Us follows a survivor of an outbreak that nearly destroyed the earth as he travels to find some form of humanity."/>
    <n v="1200"/>
    <n v="11633"/>
    <x v="2"/>
    <x v="1"/>
    <s v="GBP"/>
    <n v="1428951600"/>
    <n v="1425512843"/>
    <b v="0"/>
    <n v="13"/>
    <b v="0"/>
    <s v="film &amp; video/drama"/>
    <n v="9.6941666666666659"/>
    <n v="894.84615384615381"/>
    <x v="0"/>
    <x v="3"/>
  </r>
  <r>
    <n v="181"/>
    <s v="Immemorial"/>
    <s v="Christina has been suffering with flash backs and some very disturbing nightmares and realises that it is more than just nightmares."/>
    <n v="3423"/>
    <n v="11633"/>
    <x v="2"/>
    <x v="1"/>
    <s v="GBP"/>
    <n v="1434995295"/>
    <n v="1432403295"/>
    <b v="0"/>
    <n v="4"/>
    <b v="0"/>
    <s v="film &amp; video/drama"/>
    <n v="3.3984808647385334"/>
    <n v="2908.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11633"/>
    <x v="2"/>
    <x v="0"/>
    <s v="USD"/>
    <n v="1483748232"/>
    <n v="1481156232"/>
    <b v="0"/>
    <n v="0"/>
    <b v="0"/>
    <s v="film &amp; video/drama"/>
    <n v="11.632999999999999"/>
    <n v="0"/>
    <x v="0"/>
    <x v="3"/>
  </r>
  <r>
    <n v="183"/>
    <s v="Three Little Words"/>
    <s v="Don't kill me until I meet my Dad"/>
    <n v="12500"/>
    <n v="11633"/>
    <x v="2"/>
    <x v="1"/>
    <s v="GBP"/>
    <n v="1417033610"/>
    <n v="1414438010"/>
    <b v="0"/>
    <n v="12"/>
    <b v="0"/>
    <s v="film &amp; video/drama"/>
    <n v="0.93064000000000002"/>
    <n v="969.4166666666666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11633"/>
    <x v="2"/>
    <x v="5"/>
    <s v="CAD"/>
    <n v="1409543940"/>
    <n v="1404586762"/>
    <b v="0"/>
    <n v="2"/>
    <b v="0"/>
    <s v="film &amp; video/drama"/>
    <n v="7.7553333333333336"/>
    <n v="5816.5"/>
    <x v="0"/>
    <x v="3"/>
  </r>
  <r>
    <n v="185"/>
    <s v="BLANK Short Movie"/>
    <s v="Love has no boundaries!"/>
    <n v="40000"/>
    <n v="11633"/>
    <x v="2"/>
    <x v="10"/>
    <s v="NOK"/>
    <n v="1471557139"/>
    <n v="1468965139"/>
    <b v="0"/>
    <n v="10"/>
    <b v="0"/>
    <s v="film &amp; video/drama"/>
    <n v="0.290825"/>
    <n v="1163.3"/>
    <x v="0"/>
    <x v="3"/>
  </r>
  <r>
    <n v="186"/>
    <s v="Feature Film: The Wolfes"/>
    <s v="My film is about a boy who discovers the truth about his fathers dissapearance through the dark secrets of his mothers past."/>
    <n v="5000"/>
    <n v="11633"/>
    <x v="2"/>
    <x v="0"/>
    <s v="USD"/>
    <n v="1488571200"/>
    <n v="1485977434"/>
    <b v="0"/>
    <n v="0"/>
    <b v="0"/>
    <s v="film &amp; video/drama"/>
    <n v="2.3266"/>
    <n v="0"/>
    <x v="0"/>
    <x v="3"/>
  </r>
  <r>
    <n v="187"/>
    <s v="The Imbalanced Heart of a Symmetric Mind (film)"/>
    <s v="A young man suffering from a severe case of OCD embarks on a road trip to find peace of mind."/>
    <n v="5000"/>
    <n v="11633"/>
    <x v="2"/>
    <x v="0"/>
    <s v="USD"/>
    <n v="1437461940"/>
    <n v="1435383457"/>
    <b v="0"/>
    <n v="5"/>
    <b v="0"/>
    <s v="film &amp; video/drama"/>
    <n v="2.3266"/>
    <n v="2326.6"/>
    <x v="0"/>
    <x v="3"/>
  </r>
  <r>
    <n v="188"/>
    <s v="Mariano (A Screenplay)"/>
    <s v="Mariano Messini, an aspiring musician, indebted to the mafia must put his life on the line to escape their grasp and pursue his dream."/>
    <n v="1500"/>
    <n v="11633"/>
    <x v="2"/>
    <x v="0"/>
    <s v="USD"/>
    <n v="1409891015"/>
    <n v="1407299015"/>
    <b v="0"/>
    <n v="0"/>
    <b v="0"/>
    <s v="film &amp; video/drama"/>
    <n v="7.7553333333333336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11633"/>
    <x v="2"/>
    <x v="0"/>
    <s v="USD"/>
    <n v="1472920477"/>
    <n v="1467736477"/>
    <b v="0"/>
    <n v="5"/>
    <b v="0"/>
    <s v="film &amp; video/drama"/>
    <n v="2.3265999999999998E-2"/>
    <n v="2326.6"/>
    <x v="0"/>
    <x v="3"/>
  </r>
  <r>
    <n v="190"/>
    <s v="REGIONRAT, the movie"/>
    <s v="Because hope can be a 4 letter word"/>
    <n v="12000"/>
    <n v="11633"/>
    <x v="2"/>
    <x v="0"/>
    <s v="USD"/>
    <n v="1466091446"/>
    <n v="1465227446"/>
    <b v="0"/>
    <n v="1"/>
    <b v="0"/>
    <s v="film &amp; video/drama"/>
    <n v="0.9694166666666667"/>
    <n v="11633"/>
    <x v="0"/>
    <x v="3"/>
  </r>
  <r>
    <n v="191"/>
    <s v="Trillion: Feature Film"/>
    <s v="A young boy passionate about Astronomy and Chemistry tracks down an astroid that scientists said would never hit earth."/>
    <n v="5000"/>
    <n v="11633"/>
    <x v="2"/>
    <x v="2"/>
    <s v="AUD"/>
    <n v="1443782138"/>
    <n v="1440326138"/>
    <b v="0"/>
    <n v="3"/>
    <b v="0"/>
    <s v="film &amp; video/drama"/>
    <n v="2.3266"/>
    <n v="3877.666666666666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1633"/>
    <x v="2"/>
    <x v="0"/>
    <s v="USD"/>
    <n v="1413572432"/>
    <n v="1410980432"/>
    <b v="0"/>
    <n v="3"/>
    <b v="0"/>
    <s v="film &amp; video/drama"/>
    <n v="1.1632999999999999E-2"/>
    <n v="3877.666666666666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11633"/>
    <x v="2"/>
    <x v="1"/>
    <s v="GBP"/>
    <n v="1417217166"/>
    <n v="1412029566"/>
    <b v="0"/>
    <n v="0"/>
    <b v="0"/>
    <s v="film &amp; video/drama"/>
    <n v="11.632999999999999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11633"/>
    <x v="2"/>
    <x v="1"/>
    <s v="GBP"/>
    <n v="1457308531"/>
    <n v="1452124531"/>
    <b v="0"/>
    <n v="3"/>
    <b v="0"/>
    <s v="film &amp; video/drama"/>
    <n v="4.6532"/>
    <n v="3877.6666666666665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11633"/>
    <x v="2"/>
    <x v="0"/>
    <s v="USD"/>
    <n v="1436544332"/>
    <n v="1431360332"/>
    <b v="0"/>
    <n v="0"/>
    <b v="0"/>
    <s v="film &amp; video/drama"/>
    <n v="5.8164999999999996E-3"/>
    <n v="0"/>
    <x v="0"/>
    <x v="3"/>
  </r>
  <r>
    <n v="196"/>
    <s v="Thunder Under Control"/>
    <s v="A moving short film about a retired female boxer who develops a relationship with a young journalist who idolises her"/>
    <n v="3500"/>
    <n v="11633"/>
    <x v="2"/>
    <x v="1"/>
    <s v="GBP"/>
    <n v="1444510800"/>
    <n v="1442062898"/>
    <b v="0"/>
    <n v="19"/>
    <b v="0"/>
    <s v="film &amp; video/drama"/>
    <n v="3.3237142857142858"/>
    <n v="612.2631578947368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11633"/>
    <x v="2"/>
    <x v="1"/>
    <s v="GBP"/>
    <n v="1487365200"/>
    <n v="1483734100"/>
    <b v="0"/>
    <n v="8"/>
    <b v="0"/>
    <s v="film &amp; video/drama"/>
    <n v="4.6532"/>
    <n v="1454.125"/>
    <x v="0"/>
    <x v="3"/>
  </r>
  <r>
    <n v="198"/>
    <s v="Nine Lives"/>
    <s v="Nine Lives is a story of one woman's survival of EIGHT near deaths and her love for one man as an influence to fight for the NINTH."/>
    <n v="25000"/>
    <n v="11633"/>
    <x v="2"/>
    <x v="0"/>
    <s v="USD"/>
    <n v="1412500322"/>
    <n v="1409908322"/>
    <b v="0"/>
    <n v="6"/>
    <b v="0"/>
    <s v="film &amp; video/drama"/>
    <n v="0.46532000000000001"/>
    <n v="1938.833333333333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11633"/>
    <x v="2"/>
    <x v="0"/>
    <s v="USD"/>
    <n v="1472698702"/>
    <n v="1470106702"/>
    <b v="0"/>
    <n v="0"/>
    <b v="0"/>
    <s v="film &amp; video/drama"/>
    <n v="1.1633"/>
    <n v="0"/>
    <x v="0"/>
    <x v="3"/>
  </r>
  <r>
    <n v="200"/>
    <s v="The Crossing Shore"/>
    <s v="A film dedicated to an AAF Pilot's struggle to survive behind enemy lines during WWII."/>
    <n v="6000"/>
    <n v="11633"/>
    <x v="2"/>
    <x v="0"/>
    <s v="USD"/>
    <n v="1410746403"/>
    <n v="1408154403"/>
    <b v="0"/>
    <n v="18"/>
    <b v="0"/>
    <s v="film &amp; video/drama"/>
    <n v="1.9388333333333334"/>
    <n v="646.27777777777783"/>
    <x v="0"/>
    <x v="3"/>
  </r>
  <r>
    <n v="201"/>
    <s v="Life of Change"/>
    <s v="Everyone has a choice. Can two college students get past their differences to save the life of a man whom they've never met before?"/>
    <n v="650"/>
    <n v="11633"/>
    <x v="2"/>
    <x v="0"/>
    <s v="USD"/>
    <n v="1423424329"/>
    <n v="1421696329"/>
    <b v="0"/>
    <n v="7"/>
    <b v="0"/>
    <s v="film &amp; video/drama"/>
    <n v="17.896923076923077"/>
    <n v="1661.8571428571429"/>
    <x v="0"/>
    <x v="3"/>
  </r>
  <r>
    <n v="202"/>
    <s v="Modern Gangsters"/>
    <s v="new web series created by jonney terry"/>
    <n v="6000"/>
    <n v="11633"/>
    <x v="2"/>
    <x v="0"/>
    <s v="USD"/>
    <n v="1444337940"/>
    <n v="1441750564"/>
    <b v="0"/>
    <n v="0"/>
    <b v="0"/>
    <s v="film &amp; video/drama"/>
    <n v="1.9388333333333334"/>
    <n v="0"/>
    <x v="0"/>
    <x v="3"/>
  </r>
  <r>
    <n v="203"/>
    <s v="TheM"/>
    <s v="We are aiming to make a Web Series based on Youth Culture and the misrepresentation of socially stereotyped people."/>
    <n v="2500"/>
    <n v="11633"/>
    <x v="2"/>
    <x v="1"/>
    <s v="GBP"/>
    <n v="1422562864"/>
    <n v="1417378864"/>
    <b v="0"/>
    <n v="8"/>
    <b v="0"/>
    <s v="film &amp; video/drama"/>
    <n v="4.6532"/>
    <n v="1454.1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1633"/>
    <x v="2"/>
    <x v="2"/>
    <s v="AUD"/>
    <n v="1470319203"/>
    <n v="1467727203"/>
    <b v="0"/>
    <n v="1293"/>
    <b v="0"/>
    <s v="film &amp; video/drama"/>
    <n v="3.8776666666666668E-2"/>
    <n v="8.996906419180200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1633"/>
    <x v="2"/>
    <x v="0"/>
    <s v="USD"/>
    <n v="1444144222"/>
    <n v="1441120222"/>
    <b v="0"/>
    <n v="17"/>
    <b v="0"/>
    <s v="film &amp; video/drama"/>
    <n v="1.4541249999999999"/>
    <n v="684.29411764705878"/>
    <x v="0"/>
    <x v="3"/>
  </r>
  <r>
    <n v="206"/>
    <s v="Blood Bond Movie Development"/>
    <s v="A love story featuring adoption,struggle,dysfunction,grace, healing, and restoration."/>
    <n v="12700"/>
    <n v="11633"/>
    <x v="2"/>
    <x v="0"/>
    <s v="USD"/>
    <n v="1470441983"/>
    <n v="1468627583"/>
    <b v="0"/>
    <n v="0"/>
    <b v="0"/>
    <s v="film &amp; video/drama"/>
    <n v="0.91598425196850397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11633"/>
    <x v="2"/>
    <x v="5"/>
    <s v="CAD"/>
    <n v="1420346638"/>
    <n v="1417754638"/>
    <b v="0"/>
    <n v="13"/>
    <b v="0"/>
    <s v="film &amp; video/drama"/>
    <n v="0.83092857142857146"/>
    <n v="894.84615384615381"/>
    <x v="0"/>
    <x v="3"/>
  </r>
  <r>
    <n v="208"/>
    <s v="OLIVIA"/>
    <s v="A young woman's journey from Africa to Australia where she finds heaven on earth, love and tragedy. Within her tragedy she saves lives."/>
    <n v="50000"/>
    <n v="11633"/>
    <x v="2"/>
    <x v="2"/>
    <s v="AUD"/>
    <n v="1418719967"/>
    <n v="1416127967"/>
    <b v="0"/>
    <n v="0"/>
    <b v="0"/>
    <s v="film &amp; video/drama"/>
    <n v="0.23266000000000001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11633"/>
    <x v="2"/>
    <x v="0"/>
    <s v="USD"/>
    <n v="1436566135"/>
    <n v="1433974135"/>
    <b v="0"/>
    <n v="0"/>
    <b v="0"/>
    <s v="film &amp; video/drama"/>
    <n v="0.46532000000000001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11633"/>
    <x v="2"/>
    <x v="0"/>
    <s v="USD"/>
    <n v="1443675600"/>
    <n v="1441157592"/>
    <b v="0"/>
    <n v="33"/>
    <b v="0"/>
    <s v="film &amp; video/drama"/>
    <n v="0.9694166666666667"/>
    <n v="352.515151515151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11633"/>
    <x v="2"/>
    <x v="0"/>
    <s v="USD"/>
    <n v="1442634617"/>
    <n v="1440042617"/>
    <b v="0"/>
    <n v="12"/>
    <b v="0"/>
    <s v="film &amp; video/drama"/>
    <n v="2.3266"/>
    <n v="969.41666666666663"/>
    <x v="0"/>
    <x v="3"/>
  </r>
  <r>
    <n v="212"/>
    <s v="The Ecstasy of Vengeance - Feature Length Film"/>
    <s v="This film is a fictional crime drama following the events of a heist that ended in bloodshed."/>
    <n v="6300"/>
    <n v="11633"/>
    <x v="2"/>
    <x v="0"/>
    <s v="USD"/>
    <n v="1460837320"/>
    <n v="1455656920"/>
    <b v="0"/>
    <n v="1"/>
    <b v="0"/>
    <s v="film &amp; video/drama"/>
    <n v="1.8465079365079364"/>
    <n v="11633"/>
    <x v="0"/>
    <x v="3"/>
  </r>
  <r>
    <n v="213"/>
    <s v="Hart Blvd. A feature film by Andrew Greve"/>
    <s v="A family dramedy about a grandfather  and grandson who are both on their path to redemption."/>
    <n v="50000"/>
    <n v="11633"/>
    <x v="2"/>
    <x v="0"/>
    <s v="USD"/>
    <n v="1439734001"/>
    <n v="1437142547"/>
    <b v="0"/>
    <n v="1"/>
    <b v="0"/>
    <s v="film &amp; video/drama"/>
    <n v="0.23266000000000001"/>
    <n v="1163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1633"/>
    <x v="2"/>
    <x v="0"/>
    <s v="USD"/>
    <n v="1425655349"/>
    <n v="1420471349"/>
    <b v="0"/>
    <n v="1"/>
    <b v="0"/>
    <s v="film &amp; video/drama"/>
    <n v="0.93064000000000002"/>
    <n v="11633"/>
    <x v="0"/>
    <x v="3"/>
  </r>
  <r>
    <n v="215"/>
    <s v="Invisible Scars"/>
    <s v="A short drama based on a true events. Story of a British Soldier who comes back home suffering from Post Traumatic Stress Disorder."/>
    <n v="4400"/>
    <n v="11633"/>
    <x v="2"/>
    <x v="1"/>
    <s v="GBP"/>
    <n v="1455753540"/>
    <n v="1452058282"/>
    <b v="0"/>
    <n v="1"/>
    <b v="0"/>
    <s v="film &amp; video/drama"/>
    <n v="2.6438636363636365"/>
    <n v="1163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11633"/>
    <x v="2"/>
    <x v="0"/>
    <s v="USD"/>
    <n v="1429740037"/>
    <n v="1425423637"/>
    <b v="0"/>
    <n v="84"/>
    <b v="0"/>
    <s v="film &amp; video/drama"/>
    <n v="0.23266000000000001"/>
    <n v="138.48809523809524"/>
    <x v="0"/>
    <x v="3"/>
  </r>
  <r>
    <n v="217"/>
    <s v="Bitch"/>
    <s v="A roadmovie by paw"/>
    <n v="100000"/>
    <n v="11633"/>
    <x v="2"/>
    <x v="11"/>
    <s v="SEK"/>
    <n v="1419780149"/>
    <n v="1417101749"/>
    <b v="0"/>
    <n v="38"/>
    <b v="0"/>
    <s v="film &amp; video/drama"/>
    <n v="0.11633"/>
    <n v="306.1315789473684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1633"/>
    <x v="2"/>
    <x v="0"/>
    <s v="USD"/>
    <n v="1431702289"/>
    <n v="1426518289"/>
    <b v="0"/>
    <n v="1"/>
    <b v="0"/>
    <s v="film &amp; video/drama"/>
    <n v="2.3266"/>
    <n v="11633"/>
    <x v="0"/>
    <x v="3"/>
  </r>
  <r>
    <n v="219"/>
    <s v="True Colors"/>
    <s v="An hour-long pilot about a group of suburban LGBT teens coming of age in the early 90's."/>
    <n v="50000"/>
    <n v="11633"/>
    <x v="2"/>
    <x v="0"/>
    <s v="USD"/>
    <n v="1459493940"/>
    <n v="1456732225"/>
    <b v="0"/>
    <n v="76"/>
    <b v="0"/>
    <s v="film &amp; video/drama"/>
    <n v="0.23266000000000001"/>
    <n v="153.06578947368422"/>
    <x v="0"/>
    <x v="3"/>
  </r>
  <r>
    <n v="220"/>
    <s v="LA VIE"/>
    <s v="A Freelancer abandons everything to chase after his dream of being &quot;great&quot; escape to Bangkok and return to his home-world."/>
    <n v="50000"/>
    <n v="11633"/>
    <x v="2"/>
    <x v="0"/>
    <s v="USD"/>
    <n v="1440101160"/>
    <n v="1436542030"/>
    <b v="0"/>
    <n v="3"/>
    <b v="0"/>
    <s v="film &amp; video/drama"/>
    <n v="0.23266000000000001"/>
    <n v="3877.6666666666665"/>
    <x v="0"/>
    <x v="3"/>
  </r>
  <r>
    <n v="221"/>
    <s v="Archetypes"/>
    <s v="Film about Schizophrenia with Surreal Twists!"/>
    <n v="50000"/>
    <n v="11633"/>
    <x v="2"/>
    <x v="0"/>
    <s v="USD"/>
    <n v="1427569564"/>
    <n v="1422389164"/>
    <b v="0"/>
    <n v="0"/>
    <b v="0"/>
    <s v="film &amp; video/drama"/>
    <n v="0.23266000000000001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1633"/>
    <x v="2"/>
    <x v="0"/>
    <s v="USD"/>
    <n v="1427423940"/>
    <n v="1422383318"/>
    <b v="0"/>
    <n v="2"/>
    <b v="0"/>
    <s v="film &amp; video/drama"/>
    <n v="11.632999999999999"/>
    <n v="5816.5"/>
    <x v="0"/>
    <x v="3"/>
  </r>
  <r>
    <n v="223"/>
    <s v="The Pass"/>
    <s v="An old man, a U.S Marine Corps veteran remembers his combat experience in the battle of Toktong Pass 1950, during the Korean War."/>
    <n v="1500000"/>
    <n v="11633"/>
    <x v="2"/>
    <x v="0"/>
    <s v="USD"/>
    <n v="1463879100"/>
    <n v="1461287350"/>
    <b v="0"/>
    <n v="0"/>
    <b v="0"/>
    <s v="film &amp; video/drama"/>
    <n v="7.7553333333333337E-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11633"/>
    <x v="2"/>
    <x v="2"/>
    <s v="AUD"/>
    <n v="1436506726"/>
    <n v="1431322726"/>
    <b v="0"/>
    <n v="0"/>
    <b v="0"/>
    <s v="film &amp; video/drama"/>
    <n v="1.9388333333333334E-3"/>
    <n v="0"/>
    <x v="0"/>
    <x v="3"/>
  </r>
  <r>
    <n v="225"/>
    <s v="Backpage Shawty"/>
    <s v="I'm creating a &quot;Lifetime&quot; type drama film about a girl who uses backpage for money, but trying to turn her life around."/>
    <n v="200"/>
    <n v="11633"/>
    <x v="2"/>
    <x v="0"/>
    <s v="USD"/>
    <n v="1460153054"/>
    <n v="1457564654"/>
    <b v="0"/>
    <n v="0"/>
    <b v="0"/>
    <s v="film &amp; video/drama"/>
    <n v="58.164999999999999"/>
    <n v="0"/>
    <x v="0"/>
    <x v="3"/>
  </r>
  <r>
    <n v="226"/>
    <s v="MAGGIE Film"/>
    <s v="A TRUE STORY OF DOMESTIC VILOLENCE THAT SEEKS TO OFFER THE VIEWER OUTLEST OF SUPPORT."/>
    <n v="29000"/>
    <n v="11633"/>
    <x v="2"/>
    <x v="1"/>
    <s v="GBP"/>
    <n v="1433064540"/>
    <n v="1428854344"/>
    <b v="0"/>
    <n v="2"/>
    <b v="0"/>
    <s v="film &amp; video/drama"/>
    <n v="0.40113793103448275"/>
    <n v="5816.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11633"/>
    <x v="2"/>
    <x v="0"/>
    <s v="USD"/>
    <n v="1436477241"/>
    <n v="1433885241"/>
    <b v="0"/>
    <n v="0"/>
    <b v="0"/>
    <s v="film &amp; video/drama"/>
    <n v="0.41546428571428573"/>
    <n v="0"/>
    <x v="0"/>
    <x v="3"/>
  </r>
  <r>
    <n v="228"/>
    <s v="Facets of a Geek life"/>
    <s v="I am making a film from one one of my books called facets of a Geek life."/>
    <n v="8000"/>
    <n v="11633"/>
    <x v="2"/>
    <x v="1"/>
    <s v="GBP"/>
    <n v="1433176105"/>
    <n v="1427992105"/>
    <b v="0"/>
    <n v="0"/>
    <b v="0"/>
    <s v="film &amp; video/drama"/>
    <n v="1.4541249999999999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11633"/>
    <x v="2"/>
    <x v="12"/>
    <s v="EUR"/>
    <n v="1455402297"/>
    <n v="1452810297"/>
    <b v="0"/>
    <n v="0"/>
    <b v="0"/>
    <s v="film &amp; video/drama"/>
    <n v="3.8776666666666668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11633"/>
    <x v="2"/>
    <x v="0"/>
    <s v="USD"/>
    <n v="1433443151"/>
    <n v="1430851151"/>
    <b v="0"/>
    <n v="2"/>
    <b v="0"/>
    <s v="film &amp; video/drama"/>
    <n v="0.7755333333333333"/>
    <n v="5816.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11633"/>
    <x v="2"/>
    <x v="0"/>
    <s v="USD"/>
    <n v="1451775651"/>
    <n v="1449183651"/>
    <b v="0"/>
    <n v="0"/>
    <b v="0"/>
    <s v="film &amp; video/drama"/>
    <n v="7.7553333333333337E-3"/>
    <n v="0"/>
    <x v="0"/>
    <x v="3"/>
  </r>
  <r>
    <n v="232"/>
    <s v="#noblurredlines"/>
    <s v="A high-impact, high-quality resource to address, for young people and youth-related professionals, the issue of sexual consent."/>
    <n v="4000"/>
    <n v="11633"/>
    <x v="2"/>
    <x v="1"/>
    <s v="GBP"/>
    <n v="1425066546"/>
    <n v="1422474546"/>
    <b v="0"/>
    <n v="7"/>
    <b v="0"/>
    <s v="film &amp; video/drama"/>
    <n v="2.9082499999999998"/>
    <n v="1661.8571428571429"/>
    <x v="0"/>
    <x v="3"/>
  </r>
  <r>
    <n v="233"/>
    <s v="Area 4 - The Film"/>
    <s v="â€œArea 4â€ revolves around Frank Hammond, a counselor at a high school, who discovers the scandals that took place."/>
    <n v="350000"/>
    <n v="11633"/>
    <x v="2"/>
    <x v="0"/>
    <s v="USD"/>
    <n v="1475185972"/>
    <n v="1472593972"/>
    <b v="0"/>
    <n v="0"/>
    <b v="0"/>
    <s v="film &amp; video/drama"/>
    <n v="3.3237142857142854E-2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11633"/>
    <x v="2"/>
    <x v="0"/>
    <s v="USD"/>
    <n v="1434847859"/>
    <n v="1431391859"/>
    <b v="0"/>
    <n v="5"/>
    <b v="0"/>
    <s v="film &amp; video/drama"/>
    <n v="11.632999999999999"/>
    <n v="2326.6"/>
    <x v="0"/>
    <x v="3"/>
  </r>
  <r>
    <n v="235"/>
    <s v="Film about help homeless child to live a better life."/>
    <s v="Taking people on a deep emotional trip with a story about sometimes those who have less, give more."/>
    <n v="10000"/>
    <n v="11633"/>
    <x v="2"/>
    <x v="0"/>
    <s v="USD"/>
    <n v="1436478497"/>
    <n v="1433886497"/>
    <b v="0"/>
    <n v="0"/>
    <b v="0"/>
    <s v="film &amp; video/drama"/>
    <n v="1.1633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11633"/>
    <x v="2"/>
    <x v="0"/>
    <s v="USD"/>
    <n v="1451952000"/>
    <n v="1447380099"/>
    <b v="0"/>
    <n v="0"/>
    <b v="0"/>
    <s v="film &amp; video/drama"/>
    <n v="7.7553333333333335E-2"/>
    <n v="0"/>
    <x v="0"/>
    <x v="3"/>
  </r>
  <r>
    <n v="237"/>
    <s v="Making The Choice"/>
    <s v="Making The Choice is a christian short film series."/>
    <n v="15000"/>
    <n v="11633"/>
    <x v="2"/>
    <x v="0"/>
    <s v="USD"/>
    <n v="1457445069"/>
    <n v="1452261069"/>
    <b v="0"/>
    <n v="1"/>
    <b v="0"/>
    <s v="film &amp; video/drama"/>
    <n v="0.7755333333333333"/>
    <n v="11633"/>
    <x v="0"/>
    <x v="3"/>
  </r>
  <r>
    <n v="238"/>
    <s v="Within The Threshold"/>
    <s v="A film to stop society from judging others and get along. Life is not about discrimination! Donate for this Thrilling Drama Series!!!!"/>
    <n v="26000"/>
    <n v="11633"/>
    <x v="2"/>
    <x v="0"/>
    <s v="USD"/>
    <n v="1483088400"/>
    <n v="1481324760"/>
    <b v="0"/>
    <n v="0"/>
    <b v="0"/>
    <s v="film &amp; video/drama"/>
    <n v="0.44742307692307692"/>
    <n v="0"/>
    <x v="0"/>
    <x v="3"/>
  </r>
  <r>
    <n v="239"/>
    <s v="Filthy - Short Film"/>
    <s v="Lovers Clint and Eli convey their conflicting perspectives of guilt and remorse while in the desolate Australian bush."/>
    <n v="1000"/>
    <n v="11633"/>
    <x v="2"/>
    <x v="2"/>
    <s v="AUD"/>
    <n v="1446984000"/>
    <n v="1445308730"/>
    <b v="0"/>
    <n v="5"/>
    <b v="0"/>
    <s v="film &amp; video/drama"/>
    <n v="11.632999999999999"/>
    <n v="2326.6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1633"/>
    <x v="0"/>
    <x v="0"/>
    <s v="USD"/>
    <n v="1367773211"/>
    <n v="1363885211"/>
    <b v="1"/>
    <n v="137"/>
    <b v="1"/>
    <s v="film &amp; video/documentary"/>
    <n v="0.7755333333333333"/>
    <n v="84.9124087591240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11633"/>
    <x v="0"/>
    <x v="0"/>
    <s v="USD"/>
    <n v="1419180304"/>
    <n v="1415292304"/>
    <b v="1"/>
    <n v="376"/>
    <b v="1"/>
    <s v="film &amp; video/documentary"/>
    <n v="0.3195879120879121"/>
    <n v="30.938829787234042"/>
    <x v="0"/>
    <x v="4"/>
  </r>
  <r>
    <n v="242"/>
    <s v="Hardwater"/>
    <s v="An unprecedented feature-length documentary film about Maine's tribal, oft-misunderstood ice fishing sub-culture."/>
    <n v="13000"/>
    <n v="11633"/>
    <x v="0"/>
    <x v="0"/>
    <s v="USD"/>
    <n v="1324381790"/>
    <n v="1321357790"/>
    <b v="1"/>
    <n v="202"/>
    <b v="1"/>
    <s v="film &amp; video/documentary"/>
    <n v="0.89484615384615385"/>
    <n v="57.589108910891092"/>
    <x v="0"/>
    <x v="4"/>
  </r>
  <r>
    <n v="243"/>
    <s v="Following Boruch"/>
    <s v="A Hasidic man reaches a turning point in his recovery from mental illness and addiction, and is determined to start a new life."/>
    <n v="25000"/>
    <n v="11633"/>
    <x v="0"/>
    <x v="0"/>
    <s v="USD"/>
    <n v="1393031304"/>
    <n v="1390439304"/>
    <b v="1"/>
    <n v="328"/>
    <b v="1"/>
    <s v="film &amp; video/documentary"/>
    <n v="0.46532000000000001"/>
    <n v="35.46646341463414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11633"/>
    <x v="0"/>
    <x v="0"/>
    <s v="USD"/>
    <n v="1268723160"/>
    <n v="1265269559"/>
    <b v="1"/>
    <n v="84"/>
    <b v="1"/>
    <s v="film &amp; video/documentary"/>
    <n v="3.3237142857142858"/>
    <n v="138.4880952380952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11633"/>
    <x v="0"/>
    <x v="0"/>
    <s v="USD"/>
    <n v="1345079785"/>
    <n v="1342487785"/>
    <b v="1"/>
    <n v="96"/>
    <b v="1"/>
    <s v="film &amp; video/documentary"/>
    <n v="2.3266"/>
    <n v="121.17708333333333"/>
    <x v="0"/>
    <x v="4"/>
  </r>
  <r>
    <n v="246"/>
    <s v="LEAVING ATLANTA THE FILM"/>
    <s v="From 1979 to 1981 twenty-nine Black children in Atlanta were murdered and the others terrified. This is our story..."/>
    <n v="5000"/>
    <n v="11633"/>
    <x v="0"/>
    <x v="0"/>
    <s v="USD"/>
    <n v="1292665405"/>
    <n v="1288341805"/>
    <b v="1"/>
    <n v="223"/>
    <b v="1"/>
    <s v="film &amp; video/documentary"/>
    <n v="2.3266"/>
    <n v="52.165919282511211"/>
    <x v="0"/>
    <x v="4"/>
  </r>
  <r>
    <n v="247"/>
    <s v="Deja-Vu: Dissecting Memory on Camera"/>
    <s v="A young neuroscientist attempts to reconnect with his ailing father by obsessively studying old family footage._x000a_"/>
    <n v="5000"/>
    <n v="11633"/>
    <x v="0"/>
    <x v="0"/>
    <s v="USD"/>
    <n v="1287200340"/>
    <n v="1284042614"/>
    <b v="1"/>
    <n v="62"/>
    <b v="1"/>
    <s v="film &amp; video/documentary"/>
    <n v="2.3266"/>
    <n v="187.6290322580645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11633"/>
    <x v="0"/>
    <x v="0"/>
    <s v="USD"/>
    <n v="1325961309"/>
    <n v="1322073309"/>
    <b v="1"/>
    <n v="146"/>
    <b v="1"/>
    <s v="film &amp; video/documentary"/>
    <n v="0.13685882352941175"/>
    <n v="79.67808219178081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633"/>
    <x v="0"/>
    <x v="0"/>
    <s v="USD"/>
    <n v="1282498800"/>
    <n v="1275603020"/>
    <b v="1"/>
    <n v="235"/>
    <b v="1"/>
    <s v="film &amp; video/documentary"/>
    <n v="1.1633"/>
    <n v="49.502127659574469"/>
    <x v="0"/>
    <x v="4"/>
  </r>
  <r>
    <n v="250"/>
    <s v="BOONE- THE DOCUMENTARY"/>
    <s v="Three young farmers risk land and friendship to stand up to the USDA. An experiential film about living a life of self reliance."/>
    <n v="30000"/>
    <n v="11633"/>
    <x v="0"/>
    <x v="0"/>
    <s v="USD"/>
    <n v="1370525691"/>
    <n v="1367933691"/>
    <b v="1"/>
    <n v="437"/>
    <b v="1"/>
    <s v="film &amp; video/documentary"/>
    <n v="0.38776666666666665"/>
    <n v="26.62013729977116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11633"/>
    <x v="0"/>
    <x v="0"/>
    <s v="USD"/>
    <n v="1337194800"/>
    <n v="1334429646"/>
    <b v="1"/>
    <n v="77"/>
    <b v="1"/>
    <s v="film &amp; video/documentary"/>
    <n v="3.3237142857142858"/>
    <n v="151.0779220779220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11633"/>
    <x v="0"/>
    <x v="0"/>
    <s v="USD"/>
    <n v="1275364740"/>
    <n v="1269878058"/>
    <b v="1"/>
    <n v="108"/>
    <b v="1"/>
    <s v="film &amp; video/documentary"/>
    <n v="2.3266"/>
    <n v="107.7129629629629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1633"/>
    <x v="0"/>
    <x v="0"/>
    <s v="USD"/>
    <n v="1329320235"/>
    <n v="1326728235"/>
    <b v="1"/>
    <n v="7"/>
    <b v="1"/>
    <s v="film &amp; video/documentary"/>
    <n v="7.7553333333333336"/>
    <n v="1661.8571428571429"/>
    <x v="0"/>
    <x v="4"/>
  </r>
  <r>
    <n v="254"/>
    <s v="&quot;I Clown You&quot; Documentary"/>
    <s v="&quot;I Clown You&quot; is a documentary about Israeli medical clowns and clowning as an art of challenging the norm."/>
    <n v="24000"/>
    <n v="11633"/>
    <x v="0"/>
    <x v="0"/>
    <s v="USD"/>
    <n v="1445047200"/>
    <n v="1442443910"/>
    <b v="1"/>
    <n v="314"/>
    <b v="1"/>
    <s v="film &amp; video/documentary"/>
    <n v="0.48470833333333335"/>
    <n v="37.047770700636946"/>
    <x v="0"/>
    <x v="4"/>
  </r>
  <r>
    <n v="255"/>
    <s v="xoxosms: a documentary about love in the 21st century"/>
    <s v="xoxosms is a documentary about first love, long distance and Skype."/>
    <n v="8000"/>
    <n v="11633"/>
    <x v="0"/>
    <x v="0"/>
    <s v="USD"/>
    <n v="1300275482"/>
    <n v="1297687082"/>
    <b v="1"/>
    <n v="188"/>
    <b v="1"/>
    <s v="film &amp; video/documentary"/>
    <n v="1.4541249999999999"/>
    <n v="61.87765957446808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1633"/>
    <x v="0"/>
    <x v="0"/>
    <s v="USD"/>
    <n v="1363458467"/>
    <n v="1360866467"/>
    <b v="1"/>
    <n v="275"/>
    <b v="1"/>
    <s v="film &amp; video/documentary"/>
    <n v="0.89484615384615385"/>
    <n v="42.30181818181818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11633"/>
    <x v="0"/>
    <x v="0"/>
    <s v="USD"/>
    <n v="1463670162"/>
    <n v="1461078162"/>
    <b v="1"/>
    <n v="560"/>
    <b v="1"/>
    <s v="film &amp; video/documentary"/>
    <n v="0.3323714285714286"/>
    <n v="20.77321428571428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11633"/>
    <x v="0"/>
    <x v="0"/>
    <s v="USD"/>
    <n v="1308359666"/>
    <n v="1305767666"/>
    <b v="1"/>
    <n v="688"/>
    <b v="1"/>
    <s v="film &amp; video/documentary"/>
    <n v="0.38776666666666665"/>
    <n v="16.90843023255813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11633"/>
    <x v="0"/>
    <x v="0"/>
    <s v="USD"/>
    <n v="1428514969"/>
    <n v="1425922969"/>
    <b v="1"/>
    <n v="942"/>
    <b v="1"/>
    <s v="film &amp; video/documentary"/>
    <n v="0.15510666666666667"/>
    <n v="12.34925690021231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1633"/>
    <x v="0"/>
    <x v="0"/>
    <s v="USD"/>
    <n v="1279360740"/>
    <n v="1275415679"/>
    <b v="1"/>
    <n v="88"/>
    <b v="1"/>
    <s v="film &amp; video/documentary"/>
    <n v="1.1633"/>
    <n v="132.19318181818181"/>
    <x v="0"/>
    <x v="4"/>
  </r>
  <r>
    <n v="261"/>
    <s v="Empires: The Film"/>
    <s v="Empires explores the impact of networks on histories and philosophies of political thought."/>
    <n v="20000"/>
    <n v="11633"/>
    <x v="0"/>
    <x v="0"/>
    <s v="USD"/>
    <n v="1339080900"/>
    <n v="1334783704"/>
    <b v="1"/>
    <n v="220"/>
    <b v="1"/>
    <s v="film &amp; video/documentary"/>
    <n v="0.58165"/>
    <n v="52.877272727272725"/>
    <x v="0"/>
    <x v="4"/>
  </r>
  <r>
    <n v="262"/>
    <s v="The Last Cosmonaut"/>
    <s v="He can never die. He will live forever. He is the last cosmonaut, and this is his story."/>
    <n v="2500"/>
    <n v="11633"/>
    <x v="0"/>
    <x v="0"/>
    <s v="USD"/>
    <n v="1298699828"/>
    <n v="1294811828"/>
    <b v="1"/>
    <n v="145"/>
    <b v="1"/>
    <s v="film &amp; video/documentary"/>
    <n v="4.6532"/>
    <n v="80.22758620689654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11633"/>
    <x v="0"/>
    <x v="0"/>
    <s v="USD"/>
    <n v="1348786494"/>
    <n v="1346194494"/>
    <b v="1"/>
    <n v="963"/>
    <b v="1"/>
    <s v="film &amp; video/documentary"/>
    <n v="0.46532000000000001"/>
    <n v="12.07995846313603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11633"/>
    <x v="0"/>
    <x v="0"/>
    <s v="USD"/>
    <n v="1336747995"/>
    <n v="1334155995"/>
    <b v="1"/>
    <n v="91"/>
    <b v="1"/>
    <s v="film &amp; video/documentary"/>
    <n v="2.3266"/>
    <n v="127.8351648351648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11633"/>
    <x v="0"/>
    <x v="0"/>
    <s v="USD"/>
    <n v="1273522560"/>
    <n v="1269928430"/>
    <b v="1"/>
    <n v="58"/>
    <b v="1"/>
    <s v="film &amp; video/documentary"/>
    <n v="2.3266"/>
    <n v="200.5689655172413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1633"/>
    <x v="0"/>
    <x v="0"/>
    <s v="USD"/>
    <n v="1271994660"/>
    <n v="1264565507"/>
    <b v="1"/>
    <n v="36"/>
    <b v="1"/>
    <s v="film &amp; video/documentary"/>
    <n v="11.632999999999999"/>
    <n v="323.13888888888891"/>
    <x v="0"/>
    <x v="4"/>
  </r>
  <r>
    <n v="267"/>
    <s v="Uncharted Amazon"/>
    <s v="A visually stunning, feature length film chronicling life's challenges in the remote depths of the Amazon rainforest."/>
    <n v="9850"/>
    <n v="11633"/>
    <x v="0"/>
    <x v="1"/>
    <s v="GBP"/>
    <n v="1403693499"/>
    <n v="1401101499"/>
    <b v="1"/>
    <n v="165"/>
    <b v="1"/>
    <s v="film &amp; video/documentary"/>
    <n v="1.1810152284263959"/>
    <n v="70.5030303030303"/>
    <x v="0"/>
    <x v="4"/>
  </r>
  <r>
    <n v="268"/>
    <s v="La Tierra de los Adioses"/>
    <s v="Help us finish a documentary about four teens coming-of-age in a small, rural Mexican town that has suffered 50% migration to the U.S."/>
    <n v="5000"/>
    <n v="11633"/>
    <x v="0"/>
    <x v="0"/>
    <s v="USD"/>
    <n v="1320640778"/>
    <n v="1316749178"/>
    <b v="1"/>
    <n v="111"/>
    <b v="1"/>
    <s v="film &amp; video/documentary"/>
    <n v="2.3266"/>
    <n v="104.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1633"/>
    <x v="0"/>
    <x v="2"/>
    <s v="AUD"/>
    <n v="1487738622"/>
    <n v="1485146622"/>
    <b v="1"/>
    <n v="1596"/>
    <b v="1"/>
    <s v="film &amp; video/documentary"/>
    <n v="0.11633"/>
    <n v="7.2888471177944858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11633"/>
    <x v="0"/>
    <x v="0"/>
    <s v="USD"/>
    <n v="1306296000"/>
    <n v="1301950070"/>
    <b v="1"/>
    <n v="61"/>
    <b v="1"/>
    <s v="film &amp; video/documentary"/>
    <n v="5.0578260869565215"/>
    <n v="190.70491803278688"/>
    <x v="0"/>
    <x v="4"/>
  </r>
  <r>
    <n v="271"/>
    <s v="The Mathare Project"/>
    <s v="A documentary shot over 12 years about the hopes and dreams of five orphans struggling to reach adulthood in Kenya's Mathare slum."/>
    <n v="30000"/>
    <n v="11633"/>
    <x v="0"/>
    <x v="0"/>
    <s v="USD"/>
    <n v="1388649600"/>
    <n v="1386123861"/>
    <b v="1"/>
    <n v="287"/>
    <b v="1"/>
    <s v="film &amp; video/documentary"/>
    <n v="0.38776666666666665"/>
    <n v="40.53310104529617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11633"/>
    <x v="0"/>
    <x v="0"/>
    <s v="USD"/>
    <n v="1272480540"/>
    <n v="1267220191"/>
    <b v="1"/>
    <n v="65"/>
    <b v="1"/>
    <s v="film &amp; video/documentary"/>
    <n v="3.8776666666666668"/>
    <n v="178.9692307692307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11633"/>
    <x v="0"/>
    <x v="0"/>
    <s v="USD"/>
    <n v="1309694266"/>
    <n v="1307102266"/>
    <b v="1"/>
    <n v="118"/>
    <b v="1"/>
    <s v="film &amp; video/documentary"/>
    <n v="2.3266"/>
    <n v="98.58474576271186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11633"/>
    <x v="0"/>
    <x v="0"/>
    <s v="USD"/>
    <n v="1333609140"/>
    <n v="1330638829"/>
    <b v="1"/>
    <n v="113"/>
    <b v="1"/>
    <s v="film &amp; video/documentary"/>
    <n v="2.9082499999999998"/>
    <n v="102.94690265486726"/>
    <x v="0"/>
    <x v="4"/>
  </r>
  <r>
    <n v="275"/>
    <s v="Finding the Funk"/>
    <s v="A journey through the origins and influence of funk music from James Brown to D'Angelo we are FINDING THE FUNK!"/>
    <n v="20000"/>
    <n v="11633"/>
    <x v="0"/>
    <x v="0"/>
    <s v="USD"/>
    <n v="1352511966"/>
    <n v="1349916366"/>
    <b v="1"/>
    <n v="332"/>
    <b v="1"/>
    <s v="film &amp; video/documentary"/>
    <n v="0.58165"/>
    <n v="35.039156626506021"/>
    <x v="0"/>
    <x v="4"/>
  </r>
  <r>
    <n v="276"/>
    <s v="Abalimi"/>
    <s v="A film about Xhosa women in townships of South Africa micro-farming to fight extreme poverty, gain health, and create food security."/>
    <n v="4000"/>
    <n v="11633"/>
    <x v="0"/>
    <x v="0"/>
    <s v="USD"/>
    <n v="1335574674"/>
    <n v="1330394274"/>
    <b v="1"/>
    <n v="62"/>
    <b v="1"/>
    <s v="film &amp; video/documentary"/>
    <n v="2.9082499999999998"/>
    <n v="187.6290322580645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11633"/>
    <x v="0"/>
    <x v="0"/>
    <s v="USD"/>
    <n v="1432416219"/>
    <n v="1429824219"/>
    <b v="1"/>
    <n v="951"/>
    <b v="1"/>
    <s v="film &amp; video/documentary"/>
    <n v="0.17896923076923077"/>
    <n v="12.232386961093585"/>
    <x v="0"/>
    <x v="4"/>
  </r>
  <r>
    <n v="278"/>
    <s v="The Babushkas of Chernobyl"/>
    <s v="An unlikely story of spirit, defiance and beauty from the most contaminated place on Earth"/>
    <n v="27000"/>
    <n v="11633"/>
    <x v="0"/>
    <x v="0"/>
    <s v="USD"/>
    <n v="1350003539"/>
    <n v="1347411539"/>
    <b v="1"/>
    <n v="415"/>
    <b v="1"/>
    <s v="film &amp; video/documentary"/>
    <n v="0.43085185185185187"/>
    <n v="28.031325301204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11633"/>
    <x v="0"/>
    <x v="0"/>
    <s v="USD"/>
    <n v="1488160860"/>
    <n v="1485237096"/>
    <b v="1"/>
    <n v="305"/>
    <b v="1"/>
    <s v="film &amp; video/documentary"/>
    <n v="0.68429411764705883"/>
    <n v="38.14098360655737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633"/>
    <x v="0"/>
    <x v="0"/>
    <s v="USD"/>
    <n v="1401459035"/>
    <n v="1397571035"/>
    <b v="1"/>
    <n v="2139"/>
    <b v="1"/>
    <s v="film &amp; video/documentary"/>
    <n v="0.15510666666666667"/>
    <n v="5.438522674146797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11633"/>
    <x v="0"/>
    <x v="0"/>
    <s v="USD"/>
    <n v="1249932360"/>
    <n v="1242532513"/>
    <b v="1"/>
    <n v="79"/>
    <b v="1"/>
    <s v="film &amp; video/documentary"/>
    <n v="2.1150909090909091"/>
    <n v="147.25316455696202"/>
    <x v="0"/>
    <x v="4"/>
  </r>
  <r>
    <n v="282"/>
    <s v="Greenlight the PATROL BASE JAKER Movie"/>
    <s v="See US Marines make counter-insurgency work in Helmand Province--the Taliban's stronghold in Afghanistan."/>
    <n v="45000"/>
    <n v="11633"/>
    <x v="0"/>
    <x v="0"/>
    <s v="USD"/>
    <n v="1266876000"/>
    <n v="1263679492"/>
    <b v="1"/>
    <n v="179"/>
    <b v="1"/>
    <s v="film &amp; video/documentary"/>
    <n v="0.25851111111111114"/>
    <n v="64.988826815642454"/>
    <x v="0"/>
    <x v="4"/>
  </r>
  <r>
    <n v="283"/>
    <s v="SOLE SURVIVOR"/>
    <s v="What is the impact of survivorship on the human condition?"/>
    <n v="18000"/>
    <n v="11633"/>
    <x v="0"/>
    <x v="0"/>
    <s v="USD"/>
    <n v="1306904340"/>
    <n v="1305219744"/>
    <b v="1"/>
    <n v="202"/>
    <b v="1"/>
    <s v="film &amp; video/documentary"/>
    <n v="0.64627777777777773"/>
    <n v="57.589108910891092"/>
    <x v="0"/>
    <x v="4"/>
  </r>
  <r>
    <n v="284"/>
    <s v="Wisconsin Rising"/>
    <s v="A film documenting WI Gov.Scott Walker's attack on working families and how it is reanimating the American labor movement."/>
    <n v="40000"/>
    <n v="11633"/>
    <x v="0"/>
    <x v="0"/>
    <s v="USD"/>
    <n v="1327167780"/>
    <n v="1325007780"/>
    <b v="1"/>
    <n v="760"/>
    <b v="1"/>
    <s v="film &amp; video/documentary"/>
    <n v="0.290825"/>
    <n v="15.3065789473684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11633"/>
    <x v="0"/>
    <x v="0"/>
    <s v="USD"/>
    <n v="1379614128"/>
    <n v="1377022128"/>
    <b v="1"/>
    <n v="563"/>
    <b v="1"/>
    <s v="film &amp; video/documentary"/>
    <n v="0.83092857142857146"/>
    <n v="20.66252220248667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1633"/>
    <x v="0"/>
    <x v="0"/>
    <s v="USD"/>
    <n v="1364236524"/>
    <n v="1360352124"/>
    <b v="1"/>
    <n v="135"/>
    <b v="1"/>
    <s v="film &amp; video/documentary"/>
    <n v="0.7755333333333333"/>
    <n v="86.170370370370364"/>
    <x v="0"/>
    <x v="4"/>
  </r>
  <r>
    <n v="287"/>
    <s v="In Country: A Documentary Film (POSTPRODUCTION)"/>
    <s v="War is hell. Why would anyone want to spend their weekends there?"/>
    <n v="15000"/>
    <n v="11633"/>
    <x v="0"/>
    <x v="0"/>
    <s v="USD"/>
    <n v="1351828800"/>
    <n v="1349160018"/>
    <b v="1"/>
    <n v="290"/>
    <b v="1"/>
    <s v="film &amp; video/documentary"/>
    <n v="0.7755333333333333"/>
    <n v="40.11379310344827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11633"/>
    <x v="0"/>
    <x v="0"/>
    <s v="USD"/>
    <n v="1340683393"/>
    <n v="1337659393"/>
    <b v="1"/>
    <n v="447"/>
    <b v="1"/>
    <s v="film &amp; video/documentary"/>
    <n v="0.23266000000000001"/>
    <n v="26.024608501118568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1633"/>
    <x v="0"/>
    <x v="1"/>
    <s v="GBP"/>
    <n v="1383389834"/>
    <n v="1380797834"/>
    <b v="1"/>
    <n v="232"/>
    <b v="1"/>
    <s v="film &amp; video/documentary"/>
    <n v="0.7755333333333333"/>
    <n v="50.142241379310342"/>
    <x v="0"/>
    <x v="4"/>
  </r>
  <r>
    <n v="290"/>
    <s v="INTOTHEWOODS.TV â€“ Music Media from the Pacific Northwest"/>
    <s v="Help INTOTHEWOODS.TV purchase audio and video gear, lighting and BACK UP HARD DRIVES"/>
    <n v="4500"/>
    <n v="11633"/>
    <x v="0"/>
    <x v="0"/>
    <s v="USD"/>
    <n v="1296633540"/>
    <n v="1292316697"/>
    <b v="1"/>
    <n v="168"/>
    <b v="1"/>
    <s v="film &amp; video/documentary"/>
    <n v="2.5851111111111109"/>
    <n v="69.24404761904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11633"/>
    <x v="0"/>
    <x v="0"/>
    <s v="USD"/>
    <n v="1367366460"/>
    <n v="1365791246"/>
    <b v="1"/>
    <n v="128"/>
    <b v="1"/>
    <s v="film &amp; video/documentary"/>
    <n v="2.3266"/>
    <n v="90.8828125"/>
    <x v="0"/>
    <x v="4"/>
  </r>
  <r>
    <n v="292"/>
    <s v="The Undocumented"/>
    <s v="THE UNDOCUMENTED is a 90 cinema verite documentary that exposes a little known consequence of current U. S. immigration policy."/>
    <n v="75000"/>
    <n v="11633"/>
    <x v="0"/>
    <x v="0"/>
    <s v="USD"/>
    <n v="1319860740"/>
    <n v="1317064599"/>
    <b v="1"/>
    <n v="493"/>
    <b v="1"/>
    <s v="film &amp; video/documentary"/>
    <n v="0.15510666666666667"/>
    <n v="23.59634888438133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11633"/>
    <x v="0"/>
    <x v="0"/>
    <s v="USD"/>
    <n v="1398009714"/>
    <n v="1395417714"/>
    <b v="1"/>
    <n v="131"/>
    <b v="1"/>
    <s v="film &amp; video/documentary"/>
    <n v="0.44742307692307692"/>
    <n v="88.80152671755725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11633"/>
    <x v="0"/>
    <x v="0"/>
    <s v="USD"/>
    <n v="1279555200"/>
    <n v="1276480894"/>
    <b v="1"/>
    <n v="50"/>
    <b v="1"/>
    <s v="film &amp; video/documentary"/>
    <n v="2.3266"/>
    <n v="232.66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11633"/>
    <x v="0"/>
    <x v="0"/>
    <s v="USD"/>
    <n v="1383264000"/>
    <n v="1378080409"/>
    <b v="1"/>
    <n v="665"/>
    <b v="1"/>
    <s v="film &amp; video/documentary"/>
    <n v="0.23266000000000001"/>
    <n v="17.493233082706766"/>
    <x v="0"/>
    <x v="4"/>
  </r>
  <r>
    <n v="296"/>
    <s v="Bel Borba Is Here!"/>
    <s v="Bel Borba is Here is a feature film about the most inspiring Brazilian artist you've never heard of... until now."/>
    <n v="25000"/>
    <n v="11633"/>
    <x v="0"/>
    <x v="0"/>
    <s v="USD"/>
    <n v="1347017083"/>
    <n v="1344857083"/>
    <b v="1"/>
    <n v="129"/>
    <b v="1"/>
    <s v="film &amp; video/documentary"/>
    <n v="0.46532000000000001"/>
    <n v="90.178294573643413"/>
    <x v="0"/>
    <x v="4"/>
  </r>
  <r>
    <n v="297"/>
    <s v="Who Owns Yoga?"/>
    <s v="Who Owns Yoga? is a feature length documentary film that explores the changing nature of yoga in the modern world."/>
    <n v="20000"/>
    <n v="11633"/>
    <x v="0"/>
    <x v="0"/>
    <s v="USD"/>
    <n v="1430452740"/>
    <n v="1427390901"/>
    <b v="1"/>
    <n v="142"/>
    <b v="1"/>
    <s v="film &amp; video/documentary"/>
    <n v="0.58165"/>
    <n v="81.922535211267601"/>
    <x v="0"/>
    <x v="4"/>
  </r>
  <r>
    <n v="298"/>
    <s v="DisHonesty - A Documentary Feature Film"/>
    <s v="The truth is, we all lie - and by &quot;we,&quot; we mean everyone!"/>
    <n v="126000"/>
    <n v="11633"/>
    <x v="0"/>
    <x v="0"/>
    <s v="USD"/>
    <n v="1399669200"/>
    <n v="1394536048"/>
    <b v="1"/>
    <n v="2436"/>
    <b v="1"/>
    <s v="film &amp; video/documentary"/>
    <n v="9.2325396825396824E-2"/>
    <n v="4.775451559934318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1633"/>
    <x v="0"/>
    <x v="0"/>
    <s v="USD"/>
    <n v="1289975060"/>
    <n v="1287379460"/>
    <b v="1"/>
    <n v="244"/>
    <b v="1"/>
    <s v="film &amp; video/documentary"/>
    <n v="1.1633"/>
    <n v="47.67622950819672"/>
    <x v="0"/>
    <x v="4"/>
  </r>
  <r>
    <n v="300"/>
    <s v="The Bus "/>
    <s v="THE BUS is a feature-length documentary film celebrating one of the most iconic and beloved vehicles ever produced, the Volkswagen Bus."/>
    <n v="25000"/>
    <n v="11633"/>
    <x v="0"/>
    <x v="0"/>
    <s v="USD"/>
    <n v="1303686138"/>
    <n v="1301007738"/>
    <b v="1"/>
    <n v="298"/>
    <b v="1"/>
    <s v="film &amp; video/documentary"/>
    <n v="0.46532000000000001"/>
    <n v="39.036912751677853"/>
    <x v="0"/>
    <x v="4"/>
  </r>
  <r>
    <n v="301"/>
    <s v="WORLD FAIR"/>
    <s v="A film about personal memory, amateur cinematography, and visions of the future at the 1939 New York World's Fair."/>
    <n v="13000"/>
    <n v="11633"/>
    <x v="0"/>
    <x v="0"/>
    <s v="USD"/>
    <n v="1363711335"/>
    <n v="1360258935"/>
    <b v="1"/>
    <n v="251"/>
    <b v="1"/>
    <s v="film &amp; video/documentary"/>
    <n v="0.89484615384615385"/>
    <n v="46.3466135458167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1633"/>
    <x v="0"/>
    <x v="0"/>
    <s v="USD"/>
    <n v="1330115638"/>
    <n v="1327523638"/>
    <b v="1"/>
    <n v="108"/>
    <b v="1"/>
    <s v="film &amp; video/documentary"/>
    <n v="1.1633"/>
    <n v="107.71296296296296"/>
    <x v="0"/>
    <x v="4"/>
  </r>
  <r>
    <n v="303"/>
    <s v="The Forest for the Trees"/>
    <s v="The story of Jadab Payeng, an Indian man who single handedly planted nearly 1400 acres of forest to save his island, Majuli."/>
    <n v="3000"/>
    <n v="11633"/>
    <x v="0"/>
    <x v="0"/>
    <s v="USD"/>
    <n v="1338601346"/>
    <n v="1336009346"/>
    <b v="1"/>
    <n v="82"/>
    <b v="1"/>
    <s v="film &amp; video/documentary"/>
    <n v="3.8776666666666668"/>
    <n v="141.86585365853659"/>
    <x v="0"/>
    <x v="4"/>
  </r>
  <r>
    <n v="304"/>
    <s v="Beyond Iconic: Distribution for film on Dennis Stock"/>
    <s v="A portrait of a life fully realized and a look at what it takes to make great photography."/>
    <n v="3400"/>
    <n v="11633"/>
    <x v="0"/>
    <x v="0"/>
    <s v="USD"/>
    <n v="1346464800"/>
    <n v="1343096197"/>
    <b v="1"/>
    <n v="74"/>
    <b v="1"/>
    <s v="film &amp; video/documentary"/>
    <n v="3.421470588235294"/>
    <n v="157.20270270270271"/>
    <x v="0"/>
    <x v="4"/>
  </r>
  <r>
    <n v="305"/>
    <s v="My Friend Mott-ly"/>
    <s v="A documentary that I am making about the difficult, but inspiring, life of a late friend of mine."/>
    <n v="7500"/>
    <n v="11633"/>
    <x v="0"/>
    <x v="0"/>
    <s v="USD"/>
    <n v="1331392049"/>
    <n v="1328800049"/>
    <b v="1"/>
    <n v="189"/>
    <b v="1"/>
    <s v="film &amp; video/documentary"/>
    <n v="1.5510666666666666"/>
    <n v="61.550264550264551"/>
    <x v="0"/>
    <x v="4"/>
  </r>
  <r>
    <n v="306"/>
    <s v="Escape/Artist: The Jason Escape Documentary"/>
    <s v="A feature-length documentary on the life of Boston escape artist Jason Escape."/>
    <n v="1000"/>
    <n v="11633"/>
    <x v="0"/>
    <x v="0"/>
    <s v="USD"/>
    <n v="1363806333"/>
    <n v="1362081933"/>
    <b v="1"/>
    <n v="80"/>
    <b v="1"/>
    <s v="film &amp; video/documentary"/>
    <n v="11.632999999999999"/>
    <n v="145.41249999999999"/>
    <x v="0"/>
    <x v="4"/>
  </r>
  <r>
    <n v="307"/>
    <s v="Grammar Revolution"/>
    <s v="Why is grammar important?"/>
    <n v="22000"/>
    <n v="11633"/>
    <x v="0"/>
    <x v="0"/>
    <s v="USD"/>
    <n v="1360276801"/>
    <n v="1357684801"/>
    <b v="1"/>
    <n v="576"/>
    <b v="1"/>
    <s v="film &amp; video/documentary"/>
    <n v="0.52877272727272728"/>
    <n v="20.196180555555557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1633"/>
    <x v="0"/>
    <x v="0"/>
    <s v="USD"/>
    <n v="1299775210"/>
    <n v="1295887210"/>
    <b v="1"/>
    <n v="202"/>
    <b v="1"/>
    <s v="film &amp; video/documentary"/>
    <n v="0.9694166666666667"/>
    <n v="57.58910891089109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11633"/>
    <x v="0"/>
    <x v="0"/>
    <s v="USD"/>
    <n v="1346695334"/>
    <n v="1344880934"/>
    <b v="1"/>
    <n v="238"/>
    <b v="1"/>
    <s v="film &amp; video/documentary"/>
    <n v="0.64627777777777773"/>
    <n v="48.878151260504204"/>
    <x v="0"/>
    <x v="4"/>
  </r>
  <r>
    <n v="310"/>
    <s v="Feels Like Coming Home Tour"/>
    <s v="30 day tour to release a compilation CD with 16 original songs about hometowns.  Webisodes and documentary to follow."/>
    <n v="1000"/>
    <n v="11633"/>
    <x v="0"/>
    <x v="0"/>
    <s v="USD"/>
    <n v="1319076000"/>
    <n v="1317788623"/>
    <b v="1"/>
    <n v="36"/>
    <b v="1"/>
    <s v="film &amp; video/documentary"/>
    <n v="11.632999999999999"/>
    <n v="323.13888888888891"/>
    <x v="0"/>
    <x v="4"/>
  </r>
  <r>
    <n v="311"/>
    <s v="The Sticking Place Interactive Documentary"/>
    <s v="An imaginative interactive documentary about Leah Callahan, a freestyle wrestler and Olympic hopeful."/>
    <n v="20000"/>
    <n v="11633"/>
    <x v="0"/>
    <x v="0"/>
    <s v="USD"/>
    <n v="1325404740"/>
    <n v="1321852592"/>
    <b v="1"/>
    <n v="150"/>
    <b v="1"/>
    <s v="film &amp; video/documentary"/>
    <n v="0.58165"/>
    <n v="77.553333333333327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11633"/>
    <x v="0"/>
    <x v="0"/>
    <s v="USD"/>
    <n v="1365973432"/>
    <n v="1363381432"/>
    <b v="1"/>
    <n v="146"/>
    <b v="1"/>
    <s v="film &amp; video/documentary"/>
    <n v="1.4541249999999999"/>
    <n v="79.67808219178081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1633"/>
    <x v="0"/>
    <x v="0"/>
    <s v="USD"/>
    <n v="1281542340"/>
    <n v="1277702894"/>
    <b v="1"/>
    <n v="222"/>
    <b v="1"/>
    <s v="film &amp; video/documentary"/>
    <n v="0.68429411764705883"/>
    <n v="52.40090090090090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11633"/>
    <x v="0"/>
    <x v="0"/>
    <s v="USD"/>
    <n v="1362167988"/>
    <n v="1359575988"/>
    <b v="1"/>
    <n v="120"/>
    <b v="1"/>
    <s v="film &amp; video/documentary"/>
    <n v="11.632999999999999"/>
    <n v="96.941666666666663"/>
    <x v="0"/>
    <x v="4"/>
  </r>
  <r>
    <n v="315"/>
    <s v="Arias With A Twist: The Docufantasy"/>
    <s v="A documentary that explores  the magical collaboration between performance artist Joey Arias and puppeteer Basil Twist."/>
    <n v="25000"/>
    <n v="11633"/>
    <x v="0"/>
    <x v="0"/>
    <s v="USD"/>
    <n v="1345660334"/>
    <n v="1343068334"/>
    <b v="1"/>
    <n v="126"/>
    <b v="1"/>
    <s v="film &amp; video/documentary"/>
    <n v="0.46532000000000001"/>
    <n v="92.325396825396822"/>
    <x v="0"/>
    <x v="4"/>
  </r>
  <r>
    <n v="316"/>
    <s v="THE SECRET TRIAL 5 - GRASSROOTS CROSS-CANADA TOUR"/>
    <s v="Award winning documentary The Secret Trial 5 needs your help for a Cross-Canada Tour!"/>
    <n v="15000"/>
    <n v="11633"/>
    <x v="0"/>
    <x v="5"/>
    <s v="CAD"/>
    <n v="1418273940"/>
    <n v="1415398197"/>
    <b v="1"/>
    <n v="158"/>
    <b v="1"/>
    <s v="film &amp; video/documentary"/>
    <n v="0.7755333333333333"/>
    <n v="73.62658227848101"/>
    <x v="0"/>
    <x v="4"/>
  </r>
  <r>
    <n v="317"/>
    <s v="Good Men, Bad Men, and a Few Rowdy Ladies"/>
    <s v="The story of a cowboy town with a prison problem, and the colorful characters who call it home."/>
    <n v="30000"/>
    <n v="11633"/>
    <x v="0"/>
    <x v="0"/>
    <s v="USD"/>
    <n v="1386778483"/>
    <n v="1384186483"/>
    <b v="1"/>
    <n v="316"/>
    <b v="1"/>
    <s v="film &amp; video/documentary"/>
    <n v="0.38776666666666665"/>
    <n v="36.813291139240505"/>
    <x v="0"/>
    <x v="4"/>
  </r>
  <r>
    <n v="318"/>
    <s v="Friend Request: Accepted"/>
    <s v="Photographer, Ty Morin, pays a visit to every single one of his Facebook friends to take their portrait...all 788 of them."/>
    <n v="5000"/>
    <n v="11633"/>
    <x v="0"/>
    <x v="0"/>
    <s v="USD"/>
    <n v="1364342151"/>
    <n v="1361753751"/>
    <b v="1"/>
    <n v="284"/>
    <b v="1"/>
    <s v="film &amp; video/documentary"/>
    <n v="2.3266"/>
    <n v="40.961267605633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11633"/>
    <x v="0"/>
    <x v="0"/>
    <s v="USD"/>
    <n v="1265097540"/>
    <n v="1257538029"/>
    <b v="1"/>
    <n v="51"/>
    <b v="1"/>
    <s v="film &amp; video/documentary"/>
    <n v="2.3266"/>
    <n v="228.0980392156862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11633"/>
    <x v="0"/>
    <x v="1"/>
    <s v="GBP"/>
    <n v="1450825200"/>
    <n v="1448284433"/>
    <b v="1"/>
    <n v="158"/>
    <b v="1"/>
    <s v="film &amp; video/documentary"/>
    <n v="0.58165"/>
    <n v="73.62658227848101"/>
    <x v="0"/>
    <x v="4"/>
  </r>
  <r>
    <n v="321"/>
    <s v="An Impossible Project"/>
    <s v="The more digital the world, the more analog our dreams._x000a_A feature documentary shot on 35mm film."/>
    <n v="35000"/>
    <n v="11633"/>
    <x v="0"/>
    <x v="12"/>
    <s v="EUR"/>
    <n v="1478605386"/>
    <n v="1475577786"/>
    <b v="1"/>
    <n v="337"/>
    <b v="1"/>
    <s v="film &amp; video/documentary"/>
    <n v="0.3323714285714286"/>
    <n v="34.519287833827896"/>
    <x v="0"/>
    <x v="4"/>
  </r>
  <r>
    <n v="322"/>
    <s v="Last of the Big Tuskers"/>
    <s v="A documentary film about the largest elephants on earth and what is being done to ensure their survival."/>
    <n v="25000"/>
    <n v="11633"/>
    <x v="0"/>
    <x v="0"/>
    <s v="USD"/>
    <n v="1463146848"/>
    <n v="1460554848"/>
    <b v="1"/>
    <n v="186"/>
    <b v="1"/>
    <s v="film &amp; video/documentary"/>
    <n v="0.46532000000000001"/>
    <n v="62.54301075268817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11633"/>
    <x v="0"/>
    <x v="0"/>
    <s v="USD"/>
    <n v="1482307140"/>
    <n v="1479886966"/>
    <b v="1"/>
    <n v="58"/>
    <b v="1"/>
    <s v="film &amp; video/documentary"/>
    <n v="2.1542592592592591"/>
    <n v="200.56896551724137"/>
    <x v="0"/>
    <x v="4"/>
  </r>
  <r>
    <n v="324"/>
    <s v="KEEP MOVING FORWARD - Documentary Film"/>
    <s v="A documentary about a Vietnam veteran who finds peace from his PTSD through Disney, rather than medication."/>
    <n v="8500"/>
    <n v="11633"/>
    <x v="0"/>
    <x v="0"/>
    <s v="USD"/>
    <n v="1438441308"/>
    <n v="1435590108"/>
    <b v="1"/>
    <n v="82"/>
    <b v="1"/>
    <s v="film &amp; video/documentary"/>
    <n v="1.3685882352941177"/>
    <n v="141.865853658536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11633"/>
    <x v="0"/>
    <x v="0"/>
    <s v="USD"/>
    <n v="1482208233"/>
    <n v="1479184233"/>
    <b v="1"/>
    <n v="736"/>
    <b v="1"/>
    <s v="film &amp; video/documentary"/>
    <n v="0.23266000000000001"/>
    <n v="15.80570652173913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1633"/>
    <x v="0"/>
    <x v="0"/>
    <s v="USD"/>
    <n v="1489532220"/>
    <n v="1486625606"/>
    <b v="1"/>
    <n v="1151"/>
    <b v="1"/>
    <s v="film &amp; video/documentary"/>
    <n v="7.7553333333333335E-2"/>
    <n v="10.106863596872286"/>
    <x v="0"/>
    <x v="4"/>
  </r>
  <r>
    <n v="327"/>
    <s v="Finding Beauty In the Rubble"/>
    <s v="A short film documenting the inspirational life of Mrs. Fukuoka, a tsunami survivor helping to bring hope back to her community."/>
    <n v="4000"/>
    <n v="11633"/>
    <x v="0"/>
    <x v="0"/>
    <s v="USD"/>
    <n v="1427011200"/>
    <n v="1424669929"/>
    <b v="1"/>
    <n v="34"/>
    <b v="1"/>
    <s v="film &amp; video/documentary"/>
    <n v="2.9082499999999998"/>
    <n v="342.14705882352939"/>
    <x v="0"/>
    <x v="4"/>
  </r>
  <r>
    <n v="328"/>
    <s v="Edgar Allan Poe: Buried Alive"/>
    <s v="A documentary that tells the real story of the misunderstood author, and explores the iconic status he still commands today."/>
    <n v="75000"/>
    <n v="11633"/>
    <x v="0"/>
    <x v="0"/>
    <s v="USD"/>
    <n v="1446350400"/>
    <n v="1443739388"/>
    <b v="1"/>
    <n v="498"/>
    <b v="1"/>
    <s v="film &amp; video/documentary"/>
    <n v="0.15510666666666667"/>
    <n v="23.35943775100401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1633"/>
    <x v="0"/>
    <x v="0"/>
    <s v="USD"/>
    <n v="1446868800"/>
    <n v="1444821127"/>
    <b v="1"/>
    <n v="167"/>
    <b v="1"/>
    <s v="film &amp; video/documentary"/>
    <n v="1.1633"/>
    <n v="69.658682634730539"/>
    <x v="0"/>
    <x v="4"/>
  </r>
  <r>
    <n v="330"/>
    <s v="The Power of Place"/>
    <s v="A film project that will compel decision makers to conserve iconic NH landscapes at risk due to an electricity transmission project."/>
    <n v="35000"/>
    <n v="11633"/>
    <x v="0"/>
    <x v="0"/>
    <s v="USD"/>
    <n v="1368763140"/>
    <n v="1366028563"/>
    <b v="1"/>
    <n v="340"/>
    <b v="1"/>
    <s v="film &amp; video/documentary"/>
    <n v="0.3323714285714286"/>
    <n v="34.214705882352938"/>
    <x v="0"/>
    <x v="4"/>
  </r>
  <r>
    <n v="331"/>
    <s v="Living On Soul: The Family Daptone"/>
    <s v="A hybrid music documentary/concert film featuring Sharon Jones, Charles Bradley and the rest of the Daptone Records family."/>
    <n v="40000"/>
    <n v="11633"/>
    <x v="0"/>
    <x v="0"/>
    <s v="USD"/>
    <n v="1466171834"/>
    <n v="1463493434"/>
    <b v="1"/>
    <n v="438"/>
    <b v="1"/>
    <s v="film &amp; video/documentary"/>
    <n v="0.290825"/>
    <n v="26.559360730593607"/>
    <x v="0"/>
    <x v="4"/>
  </r>
  <r>
    <n v="332"/>
    <s v="Changing of the Gods"/>
    <s v="A groundbreaking new film by Kenny Ausubel &amp; Louie Schwartzberg, featuring John Cleese, based on the work of Richard Tarnas."/>
    <n v="100000"/>
    <n v="11633"/>
    <x v="0"/>
    <x v="0"/>
    <s v="USD"/>
    <n v="1446019200"/>
    <n v="1442420377"/>
    <b v="1"/>
    <n v="555"/>
    <b v="1"/>
    <s v="film &amp; video/documentary"/>
    <n v="0.11633"/>
    <n v="20.96036036036036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11633"/>
    <x v="0"/>
    <x v="0"/>
    <s v="USD"/>
    <n v="1460038591"/>
    <n v="1457450191"/>
    <b v="1"/>
    <n v="266"/>
    <b v="1"/>
    <s v="film &amp; video/documentary"/>
    <n v="0.290825"/>
    <n v="43.73308270676691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1633"/>
    <x v="0"/>
    <x v="0"/>
    <s v="USD"/>
    <n v="1431716400"/>
    <n v="1428423757"/>
    <b v="1"/>
    <n v="69"/>
    <b v="1"/>
    <s v="film &amp; video/documentary"/>
    <n v="1.1633"/>
    <n v="168.5942028985507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11633"/>
    <x v="0"/>
    <x v="0"/>
    <s v="USD"/>
    <n v="1431122400"/>
    <n v="1428428515"/>
    <b v="1"/>
    <n v="80"/>
    <b v="1"/>
    <s v="film &amp; video/documentary"/>
    <n v="1.3685882352941177"/>
    <n v="145.4124999999999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11633"/>
    <x v="0"/>
    <x v="0"/>
    <s v="USD"/>
    <n v="1447427918"/>
    <n v="1444832318"/>
    <b v="1"/>
    <n v="493"/>
    <b v="1"/>
    <s v="film &amp; video/documentary"/>
    <n v="0.46532000000000001"/>
    <n v="23.5963488843813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11633"/>
    <x v="0"/>
    <x v="0"/>
    <s v="USD"/>
    <n v="1426298708"/>
    <n v="1423710308"/>
    <b v="1"/>
    <n v="31"/>
    <b v="1"/>
    <s v="film &amp; video/documentary"/>
    <n v="3.8776666666666668"/>
    <n v="375.25806451612902"/>
    <x v="0"/>
    <x v="4"/>
  </r>
  <r>
    <n v="338"/>
    <s v="Queer Genius"/>
    <s v="&quot;Queer Genius&quot; explores the lives of four visionary queer artists: Eileen Myles, Barbara Hammer, Jibz Cameron and Shannon Funchess"/>
    <n v="15000"/>
    <n v="11633"/>
    <x v="0"/>
    <x v="0"/>
    <s v="USD"/>
    <n v="1472864400"/>
    <n v="1468001290"/>
    <b v="1"/>
    <n v="236"/>
    <b v="1"/>
    <s v="film &amp; video/documentary"/>
    <n v="0.7755333333333333"/>
    <n v="49.292372881355931"/>
    <x v="0"/>
    <x v="4"/>
  </r>
  <r>
    <n v="339"/>
    <s v="A Man, A Plan, A Palindrome (Feature)"/>
    <s v="A documentary film following the world's greatest palindromists leading up to the 2017 World Palindrome Championship."/>
    <n v="6000"/>
    <n v="11633"/>
    <x v="0"/>
    <x v="0"/>
    <s v="USD"/>
    <n v="1430331268"/>
    <n v="1427739268"/>
    <b v="1"/>
    <n v="89"/>
    <b v="1"/>
    <s v="film &amp; video/documentary"/>
    <n v="1.9388333333333334"/>
    <n v="130.70786516853931"/>
    <x v="0"/>
    <x v="4"/>
  </r>
  <r>
    <n v="340"/>
    <s v="Somaliland: The Abaarso Story"/>
    <s v="Feature-length documentary about five Somali Muslim students pursuing dreams of education in America"/>
    <n v="35000"/>
    <n v="11633"/>
    <x v="0"/>
    <x v="0"/>
    <s v="USD"/>
    <n v="1489006800"/>
    <n v="1486397007"/>
    <b v="1"/>
    <n v="299"/>
    <b v="1"/>
    <s v="film &amp; video/documentary"/>
    <n v="0.3323714285714286"/>
    <n v="38.90635451505016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11633"/>
    <x v="0"/>
    <x v="0"/>
    <s v="USD"/>
    <n v="1412135940"/>
    <n v="1410555998"/>
    <b v="1"/>
    <n v="55"/>
    <b v="1"/>
    <s v="film &amp; video/documentary"/>
    <n v="3.3237142857142858"/>
    <n v="211.5090909090909"/>
    <x v="0"/>
    <x v="4"/>
  </r>
  <r>
    <n v="342"/>
    <s v="BREAKING A MONSTER a film about the band Unlocking The Truth"/>
    <s v="BREAKING A MONSTER needs your help to play in THEATERS!"/>
    <n v="55000"/>
    <n v="11633"/>
    <x v="0"/>
    <x v="0"/>
    <s v="USD"/>
    <n v="1461955465"/>
    <n v="1459363465"/>
    <b v="1"/>
    <n v="325"/>
    <b v="1"/>
    <s v="film &amp; video/documentary"/>
    <n v="0.2115090909090909"/>
    <n v="35.79384615384615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11633"/>
    <x v="0"/>
    <x v="0"/>
    <s v="USD"/>
    <n v="1415934000"/>
    <n v="1413308545"/>
    <b v="1"/>
    <n v="524"/>
    <b v="1"/>
    <s v="film &amp; video/documentary"/>
    <n v="0.38776666666666665"/>
    <n v="22.20038167938931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11633"/>
    <x v="0"/>
    <x v="0"/>
    <s v="USD"/>
    <n v="1433125200"/>
    <n v="1429312694"/>
    <b v="1"/>
    <n v="285"/>
    <b v="1"/>
    <s v="film &amp; video/documentary"/>
    <n v="0.34725373134328358"/>
    <n v="40.8175438596491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1633"/>
    <x v="0"/>
    <x v="0"/>
    <s v="USD"/>
    <n v="1432161590"/>
    <n v="1429569590"/>
    <b v="1"/>
    <n v="179"/>
    <b v="1"/>
    <s v="film &amp; video/documentary"/>
    <n v="0.80227586206896551"/>
    <n v="64.98882681564245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1633"/>
    <x v="0"/>
    <x v="0"/>
    <s v="USD"/>
    <n v="1444824021"/>
    <n v="1442232021"/>
    <b v="1"/>
    <n v="188"/>
    <b v="1"/>
    <s v="film &amp; video/documentary"/>
    <n v="1.1633"/>
    <n v="61.87765957446808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11633"/>
    <x v="0"/>
    <x v="0"/>
    <s v="USD"/>
    <n v="1447505609"/>
    <n v="1444910009"/>
    <b v="1"/>
    <n v="379"/>
    <b v="1"/>
    <s v="film &amp; video/documentary"/>
    <n v="0.290825"/>
    <n v="30.6939313984168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1633"/>
    <x v="0"/>
    <x v="0"/>
    <s v="USD"/>
    <n v="1440165916"/>
    <n v="1437573916"/>
    <b v="1"/>
    <n v="119"/>
    <b v="1"/>
    <s v="film &amp; video/documentary"/>
    <n v="1.1633"/>
    <n v="97.756302521008408"/>
    <x v="0"/>
    <x v="4"/>
  </r>
  <r>
    <n v="349"/>
    <s v="Strangers To Peace: A Documentary"/>
    <s v="After 52 years of war, FARC guerrilla soldiers rejoin Colombian society to forge new lives of peace."/>
    <n v="11260"/>
    <n v="11633"/>
    <x v="0"/>
    <x v="0"/>
    <s v="USD"/>
    <n v="1487937508"/>
    <n v="1485345508"/>
    <b v="1"/>
    <n v="167"/>
    <b v="1"/>
    <s v="film &amp; video/documentary"/>
    <n v="1.0331261101243339"/>
    <n v="69.65868263473053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11633"/>
    <x v="0"/>
    <x v="0"/>
    <s v="USD"/>
    <n v="1473566340"/>
    <n v="1470274509"/>
    <b v="1"/>
    <n v="221"/>
    <b v="1"/>
    <s v="film &amp; video/documentary"/>
    <n v="0.46532000000000001"/>
    <n v="52.638009049773757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11633"/>
    <x v="0"/>
    <x v="3"/>
    <s v="EUR"/>
    <n v="1460066954"/>
    <n v="1456614554"/>
    <b v="1"/>
    <n v="964"/>
    <b v="1"/>
    <s v="film &amp; video/documentary"/>
    <n v="0.34214705882352942"/>
    <n v="12.06742738589211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33"/>
    <x v="0"/>
    <x v="0"/>
    <s v="USD"/>
    <n v="1412740868"/>
    <n v="1410148868"/>
    <b v="1"/>
    <n v="286"/>
    <b v="1"/>
    <s v="film &amp; video/documentary"/>
    <n v="1.1633"/>
    <n v="40.67482517482517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11633"/>
    <x v="0"/>
    <x v="0"/>
    <s v="USD"/>
    <n v="1447963219"/>
    <n v="1445367619"/>
    <b v="1"/>
    <n v="613"/>
    <b v="1"/>
    <s v="film &amp; video/documentary"/>
    <n v="0.1991099700470689"/>
    <n v="18.97716150081566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11633"/>
    <x v="0"/>
    <x v="0"/>
    <s v="USD"/>
    <n v="1460141521"/>
    <n v="1457553121"/>
    <b v="1"/>
    <n v="29"/>
    <b v="1"/>
    <s v="film &amp; video/documentary"/>
    <n v="3.3237142857142858"/>
    <n v="401.13793103448273"/>
    <x v="0"/>
    <x v="4"/>
  </r>
  <r>
    <n v="355"/>
    <s v="REZA ABDOH -Theatre Visionary"/>
    <s v="A documentary film about the late REZA ABDOH and his performance company DAR A LUZ."/>
    <n v="35000"/>
    <n v="11633"/>
    <x v="0"/>
    <x v="0"/>
    <s v="USD"/>
    <n v="1417420994"/>
    <n v="1414738994"/>
    <b v="1"/>
    <n v="165"/>
    <b v="1"/>
    <s v="film &amp; video/documentary"/>
    <n v="0.3323714285714286"/>
    <n v="70.5030303030303"/>
    <x v="0"/>
    <x v="4"/>
  </r>
  <r>
    <n v="356"/>
    <s v="43 and 80"/>
    <s v="A documentary about halibut conservation and how it impacts communities of Southeast Alaska."/>
    <n v="7500"/>
    <n v="11633"/>
    <x v="0"/>
    <x v="0"/>
    <s v="USD"/>
    <n v="1458152193"/>
    <n v="1455563793"/>
    <b v="1"/>
    <n v="97"/>
    <b v="1"/>
    <s v="film &amp; video/documentary"/>
    <n v="1.5510666666666666"/>
    <n v="119.927835051546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11633"/>
    <x v="0"/>
    <x v="0"/>
    <s v="USD"/>
    <n v="1429852797"/>
    <n v="1426396797"/>
    <b v="1"/>
    <n v="303"/>
    <b v="1"/>
    <s v="film &amp; video/documentary"/>
    <n v="0.7755333333333333"/>
    <n v="38.39273927392739"/>
    <x v="0"/>
    <x v="4"/>
  </r>
  <r>
    <n v="358"/>
    <s v="Nobody Knows Anything (except William Goldman)"/>
    <s v="Screenwriter. Novelist. Playwright. The inside story of famed writer William Goldman. As only he can tell it."/>
    <n v="50000"/>
    <n v="11633"/>
    <x v="0"/>
    <x v="0"/>
    <s v="USD"/>
    <n v="1466002800"/>
    <n v="1463517521"/>
    <b v="1"/>
    <n v="267"/>
    <b v="1"/>
    <s v="film &amp; video/documentary"/>
    <n v="0.23266000000000001"/>
    <n v="43.569288389513112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11633"/>
    <x v="0"/>
    <x v="0"/>
    <s v="USD"/>
    <n v="1415941920"/>
    <n v="1414028490"/>
    <b v="1"/>
    <n v="302"/>
    <b v="1"/>
    <s v="film &amp; video/documentary"/>
    <n v="0.48070247933884297"/>
    <n v="38.519867549668874"/>
    <x v="0"/>
    <x v="4"/>
  </r>
  <r>
    <n v="360"/>
    <s v="Faith: A Documentary"/>
    <s v="A brave woman takes her wife and son from New York to visit her hometown in Kenya, where she was persecuted for being a lesbian."/>
    <n v="12000"/>
    <n v="11633"/>
    <x v="0"/>
    <x v="0"/>
    <s v="USD"/>
    <n v="1437621060"/>
    <n v="1433799180"/>
    <b v="0"/>
    <n v="87"/>
    <b v="1"/>
    <s v="film &amp; video/documentary"/>
    <n v="0.9694166666666667"/>
    <n v="133.7126436781609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11633"/>
    <x v="0"/>
    <x v="0"/>
    <s v="USD"/>
    <n v="1416704506"/>
    <n v="1414108906"/>
    <b v="0"/>
    <n v="354"/>
    <b v="1"/>
    <s v="film &amp; video/documentary"/>
    <n v="0.3323714285714286"/>
    <n v="32.861581920903951"/>
    <x v="0"/>
    <x v="4"/>
  </r>
  <r>
    <n v="362"/>
    <s v="THE RIDGE: TEN FOR THIRTY"/>
    <s v="A SHORT FILM celebrating ONE RACE: the Bridger Ridge Run. TEN RUNNERS: the movie-stars. THIRTY YEARS: running wild in the mountains."/>
    <n v="9665"/>
    <n v="11633"/>
    <x v="0"/>
    <x v="0"/>
    <s v="USD"/>
    <n v="1407456000"/>
    <n v="1405573391"/>
    <b v="0"/>
    <n v="86"/>
    <b v="1"/>
    <s v="film &amp; video/documentary"/>
    <n v="1.2036213140196586"/>
    <n v="135.2674418604651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11633"/>
    <x v="0"/>
    <x v="0"/>
    <s v="USD"/>
    <n v="1272828120"/>
    <n v="1268934736"/>
    <b v="0"/>
    <n v="26"/>
    <b v="1"/>
    <s v="film &amp; video/documentary"/>
    <n v="1.3034173669467788"/>
    <n v="447.4230769230769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11633"/>
    <x v="0"/>
    <x v="0"/>
    <s v="USD"/>
    <n v="1403323140"/>
    <n v="1400704672"/>
    <b v="0"/>
    <n v="113"/>
    <b v="1"/>
    <s v="film &amp; video/documentary"/>
    <n v="1.6618571428571429"/>
    <n v="102.94690265486726"/>
    <x v="0"/>
    <x v="4"/>
  </r>
  <r>
    <n v="365"/>
    <s v="A QUEER COUNTRY"/>
    <s v="Please help us finish this documentary about how Tel Aviv in Israel became a gay friendly liberal hub in a religious state"/>
    <n v="15000"/>
    <n v="11633"/>
    <x v="0"/>
    <x v="1"/>
    <s v="GBP"/>
    <n v="1393597999"/>
    <n v="1391005999"/>
    <b v="0"/>
    <n v="65"/>
    <b v="1"/>
    <s v="film &amp; video/documentary"/>
    <n v="0.7755333333333333"/>
    <n v="178.96923076923076"/>
    <x v="0"/>
    <x v="4"/>
  </r>
  <r>
    <n v="366"/>
    <s v="A BUSHMAN ODYSSEY"/>
    <s v="One Bushman familyâ€™s struggle to survive genocide, dispossession and post-apartheid freedom in South Africa."/>
    <n v="38000"/>
    <n v="11633"/>
    <x v="0"/>
    <x v="0"/>
    <s v="USD"/>
    <n v="1337540518"/>
    <n v="1334948518"/>
    <b v="0"/>
    <n v="134"/>
    <b v="1"/>
    <s v="film &amp; video/documentary"/>
    <n v="0.30613157894736842"/>
    <n v="86.8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1633"/>
    <x v="0"/>
    <x v="0"/>
    <s v="USD"/>
    <n v="1367384340"/>
    <n v="1363960278"/>
    <b v="0"/>
    <n v="119"/>
    <b v="1"/>
    <s v="film &amp; video/documentary"/>
    <n v="1.1633"/>
    <n v="97.756302521008408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1633"/>
    <x v="0"/>
    <x v="0"/>
    <s v="USD"/>
    <n v="1426426322"/>
    <n v="1423405922"/>
    <b v="0"/>
    <n v="159"/>
    <b v="1"/>
    <s v="film &amp; video/documentary"/>
    <n v="0.93064000000000002"/>
    <n v="73.163522012578611"/>
    <x v="0"/>
    <x v="4"/>
  </r>
  <r>
    <n v="369"/>
    <s v="Alpine Zone"/>
    <s v="A documentary of one woman's attempt at solo hiking 2,000 miles, in an effort to understand herself and societal expectations."/>
    <n v="6500"/>
    <n v="11633"/>
    <x v="0"/>
    <x v="0"/>
    <s v="USD"/>
    <n v="1326633269"/>
    <n v="1324041269"/>
    <b v="0"/>
    <n v="167"/>
    <b v="1"/>
    <s v="film &amp; video/documentary"/>
    <n v="1.7896923076923077"/>
    <n v="69.65868263473053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11633"/>
    <x v="0"/>
    <x v="0"/>
    <s v="USD"/>
    <n v="1483729500"/>
    <n v="1481137500"/>
    <b v="0"/>
    <n v="43"/>
    <b v="1"/>
    <s v="film &amp; video/documentary"/>
    <n v="0.46532000000000001"/>
    <n v="270.53488372093022"/>
    <x v="0"/>
    <x v="4"/>
  </r>
  <r>
    <n v="371"/>
    <s v="Unbranded"/>
    <s v="3,000 Miles. 18 Wild Horses. 6 Months. 5 States. 4 men. A documentary about Conservation, Exploration, and Wild Mustangs."/>
    <n v="150000"/>
    <n v="11633"/>
    <x v="0"/>
    <x v="0"/>
    <s v="USD"/>
    <n v="1359743139"/>
    <n v="1355855139"/>
    <b v="0"/>
    <n v="1062"/>
    <b v="1"/>
    <s v="film &amp; video/documentary"/>
    <n v="7.7553333333333335E-2"/>
    <n v="10.953860640301318"/>
    <x v="0"/>
    <x v="4"/>
  </r>
  <r>
    <n v="372"/>
    <s v="Wild Equus"/>
    <s v="A short documentary exploring the uses of 'Natural Horsemanship' across Europe"/>
    <n v="300"/>
    <n v="11633"/>
    <x v="0"/>
    <x v="1"/>
    <s v="GBP"/>
    <n v="1459872000"/>
    <n v="1456408244"/>
    <b v="0"/>
    <n v="9"/>
    <b v="1"/>
    <s v="film &amp; video/documentary"/>
    <n v="38.776666666666664"/>
    <n v="1292.5555555555557"/>
    <x v="0"/>
    <x v="4"/>
  </r>
  <r>
    <n v="373"/>
    <s v="The Boing Heard 'Round the World"/>
    <s v="A feature documentary about UPA Pictures, the little studio that changed the course of animation around the world"/>
    <n v="7500"/>
    <n v="11633"/>
    <x v="0"/>
    <x v="0"/>
    <s v="USD"/>
    <n v="1342648398"/>
    <n v="1340056398"/>
    <b v="0"/>
    <n v="89"/>
    <b v="1"/>
    <s v="film &amp; video/documentary"/>
    <n v="1.5510666666666666"/>
    <n v="130.7078651685393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11633"/>
    <x v="0"/>
    <x v="0"/>
    <s v="USD"/>
    <n v="1316208031"/>
    <n v="1312320031"/>
    <b v="0"/>
    <n v="174"/>
    <b v="1"/>
    <s v="film &amp; video/documentary"/>
    <n v="1.9388333333333334"/>
    <n v="66.85632183908046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11633"/>
    <x v="0"/>
    <x v="0"/>
    <s v="USD"/>
    <n v="1393694280"/>
    <n v="1390088311"/>
    <b v="0"/>
    <n v="14"/>
    <b v="1"/>
    <s v="film &amp; video/documentary"/>
    <n v="23.265999999999998"/>
    <n v="830.9285714285714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11633"/>
    <x v="0"/>
    <x v="1"/>
    <s v="GBP"/>
    <n v="1472122316"/>
    <n v="1469443916"/>
    <b v="0"/>
    <n v="48"/>
    <b v="1"/>
    <s v="film &amp; video/documentary"/>
    <n v="4.7481632653061228"/>
    <n v="242.3541666666666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1633"/>
    <x v="0"/>
    <x v="0"/>
    <s v="USD"/>
    <n v="1447484460"/>
    <n v="1444888868"/>
    <b v="0"/>
    <n v="133"/>
    <b v="1"/>
    <s v="film &amp; video/documentary"/>
    <n v="0.9694166666666667"/>
    <n v="87.4661654135338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11633"/>
    <x v="0"/>
    <x v="5"/>
    <s v="CAD"/>
    <n v="1453765920"/>
    <n v="1451655808"/>
    <b v="0"/>
    <n v="83"/>
    <b v="1"/>
    <s v="film &amp; video/documentary"/>
    <n v="3.8776666666666668"/>
    <n v="140.15662650602408"/>
    <x v="0"/>
    <x v="4"/>
  </r>
  <r>
    <n v="379"/>
    <s v="The Unknowns"/>
    <s v="The U.S. Army has granted us permission to film a documentary at America's most sacred shrine: The Tomb of the Unknown Soldier."/>
    <n v="15000"/>
    <n v="11633"/>
    <x v="0"/>
    <x v="0"/>
    <s v="USD"/>
    <n v="1336062672"/>
    <n v="1332174672"/>
    <b v="0"/>
    <n v="149"/>
    <b v="1"/>
    <s v="film &amp; video/documentary"/>
    <n v="0.7755333333333333"/>
    <n v="78.07382550335570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11633"/>
    <x v="0"/>
    <x v="0"/>
    <s v="USD"/>
    <n v="1453569392"/>
    <n v="1451409392"/>
    <b v="0"/>
    <n v="49"/>
    <b v="1"/>
    <s v="film &amp; video/documentary"/>
    <n v="2.9082499999999998"/>
    <n v="237.40816326530611"/>
    <x v="0"/>
    <x v="4"/>
  </r>
  <r>
    <n v="381"/>
    <s v="Clearwater"/>
    <s v="Set in the ancient waters of the Puget Sound, Clearwater is a universal story about the need to adapt to change."/>
    <n v="25000"/>
    <n v="11633"/>
    <x v="0"/>
    <x v="0"/>
    <s v="USD"/>
    <n v="1343624400"/>
    <n v="1340642717"/>
    <b v="0"/>
    <n v="251"/>
    <b v="1"/>
    <s v="film &amp; video/documentary"/>
    <n v="0.46532000000000001"/>
    <n v="46.3466135458167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1633"/>
    <x v="0"/>
    <x v="0"/>
    <s v="USD"/>
    <n v="1346950900"/>
    <n v="1345741300"/>
    <b v="0"/>
    <n v="22"/>
    <b v="1"/>
    <s v="film &amp; video/documentary"/>
    <n v="19.388333333333332"/>
    <n v="528.7727272727272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11633"/>
    <x v="0"/>
    <x v="0"/>
    <s v="USD"/>
    <n v="1400467759"/>
    <n v="1398480559"/>
    <b v="0"/>
    <n v="48"/>
    <b v="1"/>
    <s v="film &amp; video/documentary"/>
    <n v="11.644644644644645"/>
    <n v="242.35416666666666"/>
    <x v="0"/>
    <x v="4"/>
  </r>
  <r>
    <n v="384"/>
    <s v="Nurse Mare Foals: Born to Die"/>
    <s v="This documentary is about Last Chance Corral in Athens, Ohio and their heroic work saving nurse mare foals from imminent death."/>
    <n v="20000"/>
    <n v="11633"/>
    <x v="0"/>
    <x v="0"/>
    <s v="USD"/>
    <n v="1420569947"/>
    <n v="1417977947"/>
    <b v="0"/>
    <n v="383"/>
    <b v="1"/>
    <s v="film &amp; video/documentary"/>
    <n v="0.58165"/>
    <n v="30.373368146214098"/>
    <x v="0"/>
    <x v="4"/>
  </r>
  <r>
    <n v="385"/>
    <s v="Luke and Jedi"/>
    <s v="A documentary following the incredible story of a brave little boy and his service dog, fighting Type 1 Diabetes one day at a time."/>
    <n v="25000"/>
    <n v="11633"/>
    <x v="0"/>
    <x v="0"/>
    <s v="USD"/>
    <n v="1416582101"/>
    <n v="1413986501"/>
    <b v="0"/>
    <n v="237"/>
    <b v="1"/>
    <s v="film &amp; video/documentary"/>
    <n v="0.46532000000000001"/>
    <n v="49.084388185654007"/>
    <x v="0"/>
    <x v="4"/>
  </r>
  <r>
    <n v="386"/>
    <s v="Submarine: Diving Away From Adulthood"/>
    <s v="Eight friends reunite to achieve their childhood dream of designing, constructing, and launching a homemade submarine."/>
    <n v="600"/>
    <n v="11633"/>
    <x v="0"/>
    <x v="0"/>
    <s v="USD"/>
    <n v="1439246991"/>
    <n v="1437950991"/>
    <b v="0"/>
    <n v="13"/>
    <b v="1"/>
    <s v="film &amp; video/documentary"/>
    <n v="19.388333333333332"/>
    <n v="894.8461538461538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11633"/>
    <x v="0"/>
    <x v="0"/>
    <s v="USD"/>
    <n v="1439618400"/>
    <n v="1436976858"/>
    <b v="0"/>
    <n v="562"/>
    <b v="1"/>
    <s v="film &amp; video/documentary"/>
    <n v="0.30613157894736842"/>
    <n v="20.699288256227756"/>
    <x v="0"/>
    <x v="4"/>
  </r>
  <r>
    <n v="388"/>
    <s v="Another Man's Treasure documentary"/>
    <s v="A documentary film featuring the World's Largest Rummage Sale and rumination on the Power and Pleasures of Possessions."/>
    <n v="5000"/>
    <n v="11633"/>
    <x v="0"/>
    <x v="0"/>
    <s v="USD"/>
    <n v="1469670580"/>
    <n v="1467078580"/>
    <b v="0"/>
    <n v="71"/>
    <b v="1"/>
    <s v="film &amp; video/documentary"/>
    <n v="2.3266"/>
    <n v="163.8450704225352"/>
    <x v="0"/>
    <x v="4"/>
  </r>
  <r>
    <n v="389"/>
    <s v="The Food Cure"/>
    <s v="What difference can food really make? A documentary film about six people who make the radical choice to face cancer with their plates."/>
    <n v="68000"/>
    <n v="11633"/>
    <x v="0"/>
    <x v="0"/>
    <s v="USD"/>
    <n v="1394233140"/>
    <n v="1391477450"/>
    <b v="0"/>
    <n v="1510"/>
    <b v="1"/>
    <s v="film &amp; video/documentary"/>
    <n v="0.17107352941176471"/>
    <n v="7.7039735099337747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1633"/>
    <x v="0"/>
    <x v="0"/>
    <s v="USD"/>
    <n v="1431046372"/>
    <n v="1429318372"/>
    <b v="0"/>
    <n v="14"/>
    <b v="1"/>
    <s v="film &amp; video/documentary"/>
    <n v="11.632999999999999"/>
    <n v="830.92857142857144"/>
    <x v="0"/>
    <x v="4"/>
  </r>
  <r>
    <n v="391"/>
    <s v="Science, Sex and the Ladies"/>
    <s v="Too many women feel confused about their orgasm and shame about their desire. This movie aims to change that."/>
    <n v="20000"/>
    <n v="11633"/>
    <x v="0"/>
    <x v="0"/>
    <s v="USD"/>
    <n v="1324169940"/>
    <n v="1321578051"/>
    <b v="0"/>
    <n v="193"/>
    <b v="1"/>
    <s v="film &amp; video/documentary"/>
    <n v="0.58165"/>
    <n v="60.274611398963728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1633"/>
    <x v="0"/>
    <x v="0"/>
    <s v="USD"/>
    <n v="1315450800"/>
    <n v="1312823571"/>
    <b v="0"/>
    <n v="206"/>
    <b v="1"/>
    <s v="film &amp; video/documentary"/>
    <n v="0.62881081081081081"/>
    <n v="56.470873786407765"/>
    <x v="0"/>
    <x v="4"/>
  </r>
  <r>
    <n v="393"/>
    <s v="THE PENGUIN COUNTERS Documentary Film"/>
    <s v="This is a story thatâ€™s never been told, about tackling climate change one penguin at a timeâ€¦"/>
    <n v="50000"/>
    <n v="11633"/>
    <x v="0"/>
    <x v="0"/>
    <s v="USD"/>
    <n v="1381424452"/>
    <n v="1378746052"/>
    <b v="0"/>
    <n v="351"/>
    <b v="1"/>
    <s v="film &amp; video/documentary"/>
    <n v="0.23266000000000001"/>
    <n v="33.1424501424501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11633"/>
    <x v="0"/>
    <x v="3"/>
    <s v="EUR"/>
    <n v="1460918282"/>
    <n v="1455737882"/>
    <b v="0"/>
    <n v="50"/>
    <b v="1"/>
    <s v="film &amp; video/documentary"/>
    <n v="2.4751063829787232"/>
    <n v="232.6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1633"/>
    <x v="0"/>
    <x v="0"/>
    <s v="USD"/>
    <n v="1335562320"/>
    <n v="1332452960"/>
    <b v="0"/>
    <n v="184"/>
    <b v="1"/>
    <s v="film &amp; video/documentary"/>
    <n v="1.1633"/>
    <n v="63.222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1633"/>
    <x v="0"/>
    <x v="0"/>
    <s v="USD"/>
    <n v="1341668006"/>
    <n v="1340372006"/>
    <b v="0"/>
    <n v="196"/>
    <b v="1"/>
    <s v="film &amp; video/documentary"/>
    <n v="0.7755333333333333"/>
    <n v="59.352040816326529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1633"/>
    <x v="0"/>
    <x v="0"/>
    <s v="USD"/>
    <n v="1283312640"/>
    <n v="1279651084"/>
    <b v="0"/>
    <n v="229"/>
    <b v="1"/>
    <s v="film &amp; video/documentary"/>
    <n v="0.93482802957248479"/>
    <n v="50.79912663755458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11633"/>
    <x v="0"/>
    <x v="0"/>
    <s v="USD"/>
    <n v="1430334126"/>
    <n v="1426446126"/>
    <b v="0"/>
    <n v="67"/>
    <b v="1"/>
    <s v="film &amp; video/documentary"/>
    <n v="1.5510666666666666"/>
    <n v="173.62686567164178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11633"/>
    <x v="0"/>
    <x v="1"/>
    <s v="GBP"/>
    <n v="1481716800"/>
    <n v="1479070867"/>
    <b v="0"/>
    <n v="95"/>
    <b v="1"/>
    <s v="film &amp; video/documentary"/>
    <n v="0.58165"/>
    <n v="122.4526315789473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633"/>
    <x v="0"/>
    <x v="0"/>
    <s v="USD"/>
    <n v="1400297400"/>
    <n v="1397661347"/>
    <b v="0"/>
    <n v="62"/>
    <b v="1"/>
    <s v="film &amp; video/documentary"/>
    <n v="1.1633"/>
    <n v="187.6290322580645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11633"/>
    <x v="0"/>
    <x v="0"/>
    <s v="USD"/>
    <n v="1312747970"/>
    <n v="1310155970"/>
    <b v="0"/>
    <n v="73"/>
    <b v="1"/>
    <s v="film &amp; video/documentary"/>
    <n v="0.23266000000000001"/>
    <n v="159.3561643835616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11633"/>
    <x v="0"/>
    <x v="0"/>
    <s v="USD"/>
    <n v="1446731817"/>
    <n v="1444913817"/>
    <b v="0"/>
    <n v="43"/>
    <b v="1"/>
    <s v="film &amp; video/documentary"/>
    <n v="5.8164999999999996"/>
    <n v="270.53488372093022"/>
    <x v="0"/>
    <x v="4"/>
  </r>
  <r>
    <n v="403"/>
    <s v="MONDO BANANA"/>
    <s v="A documentary adventure about bananas - and people. Your round-trip ticket into the heart of banana-cultures!!"/>
    <n v="5000"/>
    <n v="11633"/>
    <x v="0"/>
    <x v="0"/>
    <s v="USD"/>
    <n v="1312960080"/>
    <n v="1308900441"/>
    <b v="0"/>
    <n v="70"/>
    <b v="1"/>
    <s v="film &amp; video/documentary"/>
    <n v="2.3266"/>
    <n v="166.18571428571428"/>
    <x v="0"/>
    <x v="4"/>
  </r>
  <r>
    <n v="404"/>
    <s v="The Last One: Unfolding the AIDS MEMORIAL QUILT"/>
    <s v="A feature length documentary, exploring the many lives memorialized by the iconic AIDS Memorial Quilt."/>
    <n v="35000"/>
    <n v="11633"/>
    <x v="0"/>
    <x v="0"/>
    <s v="USD"/>
    <n v="1391641440"/>
    <n v="1389107062"/>
    <b v="0"/>
    <n v="271"/>
    <b v="1"/>
    <s v="film &amp; video/documentary"/>
    <n v="0.3323714285714286"/>
    <n v="42.926199261992622"/>
    <x v="0"/>
    <x v="4"/>
  </r>
  <r>
    <n v="405"/>
    <s v="The Healing Effect Movie"/>
    <s v="Come, join our movie movement.  A new documentary about the healing power of food."/>
    <n v="2820"/>
    <n v="11633"/>
    <x v="0"/>
    <x v="0"/>
    <s v="USD"/>
    <n v="1394071339"/>
    <n v="1391479339"/>
    <b v="0"/>
    <n v="55"/>
    <b v="1"/>
    <s v="film &amp; video/documentary"/>
    <n v="4.1251773049645388"/>
    <n v="211.5090909090909"/>
    <x v="0"/>
    <x v="4"/>
  </r>
  <r>
    <n v="406"/>
    <s v="The Desert River Bends"/>
    <s v="The Desert River Bends is a short documentary following the alternative lifestyles of three middle-age river guides in Moab UT."/>
    <n v="2800"/>
    <n v="11633"/>
    <x v="0"/>
    <x v="0"/>
    <s v="USD"/>
    <n v="1304920740"/>
    <n v="1301975637"/>
    <b v="0"/>
    <n v="35"/>
    <b v="1"/>
    <s v="film &amp; video/documentary"/>
    <n v="4.1546428571428571"/>
    <n v="332.37142857142857"/>
    <x v="0"/>
    <x v="4"/>
  </r>
  <r>
    <n v="407"/>
    <s v="Haymarket Documentary"/>
    <s v="The story of the 1886 Haymarket Riot explored through the history of the Haymarket Police Memorial Statue."/>
    <n v="2000"/>
    <n v="11633"/>
    <x v="0"/>
    <x v="0"/>
    <s v="USD"/>
    <n v="1321739650"/>
    <n v="1316552050"/>
    <b v="0"/>
    <n v="22"/>
    <b v="1"/>
    <s v="film &amp; video/documentary"/>
    <n v="5.8164999999999996"/>
    <n v="528.77272727272725"/>
    <x v="0"/>
    <x v="4"/>
  </r>
  <r>
    <n v="408"/>
    <s v="Reverence: A Documentary Short on Branded Yarmulkes"/>
    <s v="A documentary exploring the phenomenon of custom and branded yarmulkes in Jewish-American communities."/>
    <n v="6000"/>
    <n v="11633"/>
    <x v="0"/>
    <x v="0"/>
    <s v="USD"/>
    <n v="1383676790"/>
    <n v="1380217190"/>
    <b v="0"/>
    <n v="38"/>
    <b v="1"/>
    <s v="film &amp; video/documentary"/>
    <n v="1.9388333333333334"/>
    <n v="306.13157894736844"/>
    <x v="0"/>
    <x v="4"/>
  </r>
  <r>
    <n v="409"/>
    <s v="The Lost Generation"/>
    <s v="I am working on a project that explores the relationship between education to work for youth within the European Union."/>
    <n v="500"/>
    <n v="11633"/>
    <x v="0"/>
    <x v="1"/>
    <s v="GBP"/>
    <n v="1469220144"/>
    <n v="1466628144"/>
    <b v="0"/>
    <n v="15"/>
    <b v="1"/>
    <s v="film &amp; video/documentary"/>
    <n v="23.265999999999998"/>
    <n v="775.5333333333333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1633"/>
    <x v="0"/>
    <x v="5"/>
    <s v="CAD"/>
    <n v="1434670397"/>
    <n v="1429486397"/>
    <b v="0"/>
    <n v="7"/>
    <b v="1"/>
    <s v="film &amp; video/documentary"/>
    <n v="11.632999999999999"/>
    <n v="1661.85714285714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11633"/>
    <x v="0"/>
    <x v="0"/>
    <s v="USD"/>
    <n v="1387688400"/>
    <n v="1384920804"/>
    <b v="0"/>
    <n v="241"/>
    <b v="1"/>
    <s v="film &amp; video/documentary"/>
    <n v="0.38776666666666665"/>
    <n v="48.269709543568467"/>
    <x v="0"/>
    <x v="4"/>
  </r>
  <r>
    <n v="412"/>
    <s v="Southern Oregon VS. LNG"/>
    <s v="A short film about property rights, salmon, and ratepayers in the controversy over exporting natural gas through southern Oregon"/>
    <n v="2500"/>
    <n v="11633"/>
    <x v="0"/>
    <x v="0"/>
    <s v="USD"/>
    <n v="1343238578"/>
    <n v="1341856178"/>
    <b v="0"/>
    <n v="55"/>
    <b v="1"/>
    <s v="film &amp; video/documentary"/>
    <n v="4.6532"/>
    <n v="211.509090909090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1633"/>
    <x v="0"/>
    <x v="0"/>
    <s v="USD"/>
    <n v="1342731811"/>
    <n v="1340139811"/>
    <b v="0"/>
    <n v="171"/>
    <b v="1"/>
    <s v="film &amp; video/documentary"/>
    <n v="0.90882812499999999"/>
    <n v="68.02923976608187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1633"/>
    <x v="0"/>
    <x v="0"/>
    <s v="USD"/>
    <n v="1381541465"/>
    <n v="1378949465"/>
    <b v="0"/>
    <n v="208"/>
    <b v="1"/>
    <s v="film &amp; video/documentary"/>
    <n v="0.62881081081081081"/>
    <n v="55.92788461538461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1633"/>
    <x v="0"/>
    <x v="5"/>
    <s v="CAD"/>
    <n v="1413547200"/>
    <n v="1411417602"/>
    <b v="0"/>
    <n v="21"/>
    <b v="1"/>
    <s v="film &amp; video/documentary"/>
    <n v="8.3092857142857142"/>
    <n v="553.95238095238096"/>
    <x v="0"/>
    <x v="4"/>
  </r>
  <r>
    <n v="416"/>
    <s v="Fire in the Heart of the City"/>
    <s v="35,000 pounds of food to a city. Highlighting the &quot;Convoy New Britain&quot; event from birth to beyond."/>
    <n v="1000"/>
    <n v="11633"/>
    <x v="0"/>
    <x v="0"/>
    <s v="USD"/>
    <n v="1391851831"/>
    <n v="1389259831"/>
    <b v="0"/>
    <n v="25"/>
    <b v="1"/>
    <s v="film &amp; video/documentary"/>
    <n v="11.632999999999999"/>
    <n v="465.32"/>
    <x v="0"/>
    <x v="4"/>
  </r>
  <r>
    <n v="417"/>
    <s v="Cycle of Life"/>
    <s v="An unexpected kidney donor acts on faith in order to rescue a fellow cyclist from his failing body. The true story of Pete and Kelly."/>
    <n v="10500"/>
    <n v="11633"/>
    <x v="0"/>
    <x v="0"/>
    <s v="USD"/>
    <n v="1365395580"/>
    <n v="1364426260"/>
    <b v="0"/>
    <n v="52"/>
    <b v="1"/>
    <s v="film &amp; video/documentary"/>
    <n v="1.1079047619047619"/>
    <n v="223.71153846153845"/>
    <x v="0"/>
    <x v="4"/>
  </r>
  <r>
    <n v="418"/>
    <s v="Swim for the Reef"/>
    <s v="A Texas grandfather's extraordinary quest to protect the coral reefs and his challenge to humanity to take care of the things we love."/>
    <n v="22400"/>
    <n v="11633"/>
    <x v="0"/>
    <x v="0"/>
    <s v="USD"/>
    <n v="1437633997"/>
    <n v="1435041997"/>
    <b v="0"/>
    <n v="104"/>
    <b v="1"/>
    <s v="film &amp; video/documentary"/>
    <n v="0.51933035714285714"/>
    <n v="111.85576923076923"/>
    <x v="0"/>
    <x v="4"/>
  </r>
  <r>
    <n v="419"/>
    <s v="BEYOND LOCAL"/>
    <s v="Beyond Local is a personal journey through an art-centric and musically talented community that fosters creativity."/>
    <n v="8000"/>
    <n v="11633"/>
    <x v="0"/>
    <x v="0"/>
    <s v="USD"/>
    <n v="1372536787"/>
    <n v="1367352787"/>
    <b v="0"/>
    <n v="73"/>
    <b v="1"/>
    <s v="film &amp; video/documentary"/>
    <n v="1.4541249999999999"/>
    <n v="159.3561643835616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1633"/>
    <x v="2"/>
    <x v="0"/>
    <s v="USD"/>
    <n v="1394772031"/>
    <n v="1392183631"/>
    <b v="0"/>
    <n v="3"/>
    <b v="0"/>
    <s v="film &amp; video/animation"/>
    <n v="3.5251515151515154"/>
    <n v="3877.6666666666665"/>
    <x v="0"/>
    <x v="5"/>
  </r>
  <r>
    <n v="421"/>
    <s v="The monster Inside"/>
    <s v="An artistic project that will act as my final animation project and first feature film written, directed, animated, and produced by me"/>
    <n v="15000"/>
    <n v="11633"/>
    <x v="2"/>
    <x v="0"/>
    <s v="USD"/>
    <n v="1440157656"/>
    <n v="1434973656"/>
    <b v="0"/>
    <n v="6"/>
    <b v="0"/>
    <s v="film &amp; video/animation"/>
    <n v="0.7755333333333333"/>
    <n v="1938.8333333333333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1633"/>
    <x v="2"/>
    <x v="0"/>
    <s v="USD"/>
    <n v="1410416097"/>
    <n v="1407824097"/>
    <b v="0"/>
    <n v="12"/>
    <b v="0"/>
    <s v="film &amp; video/animation"/>
    <n v="0.290825"/>
    <n v="969.416666666666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1633"/>
    <x v="2"/>
    <x v="0"/>
    <s v="USD"/>
    <n v="1370470430"/>
    <n v="1367878430"/>
    <b v="0"/>
    <n v="13"/>
    <b v="0"/>
    <s v="film &amp; video/animation"/>
    <n v="0.58165"/>
    <n v="894.84615384615381"/>
    <x v="0"/>
    <x v="5"/>
  </r>
  <r>
    <n v="424"/>
    <s v="Drowning -Short animated Film"/>
    <s v="A short film about a gay teenage boy who is bullied to the point where he is willing to commit suicide. Only he can save himself."/>
    <n v="3000"/>
    <n v="11633"/>
    <x v="2"/>
    <x v="0"/>
    <s v="USD"/>
    <n v="1332748899"/>
    <n v="1327568499"/>
    <b v="0"/>
    <n v="5"/>
    <b v="0"/>
    <s v="film &amp; video/animation"/>
    <n v="3.8776666666666668"/>
    <n v="2326.6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1633"/>
    <x v="2"/>
    <x v="0"/>
    <s v="USD"/>
    <n v="1448660404"/>
    <n v="1443472804"/>
    <b v="0"/>
    <n v="2"/>
    <b v="0"/>
    <s v="film &amp; video/animation"/>
    <n v="0.23266000000000001"/>
    <n v="5816.5"/>
    <x v="0"/>
    <x v="5"/>
  </r>
  <r>
    <n v="426"/>
    <s v="Dewey Does 110 Animation"/>
    <s v="The first ever, Dewey Does 110 animation, teaches kids good values, how to succeed in life and maintaining a 110% state-of-mind."/>
    <n v="10000"/>
    <n v="11633"/>
    <x v="2"/>
    <x v="0"/>
    <s v="USD"/>
    <n v="1456851914"/>
    <n v="1454259914"/>
    <b v="0"/>
    <n v="8"/>
    <b v="0"/>
    <s v="film &amp; video/animation"/>
    <n v="1.1633"/>
    <n v="1454.1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11633"/>
    <x v="2"/>
    <x v="0"/>
    <s v="USD"/>
    <n v="1445540340"/>
    <n v="1444340940"/>
    <b v="0"/>
    <n v="0"/>
    <b v="0"/>
    <s v="film &amp; video/animation"/>
    <n v="1.7896923076923077"/>
    <n v="0"/>
    <x v="0"/>
    <x v="5"/>
  </r>
  <r>
    <n v="428"/>
    <s v="Little Clay Bible - Zacchaeus"/>
    <s v="Fresh, fun, entertaining Bible stories on YouTube, stop-motion style."/>
    <n v="12000"/>
    <n v="11633"/>
    <x v="2"/>
    <x v="0"/>
    <s v="USD"/>
    <n v="1402956000"/>
    <n v="1400523845"/>
    <b v="0"/>
    <n v="13"/>
    <b v="0"/>
    <s v="film &amp; video/animation"/>
    <n v="0.9694166666666667"/>
    <n v="894.84615384615381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11633"/>
    <x v="2"/>
    <x v="0"/>
    <s v="USD"/>
    <n v="1259297940"/>
    <n v="1252964282"/>
    <b v="0"/>
    <n v="0"/>
    <b v="0"/>
    <s v="film &amp; video/animation"/>
    <n v="2.3266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1633"/>
    <x v="2"/>
    <x v="0"/>
    <s v="USD"/>
    <n v="1378866867"/>
    <n v="1377570867"/>
    <b v="0"/>
    <n v="5"/>
    <b v="0"/>
    <s v="film &amp; video/animation"/>
    <n v="11.632999999999999"/>
    <n v="2326.6"/>
    <x v="0"/>
    <x v="5"/>
  </r>
  <r>
    <n v="431"/>
    <s v="Bump in the road short stop motion animation"/>
    <s v="A short stop motion animated film of a man on his way home when strange goings on start to happen on his journey."/>
    <n v="3000"/>
    <n v="11633"/>
    <x v="2"/>
    <x v="1"/>
    <s v="GBP"/>
    <n v="1467752083"/>
    <n v="1465160083"/>
    <b v="0"/>
    <n v="8"/>
    <b v="0"/>
    <s v="film &amp; video/animation"/>
    <n v="3.8776666666666668"/>
    <n v="1454.125"/>
    <x v="0"/>
    <x v="5"/>
  </r>
  <r>
    <n v="432"/>
    <s v="The Zombie Next Door"/>
    <s v="A teenage zombie named Jeff and his mad scientist mother adapt to life in the town of Serendipity, where the supernatural occurs daily."/>
    <n v="6000"/>
    <n v="11633"/>
    <x v="2"/>
    <x v="0"/>
    <s v="USD"/>
    <n v="1445448381"/>
    <n v="1440264381"/>
    <b v="0"/>
    <n v="8"/>
    <b v="0"/>
    <s v="film &amp; video/animation"/>
    <n v="1.9388333333333334"/>
    <n v="1454.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11633"/>
    <x v="2"/>
    <x v="0"/>
    <s v="USD"/>
    <n v="1444576022"/>
    <n v="1439392022"/>
    <b v="0"/>
    <n v="0"/>
    <b v="0"/>
    <s v="film &amp; video/animation"/>
    <n v="3.8776666666666668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1633"/>
    <x v="2"/>
    <x v="0"/>
    <s v="USD"/>
    <n v="1385931702"/>
    <n v="1383076902"/>
    <b v="0"/>
    <n v="2"/>
    <b v="0"/>
    <s v="film &amp; video/animation"/>
    <n v="4.6532"/>
    <n v="5816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11633"/>
    <x v="2"/>
    <x v="0"/>
    <s v="USD"/>
    <n v="1379094980"/>
    <n v="1376502980"/>
    <b v="0"/>
    <n v="3"/>
    <b v="0"/>
    <s v="film &amp; video/animation"/>
    <n v="0.10575454545454545"/>
    <n v="3877.6666666666665"/>
    <x v="0"/>
    <x v="5"/>
  </r>
  <r>
    <n v="436"/>
    <s v="Blinky"/>
    <s v="Blinky is the story of a naÃ¯ve simpleton who suddenly finds himself struggling to adapt to changes within his environment."/>
    <n v="1000"/>
    <n v="11633"/>
    <x v="2"/>
    <x v="0"/>
    <s v="USD"/>
    <n v="1375260113"/>
    <n v="1372668113"/>
    <b v="0"/>
    <n v="0"/>
    <b v="0"/>
    <s v="film &amp; video/animation"/>
    <n v="11.632999999999999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11633"/>
    <x v="2"/>
    <x v="5"/>
    <s v="CAD"/>
    <n v="1475912326"/>
    <n v="1470728326"/>
    <b v="0"/>
    <n v="0"/>
    <b v="0"/>
    <s v="film &amp; video/animation"/>
    <n v="1.6618571428571429"/>
    <n v="0"/>
    <x v="0"/>
    <x v="5"/>
  </r>
  <r>
    <n v="438"/>
    <s v="In Game: The Animated Series"/>
    <s v="As Smyton pushes himself to become respected, he unlocks secrets about himself and the world around him."/>
    <n v="20000"/>
    <n v="11633"/>
    <x v="2"/>
    <x v="0"/>
    <s v="USD"/>
    <n v="1447830958"/>
    <n v="1445235358"/>
    <b v="0"/>
    <n v="11"/>
    <b v="0"/>
    <s v="film &amp; video/animation"/>
    <n v="0.58165"/>
    <n v="1057.5454545454545"/>
    <x v="0"/>
    <x v="5"/>
  </r>
  <r>
    <n v="439"/>
    <s v="Starting a cartoon series"/>
    <s v="Hi everyone, I'm trying to begin a cartoon series. It's a show about space bounty hunters and their adventures as they travel around."/>
    <n v="450"/>
    <n v="11633"/>
    <x v="2"/>
    <x v="0"/>
    <s v="USD"/>
    <n v="1413569818"/>
    <n v="1412705818"/>
    <b v="0"/>
    <n v="0"/>
    <b v="0"/>
    <s v="film &amp; video/animation"/>
    <n v="25.851111111111113"/>
    <n v="0"/>
    <x v="0"/>
    <x v="5"/>
  </r>
  <r>
    <n v="440"/>
    <s v="Consumed"/>
    <s v="A stop-motion animation made by a one girl team, with a camera, creativity, and a lot of determination."/>
    <n v="5000"/>
    <n v="11633"/>
    <x v="2"/>
    <x v="0"/>
    <s v="USD"/>
    <n v="1458859153"/>
    <n v="1456270753"/>
    <b v="0"/>
    <n v="1"/>
    <b v="0"/>
    <s v="film &amp; video/animation"/>
    <n v="2.3266"/>
    <n v="11633"/>
    <x v="0"/>
    <x v="5"/>
  </r>
  <r>
    <n v="441"/>
    <s v="Wolf Squad Lego Stop Motion"/>
    <s v="A group of specialist clones called Wolf Squad are the only clones left after order 66 and are searching the galaxy for survivors!"/>
    <n v="400"/>
    <n v="11633"/>
    <x v="2"/>
    <x v="1"/>
    <s v="GBP"/>
    <n v="1383418996"/>
    <n v="1380826996"/>
    <b v="0"/>
    <n v="0"/>
    <b v="0"/>
    <s v="film &amp; video/animation"/>
    <n v="29.0825"/>
    <n v="0"/>
    <x v="0"/>
    <x v="5"/>
  </r>
  <r>
    <n v="442"/>
    <s v="The Paranormal Idiot"/>
    <s v="Doomsday is here"/>
    <n v="17000"/>
    <n v="11633"/>
    <x v="2"/>
    <x v="0"/>
    <s v="USD"/>
    <n v="1424380783"/>
    <n v="1421788783"/>
    <b v="0"/>
    <n v="17"/>
    <b v="0"/>
    <s v="film &amp; video/animation"/>
    <n v="0.68429411764705883"/>
    <n v="684.29411764705878"/>
    <x v="0"/>
    <x v="5"/>
  </r>
  <r>
    <n v="443"/>
    <s v="Bad Teddy Studios"/>
    <s v="We love cartoons!! We want to make more but it costs money to so. Be apart of your daily dose of WTF!?! Pledge now!!"/>
    <n v="10000"/>
    <n v="11633"/>
    <x v="2"/>
    <x v="5"/>
    <s v="CAD"/>
    <n v="1391991701"/>
    <n v="1389399701"/>
    <b v="0"/>
    <n v="2"/>
    <b v="0"/>
    <s v="film &amp; video/animation"/>
    <n v="1.1633"/>
    <n v="5816.5"/>
    <x v="0"/>
    <x v="5"/>
  </r>
  <r>
    <n v="444"/>
    <s v="Discovering the Other Woman"/>
    <s v="An upcoming animated web sitcom series centered around dealing with life, love, and relationships."/>
    <n v="1000"/>
    <n v="11633"/>
    <x v="2"/>
    <x v="0"/>
    <s v="USD"/>
    <n v="1329342361"/>
    <n v="1324158361"/>
    <b v="0"/>
    <n v="1"/>
    <b v="0"/>
    <s v="film &amp; video/animation"/>
    <n v="11.632999999999999"/>
    <n v="1163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11633"/>
    <x v="2"/>
    <x v="0"/>
    <s v="USD"/>
    <n v="1432195375"/>
    <n v="1430899375"/>
    <b v="0"/>
    <n v="2"/>
    <b v="0"/>
    <s v="film &amp; video/animation"/>
    <n v="0.19388333333333332"/>
    <n v="5816.5"/>
    <x v="0"/>
    <x v="5"/>
  </r>
  <r>
    <n v="446"/>
    <s v="DisChord"/>
    <s v="A faith based animated short. (The same guy who said a picture is worth a thousand words also said a cartoon is worth two thousand.)"/>
    <n v="10500"/>
    <n v="11633"/>
    <x v="2"/>
    <x v="0"/>
    <s v="USD"/>
    <n v="1425434420"/>
    <n v="1422842420"/>
    <b v="0"/>
    <n v="16"/>
    <b v="0"/>
    <s v="film &amp; video/animation"/>
    <n v="1.1079047619047619"/>
    <n v="727.06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11633"/>
    <x v="2"/>
    <x v="1"/>
    <s v="GBP"/>
    <n v="1364041163"/>
    <n v="1361884763"/>
    <b v="0"/>
    <n v="1"/>
    <b v="0"/>
    <s v="film &amp; video/animation"/>
    <n v="0.38776666666666665"/>
    <n v="11633"/>
    <x v="0"/>
    <x v="5"/>
  </r>
  <r>
    <n v="448"/>
    <s v="The Last Mice"/>
    <s v="Max is a pessimistic mouse, always fantasizing about the end of the world. In The Last Mice, Max's fantasy becomes a real nightmare."/>
    <n v="2500"/>
    <n v="11633"/>
    <x v="2"/>
    <x v="0"/>
    <s v="USD"/>
    <n v="1400091095"/>
    <n v="1398363095"/>
    <b v="0"/>
    <n v="4"/>
    <b v="0"/>
    <s v="film &amp; video/animation"/>
    <n v="4.6532"/>
    <n v="2908.25"/>
    <x v="0"/>
    <x v="5"/>
  </r>
  <r>
    <n v="449"/>
    <s v="Shell &amp; Paddy"/>
    <s v="Shell &amp; Paddy is a 2D animation cartoon with 4 minutes of slapstick surreal humour staring two animal characters in weird, wacky world."/>
    <n v="2000"/>
    <n v="11633"/>
    <x v="2"/>
    <x v="1"/>
    <s v="GBP"/>
    <n v="1382017085"/>
    <n v="1379425085"/>
    <b v="0"/>
    <n v="5"/>
    <b v="0"/>
    <s v="film &amp; video/animation"/>
    <n v="5.8164999999999996"/>
    <n v="2326.6"/>
    <x v="0"/>
    <x v="5"/>
  </r>
  <r>
    <n v="450"/>
    <s v="DreamAfrica"/>
    <s v="Why do the moon and stars receive their light from the sun? Africa has a story to tell. Ananse and Kweku appear in this great folktale."/>
    <n v="50000"/>
    <n v="11633"/>
    <x v="2"/>
    <x v="0"/>
    <s v="USD"/>
    <n v="1392417800"/>
    <n v="1389825800"/>
    <b v="0"/>
    <n v="7"/>
    <b v="0"/>
    <s v="film &amp; video/animation"/>
    <n v="0.23266000000000001"/>
    <n v="1661.8571428571429"/>
    <x v="0"/>
    <x v="5"/>
  </r>
  <r>
    <n v="451"/>
    <s v="The Gangbangers"/>
    <s v="This comedy follows two devils who discover a magical boombox to become musicians after an 80s rapture enchants earth with fairy-tales."/>
    <n v="20000"/>
    <n v="11633"/>
    <x v="2"/>
    <x v="0"/>
    <s v="USD"/>
    <n v="1390669791"/>
    <n v="1388077791"/>
    <b v="0"/>
    <n v="0"/>
    <b v="0"/>
    <s v="film &amp; video/animation"/>
    <n v="0.58165"/>
    <n v="0"/>
    <x v="0"/>
    <x v="5"/>
  </r>
  <r>
    <n v="452"/>
    <s v="Lost in the Shadows"/>
    <s v="A man must find his way out of the depths of the shadows by using the aid of a little girl."/>
    <n v="750"/>
    <n v="11633"/>
    <x v="2"/>
    <x v="0"/>
    <s v="USD"/>
    <n v="1431536015"/>
    <n v="1428944015"/>
    <b v="0"/>
    <n v="12"/>
    <b v="0"/>
    <s v="film &amp; video/animation"/>
    <n v="15.510666666666667"/>
    <n v="969.41666666666663"/>
    <x v="0"/>
    <x v="5"/>
  </r>
  <r>
    <n v="453"/>
    <s v="Jamboni Brothers Pizza Pilot"/>
    <s v="A 7 minute broadcast-quality web pilot (in 3D animation) of Jamboni Brothers Pizza {the ultimate goal being a cartoon TV series}."/>
    <n v="94875"/>
    <n v="11633"/>
    <x v="2"/>
    <x v="0"/>
    <s v="USD"/>
    <n v="1424375279"/>
    <n v="1422992879"/>
    <b v="0"/>
    <n v="2"/>
    <b v="0"/>
    <s v="film &amp; video/animation"/>
    <n v="0.12261396574440053"/>
    <n v="5816.5"/>
    <x v="0"/>
    <x v="5"/>
  </r>
  <r>
    <n v="454"/>
    <s v="Super Hi-Speed Road Strikers"/>
    <s v="Itâ€™s an Action/Adventure Anime for The Yuusha Brave series, G1 Transformer, and the Fast and the Furious Fans!"/>
    <n v="10000"/>
    <n v="11633"/>
    <x v="2"/>
    <x v="0"/>
    <s v="USD"/>
    <n v="1417007640"/>
    <n v="1414343571"/>
    <b v="0"/>
    <n v="5"/>
    <b v="0"/>
    <s v="film &amp; video/animation"/>
    <n v="1.1633"/>
    <n v="2326.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11633"/>
    <x v="2"/>
    <x v="0"/>
    <s v="USD"/>
    <n v="1334622660"/>
    <n v="1330733022"/>
    <b v="0"/>
    <n v="2"/>
    <b v="0"/>
    <s v="film &amp; video/animation"/>
    <n v="0.17896923076923077"/>
    <n v="5816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1633"/>
    <x v="2"/>
    <x v="0"/>
    <s v="USD"/>
    <n v="1382414340"/>
    <n v="1380559201"/>
    <b v="0"/>
    <n v="3"/>
    <b v="0"/>
    <s v="film &amp; video/animation"/>
    <n v="1.3088433843384339"/>
    <n v="3877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11633"/>
    <x v="2"/>
    <x v="5"/>
    <s v="CAD"/>
    <n v="1408213512"/>
    <n v="1405621512"/>
    <b v="0"/>
    <n v="0"/>
    <b v="0"/>
    <s v="film &amp; video/animation"/>
    <n v="0.58165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11633"/>
    <x v="2"/>
    <x v="1"/>
    <s v="GBP"/>
    <n v="1368550060"/>
    <n v="1365958060"/>
    <b v="0"/>
    <n v="49"/>
    <b v="0"/>
    <s v="film &amp; video/animation"/>
    <n v="1.1633"/>
    <n v="237.4081632653061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1633"/>
    <x v="2"/>
    <x v="0"/>
    <s v="USD"/>
    <n v="1321201327"/>
    <n v="1316013727"/>
    <b v="0"/>
    <n v="1"/>
    <b v="0"/>
    <s v="film &amp; video/animation"/>
    <n v="0.29828205128205126"/>
    <n v="11633"/>
    <x v="0"/>
    <x v="5"/>
  </r>
  <r>
    <n v="460"/>
    <s v="Darwin's Kiss"/>
    <s v="An animated web series about biological evolution gone haywire."/>
    <n v="8500"/>
    <n v="11633"/>
    <x v="2"/>
    <x v="0"/>
    <s v="USD"/>
    <n v="1401595200"/>
    <n v="1398862875"/>
    <b v="0"/>
    <n v="2"/>
    <b v="0"/>
    <s v="film &amp; video/animation"/>
    <n v="1.3685882352941177"/>
    <n v="5816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11633"/>
    <x v="2"/>
    <x v="1"/>
    <s v="GBP"/>
    <n v="1370204367"/>
    <n v="1368476367"/>
    <b v="0"/>
    <n v="0"/>
    <b v="0"/>
    <s v="film &amp; video/animation"/>
    <n v="21.150909090909092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11633"/>
    <x v="2"/>
    <x v="0"/>
    <s v="USD"/>
    <n v="1312945341"/>
    <n v="1307761341"/>
    <b v="0"/>
    <n v="0"/>
    <b v="0"/>
    <s v="film &amp; video/animation"/>
    <n v="0.11633"/>
    <n v="0"/>
    <x v="0"/>
    <x v="5"/>
  </r>
  <r>
    <n v="463"/>
    <s v="Tuskegee Redtails"/>
    <s v="Depicts the contribution the Tuskegee airmen made in certain historical events that helped turn the tide in World War II."/>
    <n v="55000"/>
    <n v="11633"/>
    <x v="2"/>
    <x v="0"/>
    <s v="USD"/>
    <n v="1316883753"/>
    <n v="1311699753"/>
    <b v="0"/>
    <n v="11"/>
    <b v="0"/>
    <s v="film &amp; video/animation"/>
    <n v="0.2115090909090909"/>
    <n v="1057.5454545454545"/>
    <x v="0"/>
    <x v="5"/>
  </r>
  <r>
    <n v="464"/>
    <s v="PokÃ©Movie - A PokÃ©monâ„¢ school project"/>
    <s v="We are three students that want to make a short PokÃ©mon movie as a school project!"/>
    <n v="1010"/>
    <n v="11633"/>
    <x v="2"/>
    <x v="12"/>
    <s v="EUR"/>
    <n v="1463602935"/>
    <n v="1461874935"/>
    <b v="0"/>
    <n v="1"/>
    <b v="0"/>
    <s v="film &amp; video/animation"/>
    <n v="11.517821782178217"/>
    <n v="11633"/>
    <x v="0"/>
    <x v="5"/>
  </r>
  <r>
    <n v="465"/>
    <s v="&quot;Amp&quot; A Story About a Robot"/>
    <s v="&quot;Amp&quot; is a short film about a robot with needs."/>
    <n v="512"/>
    <n v="11633"/>
    <x v="2"/>
    <x v="0"/>
    <s v="USD"/>
    <n v="1403837574"/>
    <n v="1402455174"/>
    <b v="0"/>
    <n v="8"/>
    <b v="0"/>
    <s v="film &amp; video/animation"/>
    <n v="22.720703125"/>
    <n v="1454.125"/>
    <x v="0"/>
    <x v="5"/>
  </r>
  <r>
    <n v="466"/>
    <s v="The Legend Of The Crimson Knight"/>
    <s v="(Working storyboard for animated project) A multi-generational Knight that wages war on criminals and corrupt governments"/>
    <n v="10000"/>
    <n v="11633"/>
    <x v="2"/>
    <x v="0"/>
    <s v="USD"/>
    <n v="1347057464"/>
    <n v="1344465464"/>
    <b v="0"/>
    <n v="5"/>
    <b v="0"/>
    <s v="film &amp; video/animation"/>
    <n v="1.1633"/>
    <n v="2326.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1633"/>
    <x v="2"/>
    <x v="0"/>
    <s v="USD"/>
    <n v="1348849134"/>
    <n v="1344961134"/>
    <b v="0"/>
    <n v="39"/>
    <b v="0"/>
    <s v="film &amp; video/animation"/>
    <n v="0.58165"/>
    <n v="298.2820512820512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11633"/>
    <x v="2"/>
    <x v="0"/>
    <s v="USD"/>
    <n v="1341978665"/>
    <n v="1336795283"/>
    <b v="0"/>
    <n v="0"/>
    <b v="0"/>
    <s v="film &amp; video/animation"/>
    <n v="1.5510666666666666"/>
    <n v="0"/>
    <x v="0"/>
    <x v="5"/>
  </r>
  <r>
    <n v="469"/>
    <s v="Dreamland PERSONALISED Animated Shorts Film"/>
    <s v="Create a personalised animation film using your child's name and photo."/>
    <n v="6000"/>
    <n v="11633"/>
    <x v="2"/>
    <x v="1"/>
    <s v="GBP"/>
    <n v="1409960724"/>
    <n v="1404776724"/>
    <b v="0"/>
    <n v="0"/>
    <b v="0"/>
    <s v="film &amp; video/animation"/>
    <n v="1.9388333333333334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1633"/>
    <x v="2"/>
    <x v="0"/>
    <s v="USD"/>
    <n v="1389844800"/>
    <n v="1385524889"/>
    <b v="0"/>
    <n v="2"/>
    <b v="0"/>
    <s v="film &amp; video/animation"/>
    <n v="2.3266"/>
    <n v="5816.5"/>
    <x v="0"/>
    <x v="5"/>
  </r>
  <r>
    <n v="471"/>
    <s v="Red Origins"/>
    <s v="Three kids try to stop Mazi Mbe's plan to restore Africa to its original state where Tricksters &amp; Spirits ruled_x000a_and Juju was law."/>
    <n v="55000"/>
    <n v="11633"/>
    <x v="2"/>
    <x v="0"/>
    <s v="USD"/>
    <n v="1397924379"/>
    <n v="1394039979"/>
    <b v="0"/>
    <n v="170"/>
    <b v="0"/>
    <s v="film &amp; video/animation"/>
    <n v="0.2115090909090909"/>
    <n v="68.42941176470587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1633"/>
    <x v="2"/>
    <x v="0"/>
    <s v="USD"/>
    <n v="1408831718"/>
    <n v="1406239718"/>
    <b v="0"/>
    <n v="5"/>
    <b v="0"/>
    <s v="film &amp; video/animation"/>
    <n v="14.54125"/>
    <n v="2326.6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11633"/>
    <x v="2"/>
    <x v="0"/>
    <s v="USD"/>
    <n v="1410972319"/>
    <n v="1408380319"/>
    <b v="0"/>
    <n v="14"/>
    <b v="0"/>
    <s v="film &amp; video/animation"/>
    <n v="0.38776666666666665"/>
    <n v="830.92857142857144"/>
    <x v="0"/>
    <x v="5"/>
  </r>
  <r>
    <n v="474"/>
    <s v="TAO Mr. Fantastic!!"/>
    <s v="Time travel the light Mr. Fantastic!  Spin the dimensions toward other continuums and worlds.  Hold onto your panties."/>
    <n v="3300"/>
    <n v="11633"/>
    <x v="2"/>
    <x v="0"/>
    <s v="USD"/>
    <n v="1487318029"/>
    <n v="1484726029"/>
    <b v="0"/>
    <n v="1"/>
    <b v="0"/>
    <s v="film &amp; video/animation"/>
    <n v="3.5251515151515154"/>
    <n v="11633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11633"/>
    <x v="2"/>
    <x v="0"/>
    <s v="USD"/>
    <n v="1430877843"/>
    <n v="1428285843"/>
    <b v="0"/>
    <n v="0"/>
    <b v="0"/>
    <s v="film &amp; video/animation"/>
    <n v="5.8164999999999996"/>
    <n v="0"/>
    <x v="0"/>
    <x v="5"/>
  </r>
  <r>
    <n v="476"/>
    <s v="Sight Word Music Videos"/>
    <s v="Animated Music Videos that teach kids how to read."/>
    <n v="220000"/>
    <n v="11633"/>
    <x v="2"/>
    <x v="0"/>
    <s v="USD"/>
    <n v="1401767940"/>
    <n v="1398727441"/>
    <b v="0"/>
    <n v="124"/>
    <b v="0"/>
    <s v="film &amp; video/animation"/>
    <n v="5.2877272727272724E-2"/>
    <n v="93.814516129032256"/>
    <x v="0"/>
    <x v="5"/>
  </r>
  <r>
    <n v="477"/>
    <s v="Hymn of Unity"/>
    <s v="A Comedy-drama animation revolving around a man who finds a problematic pair of headphones that literally take over his whole life."/>
    <n v="1500"/>
    <n v="11633"/>
    <x v="2"/>
    <x v="0"/>
    <s v="USD"/>
    <n v="1337371334"/>
    <n v="1332187334"/>
    <b v="0"/>
    <n v="0"/>
    <b v="0"/>
    <s v="film &amp; video/animation"/>
    <n v="7.7553333333333336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1633"/>
    <x v="2"/>
    <x v="0"/>
    <s v="USD"/>
    <n v="1427921509"/>
    <n v="1425333109"/>
    <b v="0"/>
    <n v="0"/>
    <b v="0"/>
    <s v="film &amp; video/animation"/>
    <n v="1.1633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1633"/>
    <x v="2"/>
    <x v="0"/>
    <s v="USD"/>
    <n v="1416566835"/>
    <n v="1411379235"/>
    <b v="0"/>
    <n v="55"/>
    <b v="0"/>
    <s v="film &amp; video/animation"/>
    <n v="0.7755333333333333"/>
    <n v="211.5090909090909"/>
    <x v="0"/>
    <x v="5"/>
  </r>
  <r>
    <n v="480"/>
    <s v="The CafÃ©"/>
    <s v="To court his muse, an artist must first outsmart her dog.  A short animated film collaboration by Dana and Terrence Masson."/>
    <n v="40000"/>
    <n v="11633"/>
    <x v="2"/>
    <x v="0"/>
    <s v="USD"/>
    <n v="1376049615"/>
    <n v="1373457615"/>
    <b v="0"/>
    <n v="140"/>
    <b v="0"/>
    <s v="film &amp; video/animation"/>
    <n v="0.290825"/>
    <n v="83.092857142857142"/>
    <x v="0"/>
    <x v="5"/>
  </r>
  <r>
    <n v="481"/>
    <s v="ERA"/>
    <s v="The year is 2043. Test subject David Beck has been augmented with psychokinetic abilities. He uses his newfound gifts to thwart evil."/>
    <n v="30000"/>
    <n v="11633"/>
    <x v="2"/>
    <x v="0"/>
    <s v="USD"/>
    <n v="1349885289"/>
    <n v="1347293289"/>
    <b v="0"/>
    <n v="21"/>
    <b v="0"/>
    <s v="film &amp; video/animation"/>
    <n v="0.38776666666666665"/>
    <n v="553.95238095238096"/>
    <x v="0"/>
    <x v="5"/>
  </r>
  <r>
    <n v="482"/>
    <s v="Animated Stand-up Routines Shenanigans"/>
    <s v="Help me quit my day job and also create animated Stand-up routines from local up and coming comedians."/>
    <n v="10000"/>
    <n v="11633"/>
    <x v="2"/>
    <x v="0"/>
    <s v="USD"/>
    <n v="1460644440"/>
    <n v="1458336690"/>
    <b v="0"/>
    <n v="1"/>
    <b v="0"/>
    <s v="film &amp; video/animation"/>
    <n v="1.1633"/>
    <n v="11633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11633"/>
    <x v="2"/>
    <x v="1"/>
    <s v="GBP"/>
    <n v="1359434672"/>
    <n v="1354250672"/>
    <b v="0"/>
    <n v="147"/>
    <b v="0"/>
    <s v="film &amp; video/animation"/>
    <n v="0.7755333333333333"/>
    <n v="79.13605442176870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1633"/>
    <x v="2"/>
    <x v="1"/>
    <s v="GBP"/>
    <n v="1446766372"/>
    <n v="1443220372"/>
    <b v="0"/>
    <n v="11"/>
    <b v="0"/>
    <s v="film &amp; video/animation"/>
    <n v="0.1454125"/>
    <n v="1057.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11633"/>
    <x v="2"/>
    <x v="1"/>
    <s v="GBP"/>
    <n v="1368792499"/>
    <n v="1366200499"/>
    <b v="0"/>
    <n v="125"/>
    <b v="0"/>
    <s v="film &amp; video/animation"/>
    <n v="0.30648645800400465"/>
    <n v="93.06399999999999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1633"/>
    <x v="2"/>
    <x v="2"/>
    <s v="AUD"/>
    <n v="1401662239"/>
    <n v="1399070239"/>
    <b v="0"/>
    <n v="1"/>
    <b v="0"/>
    <s v="film &amp; video/animation"/>
    <n v="2.1150909090909092E-2"/>
    <n v="1163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11633"/>
    <x v="2"/>
    <x v="5"/>
    <s v="CAD"/>
    <n v="1482678994"/>
    <n v="1477491394"/>
    <b v="0"/>
    <n v="0"/>
    <b v="0"/>
    <s v="film &amp; video/animation"/>
    <n v="0.23266000000000001"/>
    <n v="0"/>
    <x v="0"/>
    <x v="5"/>
  </r>
  <r>
    <n v="488"/>
    <s v="City Animals independent cartoon series"/>
    <s v="When humans left the earth, the animals took over the city. What could go wrong? Well...everything!"/>
    <n v="12000"/>
    <n v="11633"/>
    <x v="2"/>
    <x v="0"/>
    <s v="USD"/>
    <n v="1483924700"/>
    <n v="1481332700"/>
    <b v="0"/>
    <n v="0"/>
    <b v="0"/>
    <s v="film &amp; video/animation"/>
    <n v="0.9694166666666667"/>
    <n v="0"/>
    <x v="0"/>
    <x v="5"/>
  </r>
  <r>
    <n v="489"/>
    <s v="THE GUINEAS SHOW"/>
    <s v="Help America's favorite dysfunctional immigrant family THE GUINEAS launch the first season of their animated web series."/>
    <n v="74997"/>
    <n v="11633"/>
    <x v="2"/>
    <x v="0"/>
    <s v="USD"/>
    <n v="1325763180"/>
    <n v="1323084816"/>
    <b v="0"/>
    <n v="3"/>
    <b v="0"/>
    <s v="film &amp; video/animation"/>
    <n v="0.15511287118151393"/>
    <n v="3877.6666666666665"/>
    <x v="0"/>
    <x v="5"/>
  </r>
  <r>
    <n v="490"/>
    <s v="PROJECT IS CANCELLED"/>
    <s v="Cancelled"/>
    <n v="1000"/>
    <n v="11633"/>
    <x v="2"/>
    <x v="0"/>
    <s v="USD"/>
    <n v="1345677285"/>
    <n v="1343085285"/>
    <b v="0"/>
    <n v="0"/>
    <b v="0"/>
    <s v="film &amp; video/animation"/>
    <n v="11.632999999999999"/>
    <n v="0"/>
    <x v="0"/>
    <x v="5"/>
  </r>
  <r>
    <n v="491"/>
    <s v="Guess What? Gus"/>
    <s v="&quot;Guess What? Gus&quot; is a magical animated comedy that follow a new kid who playful antics for attention make the news."/>
    <n v="10000"/>
    <n v="11633"/>
    <x v="2"/>
    <x v="0"/>
    <s v="USD"/>
    <n v="1453937699"/>
    <n v="1451345699"/>
    <b v="0"/>
    <n v="0"/>
    <b v="0"/>
    <s v="film &amp; video/animation"/>
    <n v="1.1633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11633"/>
    <x v="2"/>
    <x v="11"/>
    <s v="SEK"/>
    <n v="1476319830"/>
    <n v="1471135830"/>
    <b v="0"/>
    <n v="0"/>
    <b v="0"/>
    <s v="film &amp; video/animation"/>
    <n v="1.1632999999999999E-3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11633"/>
    <x v="2"/>
    <x v="1"/>
    <s v="GBP"/>
    <n v="1432142738"/>
    <n v="1429550738"/>
    <b v="0"/>
    <n v="0"/>
    <b v="0"/>
    <s v="film &amp; video/animation"/>
    <n v="0.38776666666666665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11633"/>
    <x v="2"/>
    <x v="0"/>
    <s v="USD"/>
    <n v="1404356400"/>
    <n v="1402343765"/>
    <b v="0"/>
    <n v="3"/>
    <b v="0"/>
    <s v="film &amp; video/animation"/>
    <n v="0.58165"/>
    <n v="3877.6666666666665"/>
    <x v="0"/>
    <x v="5"/>
  </r>
  <r>
    <n v="495"/>
    <s v="Average Heroes pilot"/>
    <s v="two friends set out to conquer and reach the level cap of the quest watch, how will they do it when they're 2 teenage idiots"/>
    <n v="7000"/>
    <n v="11633"/>
    <x v="2"/>
    <x v="0"/>
    <s v="USD"/>
    <n v="1437076305"/>
    <n v="1434484305"/>
    <b v="0"/>
    <n v="0"/>
    <b v="0"/>
    <s v="film &amp; video/animation"/>
    <n v="1.6618571428571429"/>
    <n v="0"/>
    <x v="0"/>
    <x v="5"/>
  </r>
  <r>
    <n v="496"/>
    <s v="Airships and Anatasia: The Movie"/>
    <s v="The movie is about the adventures of Ethan, Danna, The mysterious inventor and more."/>
    <n v="60000"/>
    <n v="11633"/>
    <x v="2"/>
    <x v="0"/>
    <s v="USD"/>
    <n v="1392070874"/>
    <n v="1386886874"/>
    <b v="0"/>
    <n v="1"/>
    <b v="0"/>
    <s v="film &amp; video/animation"/>
    <n v="0.19388333333333332"/>
    <n v="11633"/>
    <x v="0"/>
    <x v="5"/>
  </r>
  <r>
    <n v="497"/>
    <s v="Galaxy Probe Kids"/>
    <s v="live-action/animated series pilot."/>
    <n v="4480"/>
    <n v="11633"/>
    <x v="2"/>
    <x v="0"/>
    <s v="USD"/>
    <n v="1419483600"/>
    <n v="1414889665"/>
    <b v="0"/>
    <n v="3"/>
    <b v="0"/>
    <s v="film &amp; video/animation"/>
    <n v="2.5966517857142857"/>
    <n v="3877.666666666666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11633"/>
    <x v="2"/>
    <x v="0"/>
    <s v="USD"/>
    <n v="1324664249"/>
    <n v="1321035449"/>
    <b v="0"/>
    <n v="22"/>
    <b v="0"/>
    <s v="film &amp; video/animation"/>
    <n v="0.17867235977145665"/>
    <n v="528.7727272727272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1633"/>
    <x v="2"/>
    <x v="0"/>
    <s v="USD"/>
    <n v="1255381140"/>
    <n v="1250630968"/>
    <b v="0"/>
    <n v="26"/>
    <b v="0"/>
    <s v="film &amp; video/animation"/>
    <n v="0.58165"/>
    <n v="447.4230769230769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11633"/>
    <x v="2"/>
    <x v="0"/>
    <s v="USD"/>
    <n v="1273356960"/>
    <n v="1268255751"/>
    <b v="0"/>
    <n v="4"/>
    <b v="0"/>
    <s v="film &amp; video/animation"/>
    <n v="1.7896923076923077"/>
    <n v="2908.25"/>
    <x v="0"/>
    <x v="5"/>
  </r>
  <r>
    <n v="501"/>
    <s v="World War 4"/>
    <s v="Based on the invention portfolio of a patented inventor World War Four is a look into the future of warfare and humanity as a whole"/>
    <n v="10000"/>
    <n v="11633"/>
    <x v="2"/>
    <x v="0"/>
    <s v="USD"/>
    <n v="1310189851"/>
    <n v="1307597851"/>
    <b v="0"/>
    <n v="0"/>
    <b v="0"/>
    <s v="film &amp; video/animation"/>
    <n v="1.1633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11633"/>
    <x v="2"/>
    <x v="0"/>
    <s v="USD"/>
    <n v="1332073025"/>
    <n v="1329484625"/>
    <b v="0"/>
    <n v="4"/>
    <b v="0"/>
    <s v="film &amp; video/animation"/>
    <n v="0.58165"/>
    <n v="2908.2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633"/>
    <x v="2"/>
    <x v="1"/>
    <s v="GBP"/>
    <n v="1421498303"/>
    <n v="1418906303"/>
    <b v="0"/>
    <n v="9"/>
    <b v="0"/>
    <s v="film &amp; video/animation"/>
    <n v="1.7896923076923077"/>
    <n v="1292.555555555555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11633"/>
    <x v="2"/>
    <x v="0"/>
    <s v="USD"/>
    <n v="1334097387"/>
    <n v="1328916987"/>
    <b v="0"/>
    <n v="5"/>
    <b v="0"/>
    <s v="film &amp; video/animation"/>
    <n v="0.47481632653061223"/>
    <n v="2326.6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11633"/>
    <x v="2"/>
    <x v="0"/>
    <s v="USD"/>
    <n v="1451010086"/>
    <n v="1447122086"/>
    <b v="0"/>
    <n v="14"/>
    <b v="0"/>
    <s v="film &amp; video/animation"/>
    <n v="0.9694166666666667"/>
    <n v="830.92857142857144"/>
    <x v="0"/>
    <x v="5"/>
  </r>
  <r>
    <n v="506"/>
    <s v="Age of Spirit: The Battle in Heaven"/>
    <s v="A feature-length 3D animation that depicts what happened when the Son of the Morning rebelled against God."/>
    <n v="200000"/>
    <n v="11633"/>
    <x v="2"/>
    <x v="0"/>
    <s v="USD"/>
    <n v="1376140520"/>
    <n v="1373548520"/>
    <b v="0"/>
    <n v="1"/>
    <b v="0"/>
    <s v="film &amp; video/animation"/>
    <n v="5.8165000000000001E-2"/>
    <n v="1163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11633"/>
    <x v="2"/>
    <x v="0"/>
    <s v="USD"/>
    <n v="1350687657"/>
    <n v="1346799657"/>
    <b v="0"/>
    <n v="10"/>
    <b v="0"/>
    <s v="film &amp; video/animation"/>
    <n v="0.58165"/>
    <n v="1163.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11633"/>
    <x v="2"/>
    <x v="0"/>
    <s v="USD"/>
    <n v="1337955240"/>
    <n v="1332808501"/>
    <b v="0"/>
    <n v="3"/>
    <b v="0"/>
    <s v="film &amp; video/animation"/>
    <n v="0.23266000000000001"/>
    <n v="3877.6666666666665"/>
    <x v="0"/>
    <x v="5"/>
  </r>
  <r>
    <n v="509"/>
    <s v="Indian in Chelsea - Web Animated series"/>
    <s v="A hilarious comedy podcast being turned into an animated series  about an indian servant and his boss."/>
    <n v="5000"/>
    <n v="11633"/>
    <x v="2"/>
    <x v="1"/>
    <s v="GBP"/>
    <n v="1435504170"/>
    <n v="1432912170"/>
    <b v="0"/>
    <n v="1"/>
    <b v="0"/>
    <s v="film &amp; video/animation"/>
    <n v="2.3266"/>
    <n v="11633"/>
    <x v="0"/>
    <x v="5"/>
  </r>
  <r>
    <n v="510"/>
    <s v="TPI Episode 2: Doomsday Dean"/>
    <s v="A mile below the Franco-Swiss border Dean manages to break the Large Hadron Collider and triggers the end of the world."/>
    <n v="14000"/>
    <n v="11633"/>
    <x v="2"/>
    <x v="0"/>
    <s v="USD"/>
    <n v="1456805639"/>
    <n v="1454213639"/>
    <b v="0"/>
    <n v="0"/>
    <b v="0"/>
    <s v="film &amp; video/animation"/>
    <n v="0.83092857142857146"/>
    <n v="0"/>
    <x v="0"/>
    <x v="5"/>
  </r>
  <r>
    <n v="511"/>
    <s v="Stuck On An Eyeland"/>
    <s v="A project that incorporates animation and comic art into a relevant story. 4 boys, 1 eyeland, and a whole lot of drama!!!"/>
    <n v="5000"/>
    <n v="11633"/>
    <x v="2"/>
    <x v="0"/>
    <s v="USD"/>
    <n v="1365228982"/>
    <n v="1362640582"/>
    <b v="0"/>
    <n v="5"/>
    <b v="0"/>
    <s v="film &amp; video/animation"/>
    <n v="2.3266"/>
    <n v="2326.6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633"/>
    <x v="2"/>
    <x v="0"/>
    <s v="USD"/>
    <n v="1479667727"/>
    <n v="1475776127"/>
    <b v="0"/>
    <n v="2"/>
    <b v="0"/>
    <s v="film &amp; video/animation"/>
    <n v="1.4541249999999999"/>
    <n v="5816.5"/>
    <x v="0"/>
    <x v="5"/>
  </r>
  <r>
    <n v="513"/>
    <s v="Paradigm Spiral - The Animated Series"/>
    <s v="A sci-fi fantasy 2.5D anime styled series about some guys trying to save the world, probably..."/>
    <n v="50000"/>
    <n v="11633"/>
    <x v="2"/>
    <x v="0"/>
    <s v="USD"/>
    <n v="1471244400"/>
    <n v="1467387705"/>
    <b v="0"/>
    <n v="68"/>
    <b v="0"/>
    <s v="film &amp; video/animation"/>
    <n v="0.23266000000000001"/>
    <n v="171.0735294117647"/>
    <x v="0"/>
    <x v="5"/>
  </r>
  <r>
    <n v="514"/>
    <s v="I'm Sticking With You."/>
    <s v="A film created entirely out of paper, visual effects and found objects depicts how one man created a new life for himself."/>
    <n v="1500"/>
    <n v="11633"/>
    <x v="2"/>
    <x v="5"/>
    <s v="CAD"/>
    <n v="1407595447"/>
    <n v="1405003447"/>
    <b v="0"/>
    <n v="3"/>
    <b v="0"/>
    <s v="film &amp; video/animation"/>
    <n v="7.7553333333333336"/>
    <n v="3877.6666666666665"/>
    <x v="0"/>
    <x v="5"/>
  </r>
  <r>
    <n v="515"/>
    <s v="A Tale of Faith - An Animated Short Film"/>
    <s v="A Tale of Faith is an animated short film based on the heartwarming tale by Rebbe Nachman of Breslov."/>
    <n v="97000"/>
    <n v="11633"/>
    <x v="2"/>
    <x v="0"/>
    <s v="USD"/>
    <n v="1451389601"/>
    <n v="1447933601"/>
    <b v="0"/>
    <n v="34"/>
    <b v="0"/>
    <s v="film &amp; video/animation"/>
    <n v="0.11992783505154639"/>
    <n v="342.14705882352939"/>
    <x v="0"/>
    <x v="5"/>
  </r>
  <r>
    <n v="516"/>
    <s v="Shipmates"/>
    <s v="A big brother style comedy animation series starring famous seafarers"/>
    <n v="5000"/>
    <n v="11633"/>
    <x v="2"/>
    <x v="1"/>
    <s v="GBP"/>
    <n v="1432752080"/>
    <n v="1427568080"/>
    <b v="0"/>
    <n v="0"/>
    <b v="0"/>
    <s v="film &amp; video/animation"/>
    <n v="2.3266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11633"/>
    <x v="2"/>
    <x v="0"/>
    <s v="USD"/>
    <n v="1486046761"/>
    <n v="1483454761"/>
    <b v="0"/>
    <n v="3"/>
    <b v="0"/>
    <s v="film &amp; video/animation"/>
    <n v="0.7755333333333333"/>
    <n v="3877.6666666666665"/>
    <x v="0"/>
    <x v="5"/>
  </r>
  <r>
    <n v="518"/>
    <s v="Somorrah"/>
    <s v="The community of Somorrah is peaceful and unblemished until &quot;The Boss&quot; power and money starts to diminish &amp; plans to gain it all back!"/>
    <n v="7175"/>
    <n v="11633"/>
    <x v="2"/>
    <x v="0"/>
    <s v="USD"/>
    <n v="1441550760"/>
    <n v="1438958824"/>
    <b v="0"/>
    <n v="0"/>
    <b v="0"/>
    <s v="film &amp; video/animation"/>
    <n v="1.6213240418118466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11633"/>
    <x v="2"/>
    <x v="0"/>
    <s v="USD"/>
    <n v="1354699421"/>
    <n v="1352107421"/>
    <b v="0"/>
    <n v="70"/>
    <b v="0"/>
    <s v="film &amp; video/animation"/>
    <n v="0.96933588867594367"/>
    <n v="166.1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11633"/>
    <x v="0"/>
    <x v="1"/>
    <s v="GBP"/>
    <n v="1449766261"/>
    <n v="1447174261"/>
    <b v="0"/>
    <n v="34"/>
    <b v="1"/>
    <s v="theater/plays"/>
    <n v="2.3266"/>
    <n v="342.1470588235293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1633"/>
    <x v="0"/>
    <x v="0"/>
    <s v="USD"/>
    <n v="1477976340"/>
    <n v="1475460819"/>
    <b v="0"/>
    <n v="56"/>
    <b v="1"/>
    <s v="theater/plays"/>
    <n v="2.3266"/>
    <n v="207.73214285714286"/>
    <x v="1"/>
    <x v="6"/>
  </r>
  <r>
    <n v="522"/>
    <s v="COMPASS PLAYERS"/>
    <s v="*** TO MAKE DONATIONS IN THE FUTURE                                   GO TO OUR WEBSITE: www.compassplayers.com ***"/>
    <n v="3000"/>
    <n v="11633"/>
    <x v="0"/>
    <x v="0"/>
    <s v="USD"/>
    <n v="1458518325"/>
    <n v="1456793925"/>
    <b v="0"/>
    <n v="31"/>
    <b v="1"/>
    <s v="theater/plays"/>
    <n v="3.8776666666666668"/>
    <n v="375.25806451612902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1633"/>
    <x v="0"/>
    <x v="0"/>
    <s v="USD"/>
    <n v="1442805076"/>
    <n v="1440213076"/>
    <b v="0"/>
    <n v="84"/>
    <b v="1"/>
    <s v="theater/plays"/>
    <n v="2.3266"/>
    <n v="138.48809523809524"/>
    <x v="1"/>
    <x v="6"/>
  </r>
  <r>
    <n v="524"/>
    <s v="Zero Down"/>
    <s v="Angel on the Corner need YOUR help to raise Â£3,500 to take Zero Down by Sarah Hehir to the Edinburgh Fringe Festival this August!"/>
    <n v="3500"/>
    <n v="11633"/>
    <x v="0"/>
    <x v="1"/>
    <s v="GBP"/>
    <n v="1464801169"/>
    <n v="1462209169"/>
    <b v="0"/>
    <n v="130"/>
    <b v="1"/>
    <s v="theater/plays"/>
    <n v="3.3237142857142858"/>
    <n v="89.48461538461538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1633"/>
    <x v="0"/>
    <x v="0"/>
    <s v="USD"/>
    <n v="1410601041"/>
    <n v="1406713041"/>
    <b v="0"/>
    <n v="12"/>
    <b v="1"/>
    <s v="theater/plays"/>
    <n v="0.9694166666666667"/>
    <n v="969.41666666666663"/>
    <x v="1"/>
    <x v="6"/>
  </r>
  <r>
    <n v="526"/>
    <s v="Victory by Madicken Malm"/>
    <s v="We have a brand new play. We urgently need your help to fund our production, which opens at Theatre503 on August 18th."/>
    <n v="1500"/>
    <n v="11633"/>
    <x v="0"/>
    <x v="1"/>
    <s v="GBP"/>
    <n v="1438966800"/>
    <n v="1436278344"/>
    <b v="0"/>
    <n v="23"/>
    <b v="1"/>
    <s v="theater/plays"/>
    <n v="7.7553333333333336"/>
    <n v="505.7826086956521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1633"/>
    <x v="0"/>
    <x v="0"/>
    <s v="USD"/>
    <n v="1487347500"/>
    <n v="1484715366"/>
    <b v="0"/>
    <n v="158"/>
    <b v="1"/>
    <s v="theater/plays"/>
    <n v="1.1633"/>
    <n v="73.62658227848101"/>
    <x v="1"/>
    <x v="6"/>
  </r>
  <r>
    <n v="528"/>
    <s v="Devastated No Matter What"/>
    <s v="A Festival Backed Production of a Full-Length Play."/>
    <n v="1150"/>
    <n v="11633"/>
    <x v="0"/>
    <x v="0"/>
    <s v="USD"/>
    <n v="1434921600"/>
    <n v="1433109907"/>
    <b v="0"/>
    <n v="30"/>
    <b v="1"/>
    <s v="theater/plays"/>
    <n v="10.115652173913043"/>
    <n v="387.7666666666666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1633"/>
    <x v="0"/>
    <x v="5"/>
    <s v="CAD"/>
    <n v="1484110800"/>
    <n v="1482281094"/>
    <b v="0"/>
    <n v="18"/>
    <b v="1"/>
    <s v="theater/plays"/>
    <n v="9.6941666666666659"/>
    <n v="646.27777777777783"/>
    <x v="1"/>
    <x v="6"/>
  </r>
  <r>
    <n v="530"/>
    <s v="Corners Grove"/>
    <s v="Corners Grove is a coming-of-age play about leaving home, gender identity and the death of Whitney Houston; will benefit Win NYC."/>
    <n v="3405"/>
    <n v="11633"/>
    <x v="0"/>
    <x v="0"/>
    <s v="USD"/>
    <n v="1435111200"/>
    <n v="1433254268"/>
    <b v="0"/>
    <n v="29"/>
    <b v="1"/>
    <s v="theater/plays"/>
    <n v="3.4164464023494863"/>
    <n v="401.1379310344827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11633"/>
    <x v="0"/>
    <x v="0"/>
    <s v="USD"/>
    <n v="1481957940"/>
    <n v="1478050429"/>
    <b v="0"/>
    <n v="31"/>
    <b v="1"/>
    <s v="theater/plays"/>
    <n v="2.9082499999999998"/>
    <n v="375.25806451612902"/>
    <x v="1"/>
    <x v="6"/>
  </r>
  <r>
    <n v="532"/>
    <s v="Walken On Sunshine"/>
    <s v="A fast paced, comedic play about an anxiety-ridden filmmaker who lies to investors about having Christopher Walken in his film."/>
    <n v="10000"/>
    <n v="11633"/>
    <x v="0"/>
    <x v="0"/>
    <s v="USD"/>
    <n v="1463098208"/>
    <n v="1460506208"/>
    <b v="0"/>
    <n v="173"/>
    <b v="1"/>
    <s v="theater/plays"/>
    <n v="1.1633"/>
    <n v="67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11633"/>
    <x v="0"/>
    <x v="1"/>
    <s v="GBP"/>
    <n v="1463394365"/>
    <n v="1461320765"/>
    <b v="0"/>
    <n v="17"/>
    <b v="1"/>
    <s v="theater/plays"/>
    <n v="5.8164999999999996"/>
    <n v="684.2941176470587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1633"/>
    <x v="0"/>
    <x v="10"/>
    <s v="NOK"/>
    <n v="1446418800"/>
    <n v="1443036470"/>
    <b v="0"/>
    <n v="48"/>
    <b v="1"/>
    <s v="theater/plays"/>
    <n v="0.7755333333333333"/>
    <n v="242.35416666666666"/>
    <x v="1"/>
    <x v="6"/>
  </r>
  <r>
    <n v="535"/>
    <s v="Astronauts of Hartlepool: a Brexit sci-fi for VAULT 2017"/>
    <s v="Weâ€™re producing a Northern Brexit sci-fi play for VAULT festival 2017 and we need your help!"/>
    <n v="2000"/>
    <n v="11633"/>
    <x v="0"/>
    <x v="1"/>
    <s v="GBP"/>
    <n v="1483707905"/>
    <n v="1481115905"/>
    <b v="0"/>
    <n v="59"/>
    <b v="1"/>
    <s v="theater/plays"/>
    <n v="5.8164999999999996"/>
    <n v="197.1694915254237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1633"/>
    <x v="0"/>
    <x v="1"/>
    <s v="GBP"/>
    <n v="1438624800"/>
    <n v="1435133807"/>
    <b v="0"/>
    <n v="39"/>
    <b v="1"/>
    <s v="theater/plays"/>
    <n v="3.5251515151515154"/>
    <n v="298.282051282051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11633"/>
    <x v="0"/>
    <x v="0"/>
    <s v="USD"/>
    <n v="1446665191"/>
    <n v="1444069591"/>
    <b v="0"/>
    <n v="59"/>
    <b v="1"/>
    <s v="theater/plays"/>
    <n v="5.8164999999999996"/>
    <n v="197.1694915254237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1633"/>
    <x v="0"/>
    <x v="0"/>
    <s v="USD"/>
    <n v="1463166263"/>
    <n v="1460574263"/>
    <b v="0"/>
    <n v="60"/>
    <b v="1"/>
    <s v="theater/plays"/>
    <n v="2.3266"/>
    <n v="193.8833333333333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11633"/>
    <x v="0"/>
    <x v="1"/>
    <s v="GBP"/>
    <n v="1467681107"/>
    <n v="1465866707"/>
    <b v="0"/>
    <n v="20"/>
    <b v="1"/>
    <s v="theater/plays"/>
    <n v="23.265999999999998"/>
    <n v="581.6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1633"/>
    <x v="2"/>
    <x v="0"/>
    <s v="USD"/>
    <n v="1423078606"/>
    <n v="1420486606"/>
    <b v="0"/>
    <n v="1"/>
    <b v="0"/>
    <s v="technology/web"/>
    <n v="0.7755333333333333"/>
    <n v="11633"/>
    <x v="2"/>
    <x v="7"/>
  </r>
  <r>
    <n v="541"/>
    <s v="Deviations"/>
    <s v="A website dedicated to local Kink Communities; to find others with matching interests and bring them together."/>
    <n v="4500"/>
    <n v="11633"/>
    <x v="2"/>
    <x v="0"/>
    <s v="USD"/>
    <n v="1446080834"/>
    <n v="1443488834"/>
    <b v="0"/>
    <n v="1"/>
    <b v="0"/>
    <s v="technology/web"/>
    <n v="2.5851111111111109"/>
    <n v="1163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1633"/>
    <x v="2"/>
    <x v="0"/>
    <s v="USD"/>
    <n v="1462293716"/>
    <n v="1457113316"/>
    <b v="0"/>
    <n v="1"/>
    <b v="0"/>
    <s v="technology/web"/>
    <n v="4.6531999999999997E-2"/>
    <n v="11633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11633"/>
    <x v="2"/>
    <x v="2"/>
    <s v="AUD"/>
    <n v="1414807962"/>
    <n v="1412215962"/>
    <b v="0"/>
    <n v="2"/>
    <b v="0"/>
    <s v="technology/web"/>
    <n v="0.52877272727272728"/>
    <n v="5816.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11633"/>
    <x v="2"/>
    <x v="0"/>
    <s v="USD"/>
    <n v="1467647160"/>
    <n v="1465055160"/>
    <b v="0"/>
    <n v="2"/>
    <b v="0"/>
    <s v="technology/web"/>
    <n v="23.265999999999998"/>
    <n v="5816.5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1633"/>
    <x v="2"/>
    <x v="6"/>
    <s v="EUR"/>
    <n v="1447600389"/>
    <n v="1444140789"/>
    <b v="0"/>
    <n v="34"/>
    <b v="0"/>
    <s v="technology/web"/>
    <n v="0.23266000000000001"/>
    <n v="342.1470588235293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11633"/>
    <x v="2"/>
    <x v="0"/>
    <s v="USD"/>
    <n v="1445097715"/>
    <n v="1441209715"/>
    <b v="0"/>
    <n v="2"/>
    <b v="0"/>
    <s v="technology/web"/>
    <n v="0.19388333333333332"/>
    <n v="5816.5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11633"/>
    <x v="2"/>
    <x v="1"/>
    <s v="GBP"/>
    <n v="1455122564"/>
    <n v="1452530564"/>
    <b v="0"/>
    <n v="0"/>
    <b v="0"/>
    <s v="technology/web"/>
    <n v="1.5510666666666666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11633"/>
    <x v="2"/>
    <x v="1"/>
    <s v="GBP"/>
    <n v="1446154848"/>
    <n v="1443562848"/>
    <b v="0"/>
    <n v="1"/>
    <b v="0"/>
    <s v="technology/web"/>
    <n v="1.1633"/>
    <n v="1163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11633"/>
    <x v="2"/>
    <x v="1"/>
    <s v="GBP"/>
    <n v="1436368622"/>
    <n v="1433776622"/>
    <b v="0"/>
    <n v="8"/>
    <b v="0"/>
    <s v="technology/web"/>
    <n v="4.6532"/>
    <n v="1454.12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11633"/>
    <x v="2"/>
    <x v="5"/>
    <s v="CAD"/>
    <n v="1485838800"/>
    <n v="1484756245"/>
    <b v="0"/>
    <n v="4"/>
    <b v="0"/>
    <s v="technology/web"/>
    <n v="2.3266"/>
    <n v="2908.2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11633"/>
    <x v="2"/>
    <x v="0"/>
    <s v="USD"/>
    <n v="1438451580"/>
    <n v="1434609424"/>
    <b v="0"/>
    <n v="28"/>
    <b v="0"/>
    <s v="technology/web"/>
    <n v="0.15510666666666667"/>
    <n v="415.46428571428572"/>
    <x v="2"/>
    <x v="7"/>
  </r>
  <r>
    <n v="552"/>
    <s v="Spinnable Social Media"/>
    <s v="Axoral is a 3d interactive social media interface, with the potential to be so much more, but we need your help!"/>
    <n v="45000"/>
    <n v="11633"/>
    <x v="2"/>
    <x v="5"/>
    <s v="CAD"/>
    <n v="1452350896"/>
    <n v="1447166896"/>
    <b v="0"/>
    <n v="0"/>
    <b v="0"/>
    <s v="technology/web"/>
    <n v="0.25851111111111114"/>
    <n v="0"/>
    <x v="2"/>
    <x v="7"/>
  </r>
  <r>
    <n v="553"/>
    <s v="sellorshopusa.com"/>
    <s v="Groundbreaking New Classifieds Website Grows Into Largest Nationwide Coverage By Turning Users Into Entrepreneurs"/>
    <n v="25000"/>
    <n v="11633"/>
    <x v="2"/>
    <x v="0"/>
    <s v="USD"/>
    <n v="1415988991"/>
    <n v="1413393391"/>
    <b v="0"/>
    <n v="6"/>
    <b v="0"/>
    <s v="technology/web"/>
    <n v="0.46532000000000001"/>
    <n v="1938.833333333333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1633"/>
    <x v="2"/>
    <x v="0"/>
    <s v="USD"/>
    <n v="1413735972"/>
    <n v="1411143972"/>
    <b v="0"/>
    <n v="22"/>
    <b v="0"/>
    <s v="technology/web"/>
    <n v="3.0059431524547802"/>
    <n v="528.7727272727272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11633"/>
    <x v="2"/>
    <x v="1"/>
    <s v="GBP"/>
    <n v="1465720143"/>
    <n v="1463128143"/>
    <b v="0"/>
    <n v="0"/>
    <b v="0"/>
    <s v="technology/web"/>
    <n v="1.5510666666666666"/>
    <n v="0"/>
    <x v="2"/>
    <x v="7"/>
  </r>
  <r>
    <n v="556"/>
    <s v="Braille Academy"/>
    <s v="An educational platform for learning Unified English Braille Code"/>
    <n v="8000"/>
    <n v="11633"/>
    <x v="2"/>
    <x v="0"/>
    <s v="USD"/>
    <n v="1452112717"/>
    <n v="1449520717"/>
    <b v="0"/>
    <n v="1"/>
    <b v="0"/>
    <s v="technology/web"/>
    <n v="1.4541249999999999"/>
    <n v="1163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1633"/>
    <x v="2"/>
    <x v="12"/>
    <s v="EUR"/>
    <n v="1480721803"/>
    <n v="1478126203"/>
    <b v="0"/>
    <n v="20"/>
    <b v="0"/>
    <s v="technology/web"/>
    <n v="7.7553333333333335E-2"/>
    <n v="581.6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11633"/>
    <x v="2"/>
    <x v="0"/>
    <s v="USD"/>
    <n v="1427227905"/>
    <n v="1424639505"/>
    <b v="0"/>
    <n v="0"/>
    <b v="0"/>
    <s v="technology/web"/>
    <n v="15.510666666666667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1633"/>
    <x v="2"/>
    <x v="0"/>
    <s v="USD"/>
    <n v="1449989260"/>
    <n v="1447397260"/>
    <b v="0"/>
    <n v="1"/>
    <b v="0"/>
    <s v="technology/web"/>
    <n v="4.8470833333333331E-2"/>
    <n v="1163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1633"/>
    <x v="2"/>
    <x v="5"/>
    <s v="CAD"/>
    <n v="1418841045"/>
    <n v="1416249045"/>
    <b v="0"/>
    <n v="3"/>
    <b v="0"/>
    <s v="technology/web"/>
    <n v="0.11633"/>
    <n v="3877.6666666666665"/>
    <x v="2"/>
    <x v="7"/>
  </r>
  <r>
    <n v="561"/>
    <s v="CheckMate Careers"/>
    <s v="A marketplace for talent and employers to match. Using intuitive technology we match &amp; place talent with the best career position."/>
    <n v="15000"/>
    <n v="11633"/>
    <x v="2"/>
    <x v="0"/>
    <s v="USD"/>
    <n v="1445874513"/>
    <n v="1442850513"/>
    <b v="0"/>
    <n v="2"/>
    <b v="0"/>
    <s v="technology/web"/>
    <n v="0.7755333333333333"/>
    <n v="5816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11633"/>
    <x v="2"/>
    <x v="9"/>
    <s v="EUR"/>
    <n v="1482052815"/>
    <n v="1479460815"/>
    <b v="0"/>
    <n v="0"/>
    <b v="0"/>
    <s v="technology/web"/>
    <n v="0.23266000000000001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11633"/>
    <x v="2"/>
    <x v="2"/>
    <s v="AUD"/>
    <n v="1424137247"/>
    <n v="1421545247"/>
    <b v="0"/>
    <n v="2"/>
    <b v="0"/>
    <s v="technology/web"/>
    <n v="0.15510666666666667"/>
    <n v="5816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1633"/>
    <x v="2"/>
    <x v="6"/>
    <s v="EUR"/>
    <n v="1457822275"/>
    <n v="1455230275"/>
    <b v="0"/>
    <n v="1"/>
    <b v="0"/>
    <s v="technology/web"/>
    <n v="0.64627777777777773"/>
    <n v="11633"/>
    <x v="2"/>
    <x v="7"/>
  </r>
  <r>
    <n v="565"/>
    <s v="EasyLearnings"/>
    <s v="Our objective is to provide a platform which helps teachers to provide courses to leaners in wide range of locations including Africa."/>
    <n v="25000"/>
    <n v="11633"/>
    <x v="2"/>
    <x v="1"/>
    <s v="GBP"/>
    <n v="1436554249"/>
    <n v="1433962249"/>
    <b v="0"/>
    <n v="0"/>
    <b v="0"/>
    <s v="technology/web"/>
    <n v="0.46532000000000001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1633"/>
    <x v="2"/>
    <x v="0"/>
    <s v="USD"/>
    <n v="1468513533"/>
    <n v="1465921533"/>
    <b v="0"/>
    <n v="1"/>
    <b v="0"/>
    <s v="technology/web"/>
    <n v="2.3266"/>
    <n v="1163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11633"/>
    <x v="2"/>
    <x v="0"/>
    <s v="USD"/>
    <n v="1420143194"/>
    <n v="1417551194"/>
    <b v="0"/>
    <n v="0"/>
    <b v="0"/>
    <s v="technology/web"/>
    <n v="1.1633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1633"/>
    <x v="2"/>
    <x v="4"/>
    <s v="NZD"/>
    <n v="1452942000"/>
    <n v="1449785223"/>
    <b v="0"/>
    <n v="5"/>
    <b v="0"/>
    <s v="technology/web"/>
    <n v="0.47481632653061223"/>
    <n v="2326.6"/>
    <x v="2"/>
    <x v="7"/>
  </r>
  <r>
    <n v="569"/>
    <s v="Mioti"/>
    <s v="Mioti is an indie game marketplace that doubles as a community for developers to join networks and discuss projects."/>
    <n v="2500"/>
    <n v="11633"/>
    <x v="2"/>
    <x v="5"/>
    <s v="CAD"/>
    <n v="1451679612"/>
    <n v="1449087612"/>
    <b v="0"/>
    <n v="1"/>
    <b v="0"/>
    <s v="technology/web"/>
    <n v="4.6532"/>
    <n v="11633"/>
    <x v="2"/>
    <x v="7"/>
  </r>
  <r>
    <n v="570"/>
    <s v="Relaunching in May"/>
    <s v="Humans have AM/FM/Satellite radio, kids have radio Disney, pets have DogCatRadio."/>
    <n v="85000"/>
    <n v="11633"/>
    <x v="2"/>
    <x v="0"/>
    <s v="USD"/>
    <n v="1455822569"/>
    <n v="1453230569"/>
    <b v="0"/>
    <n v="1"/>
    <b v="0"/>
    <s v="technology/web"/>
    <n v="0.13685882352941175"/>
    <n v="11633"/>
    <x v="2"/>
    <x v="7"/>
  </r>
  <r>
    <n v="571"/>
    <s v="Snag-A-Slip"/>
    <s v="Snag-A-Slip is an online platform that connects boaters with awesome marinas and available boat slips so that they can book with ease."/>
    <n v="25000"/>
    <n v="11633"/>
    <x v="2"/>
    <x v="0"/>
    <s v="USD"/>
    <n v="1437969540"/>
    <n v="1436297723"/>
    <b v="0"/>
    <n v="2"/>
    <b v="0"/>
    <s v="technology/web"/>
    <n v="0.46532000000000001"/>
    <n v="5816.5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11633"/>
    <x v="2"/>
    <x v="0"/>
    <s v="USD"/>
    <n v="1446660688"/>
    <n v="1444065088"/>
    <b v="0"/>
    <n v="0"/>
    <b v="0"/>
    <s v="technology/web"/>
    <n v="4.6532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1633"/>
    <x v="2"/>
    <x v="0"/>
    <s v="USD"/>
    <n v="1421543520"/>
    <n v="1416445931"/>
    <b v="0"/>
    <n v="9"/>
    <b v="0"/>
    <s v="technology/web"/>
    <n v="0.13087255872558726"/>
    <n v="1292.555555555555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11633"/>
    <x v="2"/>
    <x v="1"/>
    <s v="GBP"/>
    <n v="1476873507"/>
    <n v="1474281507"/>
    <b v="0"/>
    <n v="4"/>
    <b v="0"/>
    <s v="technology/web"/>
    <n v="1.0405187835420393"/>
    <n v="2908.2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1633"/>
    <x v="2"/>
    <x v="12"/>
    <s v="EUR"/>
    <n v="1434213443"/>
    <n v="1431621443"/>
    <b v="0"/>
    <n v="4"/>
    <b v="0"/>
    <s v="technology/web"/>
    <n v="0.19388333333333332"/>
    <n v="2908.25"/>
    <x v="2"/>
    <x v="7"/>
  </r>
  <r>
    <n v="576"/>
    <s v="Uthtopia"/>
    <s v="UthTopia Is a social media organization that believes in positive online usage, youth mentorship, and youth empowerment."/>
    <n v="80000"/>
    <n v="11633"/>
    <x v="2"/>
    <x v="0"/>
    <s v="USD"/>
    <n v="1427537952"/>
    <n v="1422357552"/>
    <b v="0"/>
    <n v="1"/>
    <b v="0"/>
    <s v="technology/web"/>
    <n v="0.1454125"/>
    <n v="11633"/>
    <x v="2"/>
    <x v="7"/>
  </r>
  <r>
    <n v="577"/>
    <s v="everydayrelay"/>
    <s v="Emails are one of pervasively used mode of communication today. However, emails can be personal and sometimes discretion is needed."/>
    <n v="5000"/>
    <n v="11633"/>
    <x v="2"/>
    <x v="0"/>
    <s v="USD"/>
    <n v="1463753302"/>
    <n v="1458569302"/>
    <b v="0"/>
    <n v="1"/>
    <b v="0"/>
    <s v="technology/web"/>
    <n v="2.3266"/>
    <n v="11633"/>
    <x v="2"/>
    <x v="7"/>
  </r>
  <r>
    <n v="578"/>
    <s v="weBuy Crowdsourced Shopping"/>
    <s v="weBuy trade built on technology and Crowd Sourced Power"/>
    <n v="125000"/>
    <n v="11633"/>
    <x v="2"/>
    <x v="1"/>
    <s v="GBP"/>
    <n v="1441633993"/>
    <n v="1439560393"/>
    <b v="0"/>
    <n v="7"/>
    <b v="0"/>
    <s v="technology/web"/>
    <n v="9.3063999999999994E-2"/>
    <n v="1661.8571428571429"/>
    <x v="2"/>
    <x v="7"/>
  </r>
  <r>
    <n v="579"/>
    <s v="Course: Learn Cryptography"/>
    <s v="Learn classic and public key cryptography with a full proof-of-concept system in JavaScript."/>
    <n v="12000"/>
    <n v="11633"/>
    <x v="2"/>
    <x v="0"/>
    <s v="USD"/>
    <n v="1419539223"/>
    <n v="1416947223"/>
    <b v="0"/>
    <n v="5"/>
    <b v="0"/>
    <s v="technology/web"/>
    <n v="0.9694166666666667"/>
    <n v="2326.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1633"/>
    <x v="2"/>
    <x v="0"/>
    <s v="USD"/>
    <n v="1474580867"/>
    <n v="1471988867"/>
    <b v="0"/>
    <n v="1"/>
    <b v="0"/>
    <s v="technology/web"/>
    <n v="3.8776666666666668"/>
    <n v="11633"/>
    <x v="2"/>
    <x v="7"/>
  </r>
  <r>
    <n v="581"/>
    <s v="A Poets Domain"/>
    <s v="Help me raise funds so that I can be able to give passionate young poets a chance to earn money weekly for their writing &amp; spoken word."/>
    <n v="400"/>
    <n v="11633"/>
    <x v="2"/>
    <x v="0"/>
    <s v="USD"/>
    <n v="1438474704"/>
    <n v="1435882704"/>
    <b v="0"/>
    <n v="0"/>
    <b v="0"/>
    <s v="technology/web"/>
    <n v="29.0825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11633"/>
    <x v="2"/>
    <x v="0"/>
    <s v="USD"/>
    <n v="1426442400"/>
    <n v="1424454319"/>
    <b v="0"/>
    <n v="0"/>
    <b v="0"/>
    <s v="technology/web"/>
    <n v="0.11633"/>
    <n v="0"/>
    <x v="2"/>
    <x v="7"/>
  </r>
  <r>
    <n v="583"/>
    <s v="HackersArchive.com"/>
    <s v="HackersArchive.com will help rid the web of viruses and scams found everywhere else you look!"/>
    <n v="9000"/>
    <n v="11633"/>
    <x v="2"/>
    <x v="0"/>
    <s v="USD"/>
    <n v="1426800687"/>
    <n v="1424212287"/>
    <b v="0"/>
    <n v="1"/>
    <b v="0"/>
    <s v="technology/web"/>
    <n v="1.2925555555555555"/>
    <n v="11633"/>
    <x v="2"/>
    <x v="7"/>
  </r>
  <r>
    <n v="584"/>
    <s v="scriptCall - The Personal Presentation Platform"/>
    <s v="Script Call takes your presentation from the wall to your audience; from your device to theirs."/>
    <n v="1000"/>
    <n v="11633"/>
    <x v="2"/>
    <x v="0"/>
    <s v="USD"/>
    <n v="1426522316"/>
    <n v="1423933916"/>
    <b v="0"/>
    <n v="2"/>
    <b v="0"/>
    <s v="technology/web"/>
    <n v="11.632999999999999"/>
    <n v="5816.5"/>
    <x v="2"/>
    <x v="7"/>
  </r>
  <r>
    <n v="585"/>
    <s v="Link Card"/>
    <s v="SAVE UP TO 40% WHEN YOU SPEND!_x000a__x000a_PRE-ORDER YOUR LINK CARD TODAY"/>
    <n v="9000"/>
    <n v="11633"/>
    <x v="2"/>
    <x v="1"/>
    <s v="GBP"/>
    <n v="1448928000"/>
    <n v="1444123377"/>
    <b v="0"/>
    <n v="0"/>
    <b v="0"/>
    <s v="technology/web"/>
    <n v="1.2925555555555555"/>
    <n v="0"/>
    <x v="2"/>
    <x v="7"/>
  </r>
  <r>
    <n v="586"/>
    <s v="Employ College 2K"/>
    <s v="Employ College is a movement for companies to hire college graduates from their respected institutions."/>
    <n v="10000"/>
    <n v="11633"/>
    <x v="2"/>
    <x v="0"/>
    <s v="USD"/>
    <n v="1424032207"/>
    <n v="1421440207"/>
    <b v="0"/>
    <n v="4"/>
    <b v="0"/>
    <s v="technology/web"/>
    <n v="1.1633"/>
    <n v="2908.2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11633"/>
    <x v="2"/>
    <x v="5"/>
    <s v="CAD"/>
    <n v="1429207833"/>
    <n v="1426615833"/>
    <b v="0"/>
    <n v="7"/>
    <b v="0"/>
    <s v="technology/web"/>
    <n v="0.38776666666666665"/>
    <n v="1661.85714285714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11633"/>
    <x v="2"/>
    <x v="13"/>
    <s v="EUR"/>
    <n v="1479410886"/>
    <n v="1474223286"/>
    <b v="0"/>
    <n v="2"/>
    <b v="0"/>
    <s v="technology/web"/>
    <n v="1.2925555555555555"/>
    <n v="5816.5"/>
    <x v="2"/>
    <x v="7"/>
  </r>
  <r>
    <n v="589"/>
    <s v="Get Neighborly"/>
    <s v="Services closer than you think..."/>
    <n v="7500"/>
    <n v="11633"/>
    <x v="2"/>
    <x v="0"/>
    <s v="USD"/>
    <n v="1436366699"/>
    <n v="1435070699"/>
    <b v="0"/>
    <n v="1"/>
    <b v="0"/>
    <s v="technology/web"/>
    <n v="1.5510666666666666"/>
    <n v="11633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1633"/>
    <x v="2"/>
    <x v="1"/>
    <s v="GBP"/>
    <n v="1454936460"/>
    <n v="1452259131"/>
    <b v="0"/>
    <n v="9"/>
    <b v="0"/>
    <s v="technology/web"/>
    <n v="2.3266"/>
    <n v="1292.55555555555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1633"/>
    <x v="2"/>
    <x v="0"/>
    <s v="USD"/>
    <n v="1437570130"/>
    <n v="1434978130"/>
    <b v="0"/>
    <n v="2"/>
    <b v="0"/>
    <s v="technology/web"/>
    <n v="0.11633"/>
    <n v="5816.5"/>
    <x v="2"/>
    <x v="7"/>
  </r>
  <r>
    <n v="592"/>
    <s v="Go Start A Biz"/>
    <s v="Together, we can build a FREE, business start-up system that will help aspiring entrepreneurs change their economic circumstances."/>
    <n v="7500"/>
    <n v="11633"/>
    <x v="2"/>
    <x v="0"/>
    <s v="USD"/>
    <n v="1417584860"/>
    <n v="1414992860"/>
    <b v="0"/>
    <n v="1"/>
    <b v="0"/>
    <s v="technology/web"/>
    <n v="1.5510666666666666"/>
    <n v="1163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633"/>
    <x v="2"/>
    <x v="1"/>
    <s v="GBP"/>
    <n v="1428333345"/>
    <n v="1425744945"/>
    <b v="0"/>
    <n v="7"/>
    <b v="0"/>
    <s v="technology/web"/>
    <n v="23.265999999999998"/>
    <n v="1661.8571428571429"/>
    <x v="2"/>
    <x v="7"/>
  </r>
  <r>
    <n v="594"/>
    <s v="Unleashed Fitness"/>
    <s v="Creating a fitness site that will change the fitness game forever!"/>
    <n v="25000"/>
    <n v="11633"/>
    <x v="2"/>
    <x v="0"/>
    <s v="USD"/>
    <n v="1460832206"/>
    <n v="1458240206"/>
    <b v="0"/>
    <n v="2"/>
    <b v="0"/>
    <s v="technology/web"/>
    <n v="0.46532000000000001"/>
    <n v="5816.5"/>
    <x v="2"/>
    <x v="7"/>
  </r>
  <r>
    <n v="595"/>
    <s v="MyBestInterest.org"/>
    <s v="MyBestInterest.org elminates election research by quickly identifying the candidates that will best represent your interests."/>
    <n v="100000"/>
    <n v="11633"/>
    <x v="2"/>
    <x v="0"/>
    <s v="USD"/>
    <n v="1430703638"/>
    <n v="1426815638"/>
    <b v="0"/>
    <n v="8"/>
    <b v="0"/>
    <s v="technology/web"/>
    <n v="0.11633"/>
    <n v="1454.125"/>
    <x v="2"/>
    <x v="7"/>
  </r>
  <r>
    <n v="596"/>
    <s v="DigitaliBook free library"/>
    <s v="We present digitaibook,com site which can become a free electronic library with your help,"/>
    <n v="20000"/>
    <n v="11633"/>
    <x v="2"/>
    <x v="0"/>
    <s v="USD"/>
    <n v="1478122292"/>
    <n v="1475530292"/>
    <b v="0"/>
    <n v="2"/>
    <b v="0"/>
    <s v="technology/web"/>
    <n v="0.58165"/>
    <n v="5816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11633"/>
    <x v="2"/>
    <x v="0"/>
    <s v="USD"/>
    <n v="1469980800"/>
    <n v="1466787335"/>
    <b v="0"/>
    <n v="2"/>
    <b v="0"/>
    <s v="technology/web"/>
    <n v="1.5510666666666666"/>
    <n v="5816.5"/>
    <x v="2"/>
    <x v="7"/>
  </r>
  <r>
    <n v="598"/>
    <s v="Goals not creeds"/>
    <s v="This is a project to create a crowd-funding site for Urantia Book readers worldwide."/>
    <n v="2500"/>
    <n v="11633"/>
    <x v="2"/>
    <x v="0"/>
    <s v="USD"/>
    <n v="1417737781"/>
    <n v="1415145781"/>
    <b v="0"/>
    <n v="7"/>
    <b v="0"/>
    <s v="technology/web"/>
    <n v="4.6532"/>
    <n v="1661.8571428571429"/>
    <x v="2"/>
    <x v="7"/>
  </r>
  <r>
    <n v="599"/>
    <s v="Mail 4 Jail"/>
    <s v="We send care packages to incarcerated individuals throughout the country that include specific items hand picked by the sender."/>
    <n v="50000"/>
    <n v="11633"/>
    <x v="2"/>
    <x v="0"/>
    <s v="USD"/>
    <n v="1425827760"/>
    <n v="1423769402"/>
    <b v="0"/>
    <n v="2"/>
    <b v="0"/>
    <s v="technology/web"/>
    <n v="0.23266000000000001"/>
    <n v="5816.5"/>
    <x v="2"/>
    <x v="7"/>
  </r>
  <r>
    <n v="600"/>
    <s v="Anaheim California here we come but we need your help."/>
    <s v="Science Technology Engineering and Math + youth = a brighter tomorrow."/>
    <n v="5000"/>
    <n v="11633"/>
    <x v="1"/>
    <x v="0"/>
    <s v="USD"/>
    <n v="1431198562"/>
    <n v="1426014562"/>
    <b v="0"/>
    <n v="1"/>
    <b v="0"/>
    <s v="technology/web"/>
    <n v="2.3266"/>
    <n v="11633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1633"/>
    <x v="1"/>
    <x v="5"/>
    <s v="CAD"/>
    <n v="1419626139"/>
    <n v="1417034139"/>
    <b v="0"/>
    <n v="6"/>
    <b v="0"/>
    <s v="technology/web"/>
    <n v="1.1633"/>
    <n v="1938.83333333333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1633"/>
    <x v="1"/>
    <x v="0"/>
    <s v="USD"/>
    <n v="1434654215"/>
    <n v="1432062215"/>
    <b v="0"/>
    <n v="0"/>
    <b v="0"/>
    <s v="technology/web"/>
    <n v="0.1661857142857143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1633"/>
    <x v="1"/>
    <x v="0"/>
    <s v="USD"/>
    <n v="1408029623"/>
    <n v="1405437623"/>
    <b v="0"/>
    <n v="13"/>
    <b v="0"/>
    <s v="technology/web"/>
    <n v="0.7755333333333333"/>
    <n v="894.8461538461538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11633"/>
    <x v="1"/>
    <x v="0"/>
    <s v="USD"/>
    <n v="1409187056"/>
    <n v="1406595056"/>
    <b v="0"/>
    <n v="0"/>
    <b v="0"/>
    <s v="technology/web"/>
    <n v="7.7553333333333336"/>
    <n v="0"/>
    <x v="2"/>
    <x v="7"/>
  </r>
  <r>
    <n v="605"/>
    <s v="Teach Your Parents iPad (Canceled)"/>
    <s v="An iPad support care package for your parents / seniors."/>
    <n v="5000"/>
    <n v="11633"/>
    <x v="1"/>
    <x v="0"/>
    <s v="USD"/>
    <n v="1440318908"/>
    <n v="1436430908"/>
    <b v="0"/>
    <n v="8"/>
    <b v="0"/>
    <s v="technology/web"/>
    <n v="2.3266"/>
    <n v="1454.1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1633"/>
    <x v="1"/>
    <x v="9"/>
    <s v="EUR"/>
    <n v="1432479600"/>
    <n v="1428507409"/>
    <b v="0"/>
    <n v="1"/>
    <b v="0"/>
    <s v="technology/web"/>
    <n v="2.3266"/>
    <n v="11633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11633"/>
    <x v="1"/>
    <x v="0"/>
    <s v="USD"/>
    <n v="1448225336"/>
    <n v="1445629736"/>
    <b v="0"/>
    <n v="0"/>
    <b v="0"/>
    <s v="technology/web"/>
    <n v="46.531999999999996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1633"/>
    <x v="1"/>
    <x v="0"/>
    <s v="USD"/>
    <n v="1434405980"/>
    <n v="1431813980"/>
    <b v="0"/>
    <n v="5"/>
    <b v="0"/>
    <s v="technology/web"/>
    <n v="7.7553333333333335E-2"/>
    <n v="2326.6"/>
    <x v="2"/>
    <x v="7"/>
  </r>
  <r>
    <n v="609"/>
    <s v="Swap Anything (Canceled)"/>
    <s v="Can we swap, please? - everybody's said it. I want to create a website that enables anybody to trade their items, without money hassle."/>
    <n v="780"/>
    <n v="11633"/>
    <x v="1"/>
    <x v="1"/>
    <s v="GBP"/>
    <n v="1448761744"/>
    <n v="1446166144"/>
    <b v="0"/>
    <n v="1"/>
    <b v="0"/>
    <s v="technology/web"/>
    <n v="14.914102564102564"/>
    <n v="11633"/>
    <x v="2"/>
    <x v="7"/>
  </r>
  <r>
    <n v="610"/>
    <s v="UniteChrist (Canceled)"/>
    <s v="We are creating a Christian social network to empower, educate, and connect Christians all over the world."/>
    <n v="13803"/>
    <n v="11633"/>
    <x v="1"/>
    <x v="0"/>
    <s v="USD"/>
    <n v="1429732586"/>
    <n v="1427140586"/>
    <b v="0"/>
    <n v="0"/>
    <b v="0"/>
    <s v="technology/web"/>
    <n v="0.84278779975367679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11633"/>
    <x v="1"/>
    <x v="6"/>
    <s v="EUR"/>
    <n v="1453210037"/>
    <n v="1448026037"/>
    <b v="0"/>
    <n v="0"/>
    <b v="0"/>
    <s v="technology/web"/>
    <n v="0.1454125"/>
    <n v="0"/>
    <x v="2"/>
    <x v="7"/>
  </r>
  <r>
    <n v="612"/>
    <s v="Web Streaming 2.0 (Canceled)"/>
    <s v="A Fast and Reliable new Web platform to stream videos from Internet"/>
    <n v="10000"/>
    <n v="11633"/>
    <x v="1"/>
    <x v="13"/>
    <s v="EUR"/>
    <n v="1472777146"/>
    <n v="1470185146"/>
    <b v="0"/>
    <n v="0"/>
    <b v="0"/>
    <s v="technology/web"/>
    <n v="1.1633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633"/>
    <x v="1"/>
    <x v="0"/>
    <s v="USD"/>
    <n v="1443675540"/>
    <n v="1441022120"/>
    <b v="0"/>
    <n v="121"/>
    <b v="0"/>
    <s v="technology/web"/>
    <n v="0.19388333333333332"/>
    <n v="96.1404958677685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633"/>
    <x v="1"/>
    <x v="0"/>
    <s v="USD"/>
    <n v="1466731740"/>
    <n v="1464139740"/>
    <b v="0"/>
    <n v="0"/>
    <b v="0"/>
    <s v="technology/web"/>
    <n v="1.1633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11633"/>
    <x v="1"/>
    <x v="4"/>
    <s v="NZD"/>
    <n v="1443149759"/>
    <n v="1440557759"/>
    <b v="0"/>
    <n v="0"/>
    <b v="0"/>
    <s v="technology/web"/>
    <n v="22.588349514563106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11633"/>
    <x v="1"/>
    <x v="6"/>
    <s v="EUR"/>
    <n v="1488013307"/>
    <n v="1485421307"/>
    <b v="0"/>
    <n v="0"/>
    <b v="0"/>
    <s v="technology/web"/>
    <n v="2.3266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633"/>
    <x v="1"/>
    <x v="1"/>
    <s v="GBP"/>
    <n v="1431072843"/>
    <n v="1427184843"/>
    <b v="0"/>
    <n v="3"/>
    <b v="0"/>
    <s v="technology/web"/>
    <n v="5.8164999999999996"/>
    <n v="3877.6666666666665"/>
    <x v="2"/>
    <x v="7"/>
  </r>
  <r>
    <n v="618"/>
    <s v="Y2Y Tutors (Canceled)"/>
    <s v="With the cost of education seemingly always on the rise, Y2Y aims to ensure that no student will be left behind through peer tutoring."/>
    <n v="400"/>
    <n v="11633"/>
    <x v="1"/>
    <x v="0"/>
    <s v="USD"/>
    <n v="1449689203"/>
    <n v="1447097203"/>
    <b v="0"/>
    <n v="0"/>
    <b v="0"/>
    <s v="technology/web"/>
    <n v="29.0825"/>
    <n v="0"/>
    <x v="2"/>
    <x v="7"/>
  </r>
  <r>
    <n v="619"/>
    <s v="Big Data (Canceled)"/>
    <s v="Big Data Sets for researchers interested in improving the quality of life."/>
    <n v="2500000"/>
    <n v="11633"/>
    <x v="1"/>
    <x v="0"/>
    <s v="USD"/>
    <n v="1416933390"/>
    <n v="1411745790"/>
    <b v="0"/>
    <n v="1"/>
    <b v="0"/>
    <s v="technology/web"/>
    <n v="4.6531999999999997E-3"/>
    <n v="11633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11633"/>
    <x v="1"/>
    <x v="5"/>
    <s v="CAD"/>
    <n v="1408986738"/>
    <n v="1405098738"/>
    <b v="0"/>
    <n v="1"/>
    <b v="0"/>
    <s v="technology/web"/>
    <n v="0.38776666666666665"/>
    <n v="1163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11633"/>
    <x v="1"/>
    <x v="0"/>
    <s v="USD"/>
    <n v="1467934937"/>
    <n v="1465342937"/>
    <b v="0"/>
    <n v="3"/>
    <b v="0"/>
    <s v="technology/web"/>
    <n v="0.46532000000000001"/>
    <n v="3877.6666666666665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11633"/>
    <x v="1"/>
    <x v="0"/>
    <s v="USD"/>
    <n v="1467398138"/>
    <n v="1465670138"/>
    <b v="0"/>
    <n v="9"/>
    <b v="0"/>
    <s v="technology/web"/>
    <n v="1.9388333333333334"/>
    <n v="1292.555555555555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s v="technology/web"/>
    <n v="0.1551066666666666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11633"/>
    <x v="1"/>
    <x v="0"/>
    <s v="USD"/>
    <n v="1431647041"/>
    <n v="1429055041"/>
    <b v="0"/>
    <n v="0"/>
    <b v="0"/>
    <s v="technology/web"/>
    <n v="2.3266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11633"/>
    <x v="1"/>
    <x v="5"/>
    <s v="CAD"/>
    <n v="1490560177"/>
    <n v="1487971777"/>
    <b v="0"/>
    <n v="0"/>
    <b v="0"/>
    <s v="technology/web"/>
    <n v="0.46532000000000001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11633"/>
    <x v="1"/>
    <x v="0"/>
    <s v="USD"/>
    <n v="1439644920"/>
    <n v="1436793939"/>
    <b v="0"/>
    <n v="39"/>
    <b v="0"/>
    <s v="technology/web"/>
    <n v="0.46532000000000001"/>
    <n v="298.2820512820512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11633"/>
    <x v="1"/>
    <x v="11"/>
    <s v="SEK"/>
    <n v="1457996400"/>
    <n v="1452842511"/>
    <b v="0"/>
    <n v="1"/>
    <b v="0"/>
    <s v="technology/web"/>
    <n v="2.5851111111111109E-2"/>
    <n v="11633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11633"/>
    <x v="1"/>
    <x v="0"/>
    <s v="USD"/>
    <n v="1405269457"/>
    <n v="1402677457"/>
    <b v="0"/>
    <n v="0"/>
    <b v="0"/>
    <s v="technology/web"/>
    <n v="2.3266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633"/>
    <x v="1"/>
    <x v="2"/>
    <s v="AUD"/>
    <n v="1463239108"/>
    <n v="1460647108"/>
    <b v="0"/>
    <n v="3"/>
    <b v="0"/>
    <s v="technology/web"/>
    <n v="5.8165000000000001E-2"/>
    <n v="3877.6666666666665"/>
    <x v="2"/>
    <x v="7"/>
  </r>
  <r>
    <n v="630"/>
    <s v="Ecosteader (Canceled)"/>
    <s v="Land development network for an eco-conscious collective. Community portal features ideas on lean design, green building, urban ecology"/>
    <n v="11999"/>
    <n v="11633"/>
    <x v="1"/>
    <x v="0"/>
    <s v="USD"/>
    <n v="1441516200"/>
    <n v="1438959121"/>
    <b v="0"/>
    <n v="1"/>
    <b v="0"/>
    <s v="technology/web"/>
    <n v="0.96949745812151011"/>
    <n v="11633"/>
    <x v="2"/>
    <x v="7"/>
  </r>
  <r>
    <n v="631"/>
    <s v="Brevity: A Powerful Online Publishing Software! (Canceled)"/>
    <s v="A Powerful Multimedia-Rich Software that aims at making online publishing very simple."/>
    <n v="50000"/>
    <n v="11633"/>
    <x v="1"/>
    <x v="5"/>
    <s v="CAD"/>
    <n v="1464460329"/>
    <n v="1461954729"/>
    <b v="0"/>
    <n v="9"/>
    <b v="0"/>
    <s v="technology/web"/>
    <n v="0.23266000000000001"/>
    <n v="1292.5555555555557"/>
    <x v="2"/>
    <x v="7"/>
  </r>
  <r>
    <n v="632"/>
    <s v="UniWherse.com - Bring students future (Canceled)"/>
    <s v="Our goal is to create a system, students can find universities that best match their interests."/>
    <n v="20000"/>
    <n v="11633"/>
    <x v="1"/>
    <x v="9"/>
    <s v="EUR"/>
    <n v="1448470165"/>
    <n v="1445874565"/>
    <b v="0"/>
    <n v="0"/>
    <b v="0"/>
    <s v="technology/web"/>
    <n v="0.58165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633"/>
    <x v="1"/>
    <x v="0"/>
    <s v="USD"/>
    <n v="1466204400"/>
    <n v="1463469062"/>
    <b v="0"/>
    <n v="25"/>
    <b v="0"/>
    <s v="technology/web"/>
    <n v="1.1633"/>
    <n v="465.32"/>
    <x v="2"/>
    <x v="7"/>
  </r>
  <r>
    <n v="634"/>
    <s v="pitchtograndma (Canceled)"/>
    <s v="We help companies to explain what they do in simple, grandma-would-understand terms."/>
    <n v="5000"/>
    <n v="11633"/>
    <x v="1"/>
    <x v="0"/>
    <s v="USD"/>
    <n v="1424989029"/>
    <n v="1422397029"/>
    <b v="0"/>
    <n v="1"/>
    <b v="0"/>
    <s v="technology/web"/>
    <n v="2.3266"/>
    <n v="11633"/>
    <x v="2"/>
    <x v="7"/>
  </r>
  <r>
    <n v="635"/>
    <s v="Pleero, A Technology Team Building Website (Canceled)"/>
    <s v="Network used for building technology development teams."/>
    <n v="25000"/>
    <n v="11633"/>
    <x v="1"/>
    <x v="0"/>
    <s v="USD"/>
    <n v="1428804762"/>
    <n v="1426212762"/>
    <b v="0"/>
    <n v="1"/>
    <b v="0"/>
    <s v="technology/web"/>
    <n v="0.46532000000000001"/>
    <n v="11633"/>
    <x v="2"/>
    <x v="7"/>
  </r>
  <r>
    <n v="636"/>
    <s v="Keto Advice (Canceled)"/>
    <s v="With no central location for keto knowledge, keto advice will be a community run knowledge base."/>
    <n v="2000"/>
    <n v="11633"/>
    <x v="1"/>
    <x v="1"/>
    <s v="GBP"/>
    <n v="1433587620"/>
    <n v="1430996150"/>
    <b v="0"/>
    <n v="1"/>
    <b v="0"/>
    <s v="technology/web"/>
    <n v="5.8164999999999996"/>
    <n v="1163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633"/>
    <x v="1"/>
    <x v="1"/>
    <s v="GBP"/>
    <n v="1488063840"/>
    <n v="1485558318"/>
    <b v="0"/>
    <n v="0"/>
    <b v="0"/>
    <s v="technology/web"/>
    <n v="0.11633"/>
    <n v="0"/>
    <x v="2"/>
    <x v="7"/>
  </r>
  <r>
    <n v="638"/>
    <s v="W (Canceled)"/>
    <s v="O0"/>
    <n v="200000"/>
    <n v="11633"/>
    <x v="1"/>
    <x v="12"/>
    <s v="EUR"/>
    <n v="1490447662"/>
    <n v="1485267262"/>
    <b v="0"/>
    <n v="6"/>
    <b v="0"/>
    <s v="technology/web"/>
    <n v="5.8165000000000001E-2"/>
    <n v="1938.8333333333333"/>
    <x v="2"/>
    <x v="7"/>
  </r>
  <r>
    <n v="639"/>
    <s v="Kids Educational Social Media Site (Canceled)"/>
    <s v="Development of a Safe and Educational Social Media site for kids."/>
    <n v="1000000"/>
    <n v="11633"/>
    <x v="1"/>
    <x v="0"/>
    <s v="USD"/>
    <n v="1413208795"/>
    <n v="1408024795"/>
    <b v="0"/>
    <n v="1"/>
    <b v="0"/>
    <s v="technology/web"/>
    <n v="1.1632999999999999E-2"/>
    <n v="1163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633"/>
    <x v="0"/>
    <x v="6"/>
    <s v="EUR"/>
    <n v="1480028400"/>
    <n v="1478685915"/>
    <b v="0"/>
    <n v="2"/>
    <b v="1"/>
    <s v="technology/wearables"/>
    <n v="166.18571428571428"/>
    <n v="5816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11633"/>
    <x v="0"/>
    <x v="0"/>
    <s v="USD"/>
    <n v="1439473248"/>
    <n v="1436881248"/>
    <b v="0"/>
    <n v="315"/>
    <b v="1"/>
    <s v="technology/wearables"/>
    <n v="0.290825"/>
    <n v="36.9301587301587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11633"/>
    <x v="0"/>
    <x v="12"/>
    <s v="EUR"/>
    <n v="1439998674"/>
    <n v="1436888274"/>
    <b v="0"/>
    <n v="2174"/>
    <b v="1"/>
    <s v="technology/wearables"/>
    <n v="0.58165"/>
    <n v="5.3509659613615455"/>
    <x v="2"/>
    <x v="8"/>
  </r>
  <r>
    <n v="643"/>
    <s v="Phone Silks - The best way to carry your smart phone!"/>
    <s v="Stylish new phone carrier allows instant access to your smart phone while freeing up your hands."/>
    <n v="25000"/>
    <n v="11633"/>
    <x v="0"/>
    <x v="0"/>
    <s v="USD"/>
    <n v="1433085875"/>
    <n v="1428333875"/>
    <b v="0"/>
    <n v="152"/>
    <b v="1"/>
    <s v="technology/wearables"/>
    <n v="0.46532000000000001"/>
    <n v="76.5328947368421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11633"/>
    <x v="0"/>
    <x v="0"/>
    <s v="USD"/>
    <n v="1414544400"/>
    <n v="1410883139"/>
    <b v="0"/>
    <n v="1021"/>
    <b v="1"/>
    <s v="technology/wearables"/>
    <n v="0.46532000000000001"/>
    <n v="11.393731635651323"/>
    <x v="2"/>
    <x v="8"/>
  </r>
  <r>
    <n v="645"/>
    <s v="Carbon Fiber Collar Stays"/>
    <s v="Ever wanted to own something made out of carbon fiber? Now you can!"/>
    <n v="2000"/>
    <n v="11633"/>
    <x v="0"/>
    <x v="0"/>
    <s v="USD"/>
    <n v="1470962274"/>
    <n v="1468370274"/>
    <b v="0"/>
    <n v="237"/>
    <b v="1"/>
    <s v="technology/wearables"/>
    <n v="5.8164999999999996"/>
    <n v="49.08438818565400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633"/>
    <x v="0"/>
    <x v="0"/>
    <s v="USD"/>
    <n v="1407788867"/>
    <n v="1405196867"/>
    <b v="0"/>
    <n v="27"/>
    <b v="1"/>
    <s v="technology/wearables"/>
    <n v="14.54125"/>
    <n v="430.8518518518518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633"/>
    <x v="0"/>
    <x v="5"/>
    <s v="CAD"/>
    <n v="1458235549"/>
    <n v="1455647149"/>
    <b v="0"/>
    <n v="17"/>
    <b v="1"/>
    <s v="technology/wearables"/>
    <n v="5.8164999999999996"/>
    <n v="684.29411764705878"/>
    <x v="2"/>
    <x v="8"/>
  </r>
  <r>
    <n v="648"/>
    <s v="Audio Jacket"/>
    <s v="Get ready for the next product that you canâ€™t live without"/>
    <n v="35000"/>
    <n v="11633"/>
    <x v="0"/>
    <x v="0"/>
    <s v="USD"/>
    <n v="1413304708"/>
    <n v="1410280708"/>
    <b v="0"/>
    <n v="27"/>
    <b v="1"/>
    <s v="technology/wearables"/>
    <n v="0.3323714285714286"/>
    <n v="430.85185185185185"/>
    <x v="2"/>
    <x v="8"/>
  </r>
  <r>
    <n v="649"/>
    <s v="VIVO Solar Bag"/>
    <s v="A backpack with a built in solar panel to charge any USB device. Includes removable battery pack, USB cable, and 7 different adapters!"/>
    <n v="2500"/>
    <n v="11633"/>
    <x v="0"/>
    <x v="0"/>
    <s v="USD"/>
    <n v="1410904413"/>
    <n v="1409090013"/>
    <b v="0"/>
    <n v="82"/>
    <b v="1"/>
    <s v="technology/wearables"/>
    <n v="4.6532"/>
    <n v="141.8658536585365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1633"/>
    <x v="0"/>
    <x v="0"/>
    <s v="USD"/>
    <n v="1418953984"/>
    <n v="1413766384"/>
    <b v="0"/>
    <n v="48"/>
    <b v="1"/>
    <s v="technology/wearables"/>
    <n v="7.7553333333333336"/>
    <n v="242.3541666666666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11633"/>
    <x v="0"/>
    <x v="0"/>
    <s v="USD"/>
    <n v="1418430311"/>
    <n v="1415838311"/>
    <b v="0"/>
    <n v="105"/>
    <b v="1"/>
    <s v="technology/wearables"/>
    <n v="0.46532000000000001"/>
    <n v="110.79047619047618"/>
    <x v="2"/>
    <x v="8"/>
  </r>
  <r>
    <n v="652"/>
    <s v="The Zossom Phone Case"/>
    <s v="Zossom is a smart phone case with a strap. Forget the days of shattered screens and scratches. The Zossom case keeps your phone safe."/>
    <n v="3000"/>
    <n v="11633"/>
    <x v="0"/>
    <x v="0"/>
    <s v="USD"/>
    <n v="1480613650"/>
    <n v="1478018050"/>
    <b v="0"/>
    <n v="28"/>
    <b v="1"/>
    <s v="technology/wearables"/>
    <n v="3.8776666666666668"/>
    <n v="415.4642857142857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633"/>
    <x v="0"/>
    <x v="0"/>
    <s v="USD"/>
    <n v="1440082240"/>
    <n v="1436885440"/>
    <b v="0"/>
    <n v="1107"/>
    <b v="1"/>
    <s v="technology/wearables"/>
    <n v="0.15510666666666667"/>
    <n v="10.50858175248419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633"/>
    <x v="0"/>
    <x v="0"/>
    <s v="USD"/>
    <n v="1436396313"/>
    <n v="1433804313"/>
    <b v="0"/>
    <n v="1013"/>
    <b v="1"/>
    <s v="technology/wearables"/>
    <n v="0.9694166666666667"/>
    <n v="11.483711747285291"/>
    <x v="2"/>
    <x v="8"/>
  </r>
  <r>
    <n v="655"/>
    <s v="Spark: The Watch That Keeps You Awake"/>
    <s v="Meet Spark: The friendly companion that helps you stay awake during the day. Re-released with new features!"/>
    <n v="8000"/>
    <n v="11633"/>
    <x v="0"/>
    <x v="0"/>
    <s v="USD"/>
    <n v="1426197512"/>
    <n v="1423609112"/>
    <b v="0"/>
    <n v="274"/>
    <b v="1"/>
    <s v="technology/wearables"/>
    <n v="1.4541249999999999"/>
    <n v="42.45620437956204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1633"/>
    <x v="0"/>
    <x v="0"/>
    <s v="USD"/>
    <n v="1460917119"/>
    <n v="1455736719"/>
    <b v="0"/>
    <n v="87"/>
    <b v="1"/>
    <s v="technology/wearables"/>
    <n v="2.3266"/>
    <n v="133.7126436781609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1633"/>
    <x v="0"/>
    <x v="0"/>
    <s v="USD"/>
    <n v="1450901872"/>
    <n v="1448309872"/>
    <b v="0"/>
    <n v="99"/>
    <b v="1"/>
    <s v="technology/wearables"/>
    <n v="0.7755333333333333"/>
    <n v="117.5050505050505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1633"/>
    <x v="0"/>
    <x v="0"/>
    <s v="USD"/>
    <n v="1437933600"/>
    <n v="1435117889"/>
    <b v="0"/>
    <n v="276"/>
    <b v="1"/>
    <s v="technology/wearables"/>
    <n v="0.40269315978953196"/>
    <n v="42.14855072463768"/>
    <x v="2"/>
    <x v="8"/>
  </r>
  <r>
    <n v="659"/>
    <s v="Lulu Watch Designs - Apple Watch"/>
    <s v="Sync up your lifestyle"/>
    <n v="3000"/>
    <n v="11633"/>
    <x v="0"/>
    <x v="0"/>
    <s v="USD"/>
    <n v="1440339295"/>
    <n v="1437747295"/>
    <b v="0"/>
    <n v="21"/>
    <b v="1"/>
    <s v="technology/wearables"/>
    <n v="3.8776666666666668"/>
    <n v="553.9523809523809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1633"/>
    <x v="2"/>
    <x v="0"/>
    <s v="USD"/>
    <n v="1415558879"/>
    <n v="1412963279"/>
    <b v="0"/>
    <n v="18"/>
    <b v="0"/>
    <s v="technology/wearables"/>
    <n v="0.23266000000000001"/>
    <n v="646.27777777777783"/>
    <x v="2"/>
    <x v="8"/>
  </r>
  <r>
    <n v="661"/>
    <s v="AirString"/>
    <s v="AirString keeps your AirPods from getting lost by keeping the pair together with a  durable and premium quality string."/>
    <n v="10000"/>
    <n v="11633"/>
    <x v="2"/>
    <x v="0"/>
    <s v="USD"/>
    <n v="1477236559"/>
    <n v="1474644559"/>
    <b v="0"/>
    <n v="9"/>
    <b v="0"/>
    <s v="technology/wearables"/>
    <n v="1.1633"/>
    <n v="1292.5555555555557"/>
    <x v="2"/>
    <x v="8"/>
  </r>
  <r>
    <n v="662"/>
    <s v="LW - the cool luminescent band with a watch"/>
    <s v="A stylish, durable safety light band on your wrist or ankle holds a watch or another modular accessory."/>
    <n v="39000"/>
    <n v="11633"/>
    <x v="2"/>
    <x v="0"/>
    <s v="USD"/>
    <n v="1421404247"/>
    <n v="1418812247"/>
    <b v="0"/>
    <n v="4"/>
    <b v="0"/>
    <s v="technology/wearables"/>
    <n v="0.29828205128205126"/>
    <n v="2908.2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11633"/>
    <x v="2"/>
    <x v="8"/>
    <s v="DKK"/>
    <n v="1437250456"/>
    <n v="1434658456"/>
    <b v="0"/>
    <n v="7"/>
    <b v="0"/>
    <s v="technology/wearables"/>
    <n v="5.8165000000000001E-2"/>
    <n v="1661.8571428571429"/>
    <x v="2"/>
    <x v="8"/>
  </r>
  <r>
    <n v="664"/>
    <s v="Oregon Babyâ„¢ Diapers"/>
    <s v="Save Oregon Babyâ„¢ Diapers, a handmade business, run by awesome moms in Southern Oregon, from permanently closing!"/>
    <n v="12000"/>
    <n v="11633"/>
    <x v="2"/>
    <x v="0"/>
    <s v="USD"/>
    <n v="1428940775"/>
    <n v="1426348775"/>
    <b v="0"/>
    <n v="29"/>
    <b v="0"/>
    <s v="technology/wearables"/>
    <n v="0.9694166666666667"/>
    <n v="401.1379310344827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1633"/>
    <x v="2"/>
    <x v="0"/>
    <s v="USD"/>
    <n v="1484327061"/>
    <n v="1479143061"/>
    <b v="0"/>
    <n v="12"/>
    <b v="0"/>
    <s v="technology/wearables"/>
    <n v="1.1633"/>
    <n v="969.41666666666663"/>
    <x v="2"/>
    <x v="8"/>
  </r>
  <r>
    <n v="666"/>
    <s v="Ducky Diapers"/>
    <s v="Have you ever dreamed of having a pet duckling, but concerned about all the pooping, here is a a solution to help solve that issue."/>
    <n v="200000"/>
    <n v="11633"/>
    <x v="2"/>
    <x v="0"/>
    <s v="USD"/>
    <n v="1408305498"/>
    <n v="1405713498"/>
    <b v="0"/>
    <n v="4"/>
    <b v="0"/>
    <s v="technology/wearables"/>
    <n v="5.8165000000000001E-2"/>
    <n v="2908.2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11633"/>
    <x v="2"/>
    <x v="13"/>
    <s v="EUR"/>
    <n v="1477731463"/>
    <n v="1474275463"/>
    <b v="0"/>
    <n v="28"/>
    <b v="0"/>
    <s v="technology/wearables"/>
    <n v="0.23266000000000001"/>
    <n v="415.4642857142857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11633"/>
    <x v="2"/>
    <x v="0"/>
    <s v="USD"/>
    <n v="1431374222"/>
    <n v="1427486222"/>
    <b v="0"/>
    <n v="25"/>
    <b v="0"/>
    <s v="technology/wearables"/>
    <n v="0.7755333333333333"/>
    <n v="465.32"/>
    <x v="2"/>
    <x v="8"/>
  </r>
  <r>
    <n v="669"/>
    <s v="Christian DiLusso Watches"/>
    <s v="Beautiful automatic watches, made for every moment._x000a_Sports, business, casual.....it fits every moment of your life."/>
    <n v="200000"/>
    <n v="11633"/>
    <x v="2"/>
    <x v="11"/>
    <s v="SEK"/>
    <n v="1467817258"/>
    <n v="1465225258"/>
    <b v="0"/>
    <n v="28"/>
    <b v="0"/>
    <s v="technology/wearables"/>
    <n v="5.8165000000000001E-2"/>
    <n v="415.4642857142857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1633"/>
    <x v="2"/>
    <x v="13"/>
    <s v="EUR"/>
    <n v="1466323800"/>
    <n v="1463418120"/>
    <b v="0"/>
    <n v="310"/>
    <b v="0"/>
    <s v="technology/wearables"/>
    <n v="0.12925555555555557"/>
    <n v="37.525806451612901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633"/>
    <x v="2"/>
    <x v="0"/>
    <s v="USD"/>
    <n v="1421208000"/>
    <n v="1418315852"/>
    <b v="0"/>
    <n v="15"/>
    <b v="0"/>
    <s v="technology/wearables"/>
    <n v="0.38776666666666665"/>
    <n v="775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1633"/>
    <x v="2"/>
    <x v="0"/>
    <s v="USD"/>
    <n v="1420088340"/>
    <n v="1417410964"/>
    <b v="0"/>
    <n v="215"/>
    <b v="0"/>
    <s v="technology/wearables"/>
    <n v="0.23266000000000001"/>
    <n v="54.10697674418604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11633"/>
    <x v="2"/>
    <x v="0"/>
    <s v="USD"/>
    <n v="1409602217"/>
    <n v="1405714217"/>
    <b v="0"/>
    <n v="3"/>
    <b v="0"/>
    <s v="technology/wearables"/>
    <n v="0.11633"/>
    <n v="3877.6666666666665"/>
    <x v="2"/>
    <x v="8"/>
  </r>
  <r>
    <n v="674"/>
    <s v="Something To Wear For Hearing Sounds By Feeling Vibrations"/>
    <s v="Listen to sounds by feeling an array of vibrational patterns against your body."/>
    <n v="50000"/>
    <n v="11633"/>
    <x v="2"/>
    <x v="0"/>
    <s v="USD"/>
    <n v="1407811627"/>
    <n v="1402627627"/>
    <b v="0"/>
    <n v="2"/>
    <b v="0"/>
    <s v="technology/wearables"/>
    <n v="0.23266000000000001"/>
    <n v="5816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11633"/>
    <x v="2"/>
    <x v="0"/>
    <s v="USD"/>
    <n v="1420095540"/>
    <n v="1417558804"/>
    <b v="0"/>
    <n v="26"/>
    <b v="0"/>
    <s v="technology/wearables"/>
    <n v="1.9388333333333334"/>
    <n v="447.4230769230769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1633"/>
    <x v="2"/>
    <x v="5"/>
    <s v="CAD"/>
    <n v="1423333581"/>
    <n v="1420741581"/>
    <b v="0"/>
    <n v="24"/>
    <b v="0"/>
    <s v="technology/wearables"/>
    <n v="0.11633"/>
    <n v="484.7083333333333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1633"/>
    <x v="2"/>
    <x v="13"/>
    <s v="EUR"/>
    <n v="1467106895"/>
    <n v="1463218895"/>
    <b v="0"/>
    <n v="96"/>
    <b v="0"/>
    <s v="technology/wearables"/>
    <n v="0.23266000000000001"/>
    <n v="121.177083333333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633"/>
    <x v="2"/>
    <x v="0"/>
    <s v="USD"/>
    <n v="1463821338"/>
    <n v="1461229338"/>
    <b v="0"/>
    <n v="17"/>
    <b v="0"/>
    <s v="technology/wearables"/>
    <n v="0.40113793103448275"/>
    <n v="684.29411764705878"/>
    <x v="2"/>
    <x v="8"/>
  </r>
  <r>
    <n v="679"/>
    <s v="Monolith Posture Coach"/>
    <s v="World's first bio-feedback posture device for your entire back. Trains back, neck, thoracic &amp; ab segments by using only 30 min/day."/>
    <n v="57000"/>
    <n v="11633"/>
    <x v="2"/>
    <x v="0"/>
    <s v="USD"/>
    <n v="1472920909"/>
    <n v="1467736909"/>
    <b v="0"/>
    <n v="94"/>
    <b v="0"/>
    <s v="technology/wearables"/>
    <n v="0.20408771929824562"/>
    <n v="123.75531914893617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1633"/>
    <x v="2"/>
    <x v="0"/>
    <s v="USD"/>
    <n v="1410955331"/>
    <n v="1407931331"/>
    <b v="0"/>
    <n v="129"/>
    <b v="0"/>
    <s v="technology/wearables"/>
    <n v="0.15510666666666667"/>
    <n v="90.1782945736434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1633"/>
    <x v="2"/>
    <x v="0"/>
    <s v="USD"/>
    <n v="1477509604"/>
    <n v="1474917604"/>
    <b v="0"/>
    <n v="1"/>
    <b v="0"/>
    <s v="technology/wearables"/>
    <n v="4.6532"/>
    <n v="11633"/>
    <x v="2"/>
    <x v="8"/>
  </r>
  <r>
    <n v="682"/>
    <s v="Deception Belt"/>
    <s v="The Deception Belt is an innovative belt with app capability, designed to assist any user gain control over their appetite."/>
    <n v="50000"/>
    <n v="11633"/>
    <x v="2"/>
    <x v="0"/>
    <s v="USD"/>
    <n v="1489512122"/>
    <n v="1486923722"/>
    <b v="0"/>
    <n v="4"/>
    <b v="0"/>
    <s v="technology/wearables"/>
    <n v="0.23266000000000001"/>
    <n v="2908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11633"/>
    <x v="2"/>
    <x v="0"/>
    <s v="USD"/>
    <n v="1477949764"/>
    <n v="1474493764"/>
    <b v="0"/>
    <n v="3"/>
    <b v="0"/>
    <s v="technology/wearables"/>
    <n v="0.3323714285714286"/>
    <n v="3877.6666666666665"/>
    <x v="2"/>
    <x v="8"/>
  </r>
  <r>
    <n v="684"/>
    <s v="Arcus Motion Analyzer | The Versatile Smart Ring"/>
    <s v="Arcus gives your fingers super powers."/>
    <n v="320000"/>
    <n v="11633"/>
    <x v="2"/>
    <x v="0"/>
    <s v="USD"/>
    <n v="1406257200"/>
    <n v="1403176891"/>
    <b v="0"/>
    <n v="135"/>
    <b v="0"/>
    <s v="technology/wearables"/>
    <n v="3.6353125E-2"/>
    <n v="86.17037037037036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11633"/>
    <x v="2"/>
    <x v="0"/>
    <s v="USD"/>
    <n v="1421095672"/>
    <n v="1417207672"/>
    <b v="0"/>
    <n v="10"/>
    <b v="0"/>
    <s v="technology/wearables"/>
    <n v="5.8164999999999996"/>
    <n v="1163.3"/>
    <x v="2"/>
    <x v="8"/>
  </r>
  <r>
    <n v="686"/>
    <s v="Vivi di Cuore - Heart Rate Watch"/>
    <s v="La tua giornata sportiva monitorata nel tuo polso??!!!_x000a_Rendiamolo possibile... VIVI DI CUORE --- All MADE in ITALY"/>
    <n v="500000"/>
    <n v="11633"/>
    <x v="2"/>
    <x v="13"/>
    <s v="EUR"/>
    <n v="1438618170"/>
    <n v="1436026170"/>
    <b v="0"/>
    <n v="0"/>
    <b v="0"/>
    <s v="technology/wearables"/>
    <n v="2.3265999999999998E-2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11633"/>
    <x v="2"/>
    <x v="14"/>
    <s v="MXN"/>
    <n v="1486317653"/>
    <n v="1481133653"/>
    <b v="0"/>
    <n v="6"/>
    <b v="0"/>
    <s v="technology/wearables"/>
    <n v="0.11633"/>
    <n v="1938.833333333333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1633"/>
    <x v="2"/>
    <x v="0"/>
    <s v="USD"/>
    <n v="1444876253"/>
    <n v="1442284253"/>
    <b v="0"/>
    <n v="36"/>
    <b v="0"/>
    <s v="technology/wearables"/>
    <n v="0.58165"/>
    <n v="323.13888888888891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633"/>
    <x v="2"/>
    <x v="0"/>
    <s v="USD"/>
    <n v="1481173140"/>
    <n v="1478016097"/>
    <b v="0"/>
    <n v="336"/>
    <b v="0"/>
    <s v="technology/wearables"/>
    <n v="5.8165000000000001E-2"/>
    <n v="34.62202380952381"/>
    <x v="2"/>
    <x v="8"/>
  </r>
  <r>
    <n v="690"/>
    <s v="BLOXSHIELD"/>
    <s v="A radiation shield for your fitness tracker, smartwatch or other wearable smart device"/>
    <n v="20000"/>
    <n v="11633"/>
    <x v="2"/>
    <x v="0"/>
    <s v="USD"/>
    <n v="1473400800"/>
    <n v="1469718841"/>
    <b v="0"/>
    <n v="34"/>
    <b v="0"/>
    <s v="technology/wearables"/>
    <n v="0.58165"/>
    <n v="342.1470588235293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11633"/>
    <x v="2"/>
    <x v="0"/>
    <s v="USD"/>
    <n v="1435711246"/>
    <n v="1433292046"/>
    <b v="0"/>
    <n v="10"/>
    <b v="0"/>
    <s v="technology/wearables"/>
    <n v="0.23266000000000001"/>
    <n v="1163.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1633"/>
    <x v="2"/>
    <x v="1"/>
    <s v="GBP"/>
    <n v="1482397263"/>
    <n v="1479805263"/>
    <b v="0"/>
    <n v="201"/>
    <b v="0"/>
    <s v="technology/wearables"/>
    <n v="0.58165"/>
    <n v="57.875621890547265"/>
    <x v="2"/>
    <x v="8"/>
  </r>
  <r>
    <n v="693"/>
    <s v="Prana: Wearable for Breathing and Posture"/>
    <s v="Prana is the first wearable combining breath and posture tracking to make your sitting time count."/>
    <n v="100000"/>
    <n v="11633"/>
    <x v="2"/>
    <x v="0"/>
    <s v="USD"/>
    <n v="1430421827"/>
    <n v="1427829827"/>
    <b v="0"/>
    <n v="296"/>
    <b v="0"/>
    <s v="technology/wearables"/>
    <n v="0.11633"/>
    <n v="39.300675675675677"/>
    <x v="2"/>
    <x v="8"/>
  </r>
  <r>
    <n v="694"/>
    <s v="Airlock bike helmet"/>
    <s v="You can control how much air enters the helmet by opening or closing the vents. This is very useful in bad weather, or for competition."/>
    <n v="150000"/>
    <n v="11633"/>
    <x v="2"/>
    <x v="0"/>
    <s v="USD"/>
    <n v="1485964559"/>
    <n v="1483372559"/>
    <b v="0"/>
    <n v="7"/>
    <b v="0"/>
    <s v="technology/wearables"/>
    <n v="7.7553333333333335E-2"/>
    <n v="1661.85714285714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11633"/>
    <x v="2"/>
    <x v="0"/>
    <s v="USD"/>
    <n v="1414758620"/>
    <n v="1412166620"/>
    <b v="0"/>
    <n v="7"/>
    <b v="0"/>
    <s v="technology/wearables"/>
    <n v="0.19388333333333332"/>
    <n v="1661.8571428571429"/>
    <x v="2"/>
    <x v="8"/>
  </r>
  <r>
    <n v="696"/>
    <s v="trustee"/>
    <s v="Show your fidelity by wearing the Trustee rings! Show where you are (at)!"/>
    <n v="175000"/>
    <n v="11633"/>
    <x v="2"/>
    <x v="9"/>
    <s v="EUR"/>
    <n v="1406326502"/>
    <n v="1403734502"/>
    <b v="0"/>
    <n v="1"/>
    <b v="0"/>
    <s v="technology/wearables"/>
    <n v="6.6474285714285708E-2"/>
    <n v="1163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1633"/>
    <x v="2"/>
    <x v="12"/>
    <s v="EUR"/>
    <n v="1454502789"/>
    <n v="1453206789"/>
    <b v="0"/>
    <n v="114"/>
    <b v="0"/>
    <s v="technology/wearables"/>
    <n v="2.3266"/>
    <n v="102.0438596491228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1633"/>
    <x v="2"/>
    <x v="0"/>
    <s v="USD"/>
    <n v="1411005600"/>
    <n v="1408141245"/>
    <b v="0"/>
    <n v="29"/>
    <b v="0"/>
    <s v="technology/wearables"/>
    <n v="0.11633"/>
    <n v="401.1379310344827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1633"/>
    <x v="2"/>
    <x v="0"/>
    <s v="USD"/>
    <n v="1385136000"/>
    <n v="1381923548"/>
    <b v="0"/>
    <n v="890"/>
    <b v="0"/>
    <s v="technology/wearables"/>
    <n v="8.9484615384615385E-2"/>
    <n v="13.07078651685393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1633"/>
    <x v="2"/>
    <x v="3"/>
    <s v="EUR"/>
    <n v="1484065881"/>
    <n v="1481473881"/>
    <b v="0"/>
    <n v="31"/>
    <b v="0"/>
    <s v="technology/wearables"/>
    <n v="0.7755333333333333"/>
    <n v="375.2580645161290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1633"/>
    <x v="2"/>
    <x v="1"/>
    <s v="GBP"/>
    <n v="1406130880"/>
    <n v="1403538880"/>
    <b v="0"/>
    <n v="21"/>
    <b v="0"/>
    <s v="technology/wearables"/>
    <n v="0.50578260869565217"/>
    <n v="553.95238095238096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1633"/>
    <x v="2"/>
    <x v="0"/>
    <s v="USD"/>
    <n v="1480011987"/>
    <n v="1477416387"/>
    <b v="0"/>
    <n v="37"/>
    <b v="0"/>
    <s v="technology/wearables"/>
    <n v="0.7755333333333333"/>
    <n v="314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11633"/>
    <x v="2"/>
    <x v="0"/>
    <s v="USD"/>
    <n v="1485905520"/>
    <n v="1481150949"/>
    <b v="0"/>
    <n v="7"/>
    <b v="0"/>
    <s v="technology/wearables"/>
    <n v="0.7755333333333333"/>
    <n v="1661.8571428571429"/>
    <x v="2"/>
    <x v="8"/>
  </r>
  <r>
    <n v="704"/>
    <s v="ZNITCH- The Evolution in Helmet Safety"/>
    <s v="Turn you helmet into the safest helmet and don't worry about a thing,you will always have the right fit!!"/>
    <n v="55000"/>
    <n v="11633"/>
    <x v="2"/>
    <x v="5"/>
    <s v="CAD"/>
    <n v="1487565468"/>
    <n v="1482381468"/>
    <b v="0"/>
    <n v="4"/>
    <b v="0"/>
    <s v="technology/wearables"/>
    <n v="0.2115090909090909"/>
    <n v="2908.25"/>
    <x v="2"/>
    <x v="8"/>
  </r>
  <r>
    <n v="705"/>
    <s v="SomnoScope"/>
    <s v="The closest thing ever to the Holy Grail of wearables technology"/>
    <n v="100000"/>
    <n v="11633"/>
    <x v="2"/>
    <x v="9"/>
    <s v="EUR"/>
    <n v="1484999278"/>
    <n v="1482407278"/>
    <b v="0"/>
    <n v="5"/>
    <b v="0"/>
    <s v="technology/wearables"/>
    <n v="0.11633"/>
    <n v="2326.6"/>
    <x v="2"/>
    <x v="8"/>
  </r>
  <r>
    <n v="706"/>
    <s v="Driver Alert System"/>
    <s v="Driver Alert System es un sistema de seguridad para el conductor, que le avisa en caso de perder la posicion vertical mientras conduce."/>
    <n v="100000"/>
    <n v="11633"/>
    <x v="2"/>
    <x v="3"/>
    <s v="EUR"/>
    <n v="1481740740"/>
    <n v="1478130783"/>
    <b v="0"/>
    <n v="0"/>
    <b v="0"/>
    <s v="technology/wearables"/>
    <n v="0.11633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11633"/>
    <x v="2"/>
    <x v="1"/>
    <s v="GBP"/>
    <n v="1483286127"/>
    <n v="1479830127"/>
    <b v="0"/>
    <n v="456"/>
    <b v="0"/>
    <s v="technology/wearables"/>
    <n v="0.17107352941176471"/>
    <n v="25.51096491228070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11633"/>
    <x v="2"/>
    <x v="1"/>
    <s v="GBP"/>
    <n v="1410616600"/>
    <n v="1405432600"/>
    <b v="0"/>
    <n v="369"/>
    <b v="0"/>
    <s v="technology/wearables"/>
    <n v="0.290825"/>
    <n v="31.525745257452574"/>
    <x v="2"/>
    <x v="8"/>
  </r>
  <r>
    <n v="709"/>
    <s v="lumiglove"/>
    <s v="A &quot;handheld&quot; light, which eases the way you illuminate objects and/or paths."/>
    <n v="15000"/>
    <n v="11633"/>
    <x v="2"/>
    <x v="0"/>
    <s v="USD"/>
    <n v="1417741159"/>
    <n v="1415149159"/>
    <b v="0"/>
    <n v="2"/>
    <b v="0"/>
    <s v="technology/wearables"/>
    <n v="0.7755333333333333"/>
    <n v="5816.5"/>
    <x v="2"/>
    <x v="8"/>
  </r>
  <r>
    <n v="710"/>
    <s v="Hate York Shirt 2.0"/>
    <s v="Shirts, so technologically advanced, they connect mentally to their audience upon sight."/>
    <n v="1200"/>
    <n v="11633"/>
    <x v="2"/>
    <x v="5"/>
    <s v="CAD"/>
    <n v="1408495440"/>
    <n v="1405640302"/>
    <b v="0"/>
    <n v="0"/>
    <b v="0"/>
    <s v="technology/wearables"/>
    <n v="9.6941666666666659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11633"/>
    <x v="2"/>
    <x v="9"/>
    <s v="EUR"/>
    <n v="1481716868"/>
    <n v="1478257268"/>
    <b v="0"/>
    <n v="338"/>
    <b v="0"/>
    <s v="technology/wearables"/>
    <n v="0.11633"/>
    <n v="34.41715976331360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1633"/>
    <x v="2"/>
    <x v="0"/>
    <s v="USD"/>
    <n v="1455466832"/>
    <n v="1452874832"/>
    <b v="0"/>
    <n v="4"/>
    <b v="0"/>
    <s v="technology/wearables"/>
    <n v="0.23985567010309278"/>
    <n v="2908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1633"/>
    <x v="2"/>
    <x v="13"/>
    <s v="EUR"/>
    <n v="1465130532"/>
    <n v="1462538532"/>
    <b v="0"/>
    <n v="1"/>
    <b v="0"/>
    <s v="technology/wearables"/>
    <n v="0.46532000000000001"/>
    <n v="11633"/>
    <x v="2"/>
    <x v="8"/>
  </r>
  <r>
    <n v="714"/>
    <s v="Prep Packs Survival Belt"/>
    <s v="The Prep Packs Survival Belt allows you to carry all of the essentials for outdoor survival inside your belt buckle"/>
    <n v="15000"/>
    <n v="11633"/>
    <x v="2"/>
    <x v="0"/>
    <s v="USD"/>
    <n v="1488308082"/>
    <n v="1483124082"/>
    <b v="0"/>
    <n v="28"/>
    <b v="0"/>
    <s v="technology/wearables"/>
    <n v="0.7755333333333333"/>
    <n v="415.46428571428572"/>
    <x v="2"/>
    <x v="8"/>
  </r>
  <r>
    <n v="715"/>
    <s v="Mouse^3"/>
    <s v="Mouse^3 is the next generation of input devices. With cursor control and customized gesture recognition, its applications are endless!"/>
    <n v="27500"/>
    <n v="11633"/>
    <x v="2"/>
    <x v="0"/>
    <s v="USD"/>
    <n v="1446693040"/>
    <n v="1443233440"/>
    <b v="0"/>
    <n v="12"/>
    <b v="0"/>
    <s v="technology/wearables"/>
    <n v="0.42301818181818179"/>
    <n v="969.41666666666663"/>
    <x v="2"/>
    <x v="8"/>
  </r>
  <r>
    <n v="716"/>
    <s v="Pathfinder - Wearable Navigation for the Blind"/>
    <s v="Translate sight into touch with a wrist-mounted wearable. A revolution for visually impaired people everywhere."/>
    <n v="7000"/>
    <n v="11633"/>
    <x v="2"/>
    <x v="0"/>
    <s v="USD"/>
    <n v="1417392000"/>
    <n v="1414511307"/>
    <b v="0"/>
    <n v="16"/>
    <b v="0"/>
    <s v="technology/wearables"/>
    <n v="1.6618571428571429"/>
    <n v="727.0625"/>
    <x v="2"/>
    <x v="8"/>
  </r>
  <r>
    <n v="717"/>
    <s v="cool air belt"/>
    <s v="Cool air flowing under clothing keeps you cool."/>
    <n v="100000"/>
    <n v="11633"/>
    <x v="2"/>
    <x v="0"/>
    <s v="USD"/>
    <n v="1409949002"/>
    <n v="1407357002"/>
    <b v="0"/>
    <n v="4"/>
    <b v="0"/>
    <s v="technology/wearables"/>
    <n v="0.11633"/>
    <n v="2908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11633"/>
    <x v="2"/>
    <x v="0"/>
    <s v="USD"/>
    <n v="1487397540"/>
    <n v="1484684247"/>
    <b v="0"/>
    <n v="4"/>
    <b v="0"/>
    <s v="technology/wearables"/>
    <n v="0.9694166666666667"/>
    <n v="2908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1633"/>
    <x v="2"/>
    <x v="0"/>
    <s v="USD"/>
    <n v="1456189076"/>
    <n v="1454979476"/>
    <b v="0"/>
    <n v="10"/>
    <b v="0"/>
    <s v="technology/wearables"/>
    <n v="0.7755333333333333"/>
    <n v="1163.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11633"/>
    <x v="0"/>
    <x v="0"/>
    <s v="USD"/>
    <n v="1327851291"/>
    <n v="1325432091"/>
    <b v="0"/>
    <n v="41"/>
    <b v="1"/>
    <s v="publishing/nonfiction"/>
    <n v="6.1226315789473684"/>
    <n v="283.7317073170731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1633"/>
    <x v="0"/>
    <x v="0"/>
    <s v="USD"/>
    <n v="1406900607"/>
    <n v="1403012607"/>
    <b v="0"/>
    <n v="119"/>
    <b v="1"/>
    <s v="publishing/nonfiction"/>
    <n v="1.4186585365853659"/>
    <n v="97.756302521008408"/>
    <x v="3"/>
    <x v="9"/>
  </r>
  <r>
    <n v="722"/>
    <s v="The BANGGAI Rescue Project"/>
    <s v="BANGGAI RESCUE is a beautiful, must-read book and a project setting out to answer some critical questions about the species' future."/>
    <n v="25000"/>
    <n v="11633"/>
    <x v="0"/>
    <x v="0"/>
    <s v="USD"/>
    <n v="1333909178"/>
    <n v="1331320778"/>
    <b v="0"/>
    <n v="153"/>
    <b v="1"/>
    <s v="publishing/nonfiction"/>
    <n v="0.46532000000000001"/>
    <n v="76.032679738562095"/>
    <x v="3"/>
    <x v="9"/>
  </r>
  <r>
    <n v="723"/>
    <s v="The 2015 Pro Football Beast Book"/>
    <s v="The Definitive (and Slightly Ridiculous) Guide to Enjoying the 2015 Pro Football Season"/>
    <n v="5000"/>
    <n v="11633"/>
    <x v="0"/>
    <x v="0"/>
    <s v="USD"/>
    <n v="1438228740"/>
    <n v="1435606549"/>
    <b v="0"/>
    <n v="100"/>
    <b v="1"/>
    <s v="publishing/nonfiction"/>
    <n v="2.3266"/>
    <n v="116.33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11633"/>
    <x v="0"/>
    <x v="0"/>
    <s v="USD"/>
    <n v="1309447163"/>
    <n v="1306855163"/>
    <b v="0"/>
    <n v="143"/>
    <b v="1"/>
    <s v="publishing/nonfiction"/>
    <n v="1.6618571428571429"/>
    <n v="81.349650349650346"/>
    <x v="3"/>
    <x v="9"/>
  </r>
  <r>
    <n v="725"/>
    <s v="The Year It All Made Sense"/>
    <s v="A true story about inspiration and survival - David Alfred George turns his powerful experience into a compelling vBook."/>
    <n v="20000"/>
    <n v="11633"/>
    <x v="0"/>
    <x v="0"/>
    <s v="USD"/>
    <n v="1450018912"/>
    <n v="1447426912"/>
    <b v="0"/>
    <n v="140"/>
    <b v="1"/>
    <s v="publishing/nonfiction"/>
    <n v="0.58165"/>
    <n v="83.09285714285714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11633"/>
    <x v="0"/>
    <x v="0"/>
    <s v="USD"/>
    <n v="1365728487"/>
    <n v="1363136487"/>
    <b v="0"/>
    <n v="35"/>
    <b v="1"/>
    <s v="publishing/nonfiction"/>
    <n v="4.6532"/>
    <n v="332.3714285714285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11633"/>
    <x v="0"/>
    <x v="0"/>
    <s v="USD"/>
    <n v="1358198400"/>
    <n v="1354580949"/>
    <b v="0"/>
    <n v="149"/>
    <b v="1"/>
    <s v="publishing/nonfiction"/>
    <n v="3.3237142857142858"/>
    <n v="78.073825503355707"/>
    <x v="3"/>
    <x v="9"/>
  </r>
  <r>
    <n v="728"/>
    <s v="The Age of the Platform: My Fourth Book"/>
    <s v="A big idea non-fiction book by an impatient three-time author and insomniac willing to bet on himself."/>
    <n v="7500"/>
    <n v="11633"/>
    <x v="0"/>
    <x v="0"/>
    <s v="USD"/>
    <n v="1313957157"/>
    <n v="1310069157"/>
    <b v="0"/>
    <n v="130"/>
    <b v="1"/>
    <s v="publishing/nonfiction"/>
    <n v="1.5510666666666666"/>
    <n v="89.48461538461538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11633"/>
    <x v="0"/>
    <x v="0"/>
    <s v="USD"/>
    <n v="1348028861"/>
    <n v="1342844861"/>
    <b v="0"/>
    <n v="120"/>
    <b v="1"/>
    <s v="publishing/nonfiction"/>
    <n v="2.9082499999999998"/>
    <n v="96.941666666666663"/>
    <x v="3"/>
    <x v="9"/>
  </r>
  <r>
    <n v="730"/>
    <s v="Encyclopedia of Surfing"/>
    <s v="A Massive but Cheerful Online Digital Archive of Surfing"/>
    <n v="20000"/>
    <n v="11633"/>
    <x v="0"/>
    <x v="0"/>
    <s v="USD"/>
    <n v="1323280391"/>
    <n v="1320688391"/>
    <b v="0"/>
    <n v="265"/>
    <b v="1"/>
    <s v="publishing/nonfiction"/>
    <n v="0.58165"/>
    <n v="43.898113207547169"/>
    <x v="3"/>
    <x v="9"/>
  </r>
  <r>
    <n v="731"/>
    <s v="Portland Boat Tours:  From Dream to Business"/>
    <s v="Be part of the excitement by supporting our first season offering unique perspectives of Portland from the water."/>
    <n v="5000"/>
    <n v="11633"/>
    <x v="0"/>
    <x v="0"/>
    <s v="USD"/>
    <n v="1327212000"/>
    <n v="1322852747"/>
    <b v="0"/>
    <n v="71"/>
    <b v="1"/>
    <s v="publishing/nonfiction"/>
    <n v="2.3266"/>
    <n v="163.845070422535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11633"/>
    <x v="0"/>
    <x v="1"/>
    <s v="GBP"/>
    <n v="1380449461"/>
    <n v="1375265461"/>
    <b v="0"/>
    <n v="13"/>
    <b v="1"/>
    <s v="publishing/nonfiction"/>
    <n v="290.82499999999999"/>
    <n v="894.8461538461538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11633"/>
    <x v="0"/>
    <x v="1"/>
    <s v="GBP"/>
    <n v="1387533892"/>
    <n v="1384941892"/>
    <b v="0"/>
    <n v="169"/>
    <b v="1"/>
    <s v="publishing/nonfiction"/>
    <n v="4.6532"/>
    <n v="68.834319526627212"/>
    <x v="3"/>
    <x v="9"/>
  </r>
  <r>
    <n v="734"/>
    <s v="Sideswiped"/>
    <s v="Sideswiped is my story of growing in and trusting God through the mess and mysteries of life."/>
    <n v="8500"/>
    <n v="11633"/>
    <x v="0"/>
    <x v="5"/>
    <s v="CAD"/>
    <n v="1431147600"/>
    <n v="1428465420"/>
    <b v="0"/>
    <n v="57"/>
    <b v="1"/>
    <s v="publishing/nonfiction"/>
    <n v="1.3685882352941177"/>
    <n v="204.0877192982456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11633"/>
    <x v="0"/>
    <x v="0"/>
    <s v="USD"/>
    <n v="1417653540"/>
    <n v="1414975346"/>
    <b v="0"/>
    <n v="229"/>
    <b v="1"/>
    <s v="publishing/nonfiction"/>
    <n v="0.24751063829787234"/>
    <n v="50.799126637554586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633"/>
    <x v="0"/>
    <x v="0"/>
    <s v="USD"/>
    <n v="1385009940"/>
    <n v="1383327440"/>
    <b v="0"/>
    <n v="108"/>
    <b v="1"/>
    <s v="publishing/nonfiction"/>
    <n v="3.2313888888888891"/>
    <n v="107.7129629629629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11633"/>
    <x v="0"/>
    <x v="0"/>
    <s v="USD"/>
    <n v="1392408000"/>
    <n v="1390890987"/>
    <b v="0"/>
    <n v="108"/>
    <b v="1"/>
    <s v="publishing/nonfiction"/>
    <n v="2.3266"/>
    <n v="107.71296296296296"/>
    <x v="3"/>
    <x v="9"/>
  </r>
  <r>
    <n v="738"/>
    <s v="Under the Sour Sun: Hunger through the Eyes of a Child"/>
    <s v="The true story of a child's struggle with hunger, poverty, and war in El Salvador."/>
    <n v="1500"/>
    <n v="11633"/>
    <x v="0"/>
    <x v="0"/>
    <s v="USD"/>
    <n v="1417409940"/>
    <n v="1414765794"/>
    <b v="0"/>
    <n v="41"/>
    <b v="1"/>
    <s v="publishing/nonfiction"/>
    <n v="7.7553333333333336"/>
    <n v="283.7317073170731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11633"/>
    <x v="0"/>
    <x v="0"/>
    <s v="USD"/>
    <n v="1407758629"/>
    <n v="1404907429"/>
    <b v="0"/>
    <n v="139"/>
    <b v="1"/>
    <s v="publishing/nonfiction"/>
    <n v="1.9388333333333334"/>
    <n v="83.69064748201438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11633"/>
    <x v="0"/>
    <x v="0"/>
    <s v="USD"/>
    <n v="1434857482"/>
    <n v="1433647882"/>
    <b v="0"/>
    <n v="19"/>
    <b v="1"/>
    <s v="publishing/nonfiction"/>
    <n v="3.8776666666666668"/>
    <n v="612.26315789473688"/>
    <x v="3"/>
    <x v="9"/>
  </r>
  <r>
    <n v="741"/>
    <s v="reVILNA: the vilna ghetto project"/>
    <s v="A revolutionary digital mapping project of the Vilna Ghetto"/>
    <n v="13000"/>
    <n v="11633"/>
    <x v="0"/>
    <x v="0"/>
    <s v="USD"/>
    <n v="1370964806"/>
    <n v="1367940806"/>
    <b v="0"/>
    <n v="94"/>
    <b v="1"/>
    <s v="publishing/nonfiction"/>
    <n v="0.89484615384615385"/>
    <n v="123.7553191489361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1633"/>
    <x v="0"/>
    <x v="0"/>
    <s v="USD"/>
    <n v="1395435712"/>
    <n v="1392847312"/>
    <b v="0"/>
    <n v="23"/>
    <b v="1"/>
    <s v="publishing/nonfiction"/>
    <n v="8.3092857142857142"/>
    <n v="505.7826086956521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11633"/>
    <x v="0"/>
    <x v="0"/>
    <s v="USD"/>
    <n v="1334610000"/>
    <n v="1332435685"/>
    <b v="0"/>
    <n v="15"/>
    <b v="1"/>
    <s v="publishing/nonfiction"/>
    <n v="21.150909090909092"/>
    <n v="775.5333333333333"/>
    <x v="3"/>
    <x v="9"/>
  </r>
  <r>
    <n v="744"/>
    <s v="A Revolutionary Leadership Resource Book"/>
    <s v="Join others to help create a world that is possible -- in your workplace, community and society!"/>
    <n v="5000"/>
    <n v="11633"/>
    <x v="0"/>
    <x v="0"/>
    <s v="USD"/>
    <n v="1355439503"/>
    <n v="1352847503"/>
    <b v="0"/>
    <n v="62"/>
    <b v="1"/>
    <s v="publishing/nonfiction"/>
    <n v="2.3266"/>
    <n v="187.6290322580645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11633"/>
    <x v="0"/>
    <x v="0"/>
    <s v="USD"/>
    <n v="1367588645"/>
    <n v="1364996645"/>
    <b v="0"/>
    <n v="74"/>
    <b v="1"/>
    <s v="publishing/nonfiction"/>
    <n v="5.2400900900900904"/>
    <n v="157.20270270270271"/>
    <x v="3"/>
    <x v="9"/>
  </r>
  <r>
    <n v="746"/>
    <s v="Attention: People With Body Parts"/>
    <s v="This is a book of letters. Letters to our body parts."/>
    <n v="2987"/>
    <n v="11633"/>
    <x v="0"/>
    <x v="0"/>
    <s v="USD"/>
    <n v="1348372740"/>
    <n v="1346806909"/>
    <b v="0"/>
    <n v="97"/>
    <b v="1"/>
    <s v="publishing/nonfiction"/>
    <n v="3.8945430197522599"/>
    <n v="119.9278350515464"/>
    <x v="3"/>
    <x v="9"/>
  </r>
  <r>
    <n v="747"/>
    <s v="Trash is Treasure"/>
    <s v="My creations are born in different cultural environment around the globe with Â« what is already there Â» and act as a social impulse"/>
    <n v="7000"/>
    <n v="11633"/>
    <x v="0"/>
    <x v="9"/>
    <s v="EUR"/>
    <n v="1421319240"/>
    <n v="1418649019"/>
    <b v="0"/>
    <n v="55"/>
    <b v="1"/>
    <s v="publishing/nonfiction"/>
    <n v="1.6618571428571429"/>
    <n v="211.509090909090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11633"/>
    <x v="0"/>
    <x v="0"/>
    <s v="USD"/>
    <n v="1407701966"/>
    <n v="1405109966"/>
    <b v="0"/>
    <n v="44"/>
    <b v="1"/>
    <s v="publishing/nonfiction"/>
    <n v="5.8164999999999996"/>
    <n v="264.38636363636363"/>
    <x v="3"/>
    <x v="9"/>
  </r>
  <r>
    <n v="749"/>
    <s v="chartwellwest.com"/>
    <s v="A place for rational, fact and data based non-partisan political and societal commentary on things that matter to Americans."/>
    <n v="10000"/>
    <n v="11633"/>
    <x v="0"/>
    <x v="0"/>
    <s v="USD"/>
    <n v="1485642930"/>
    <n v="1483050930"/>
    <b v="0"/>
    <n v="110"/>
    <b v="1"/>
    <s v="publishing/nonfiction"/>
    <n v="1.1633"/>
    <n v="105.7545454545454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11633"/>
    <x v="0"/>
    <x v="0"/>
    <s v="USD"/>
    <n v="1361739872"/>
    <n v="1359147872"/>
    <b v="0"/>
    <n v="59"/>
    <b v="1"/>
    <s v="publishing/nonfiction"/>
    <n v="2.6176867686768679"/>
    <n v="197.1694915254237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11633"/>
    <x v="0"/>
    <x v="0"/>
    <s v="USD"/>
    <n v="1312470475"/>
    <n v="1308496075"/>
    <b v="0"/>
    <n v="62"/>
    <b v="1"/>
    <s v="publishing/nonfiction"/>
    <n v="3.8776666666666668"/>
    <n v="187.6290322580645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11633"/>
    <x v="0"/>
    <x v="2"/>
    <s v="AUD"/>
    <n v="1476615600"/>
    <n v="1474884417"/>
    <b v="0"/>
    <n v="105"/>
    <b v="1"/>
    <s v="publishing/nonfiction"/>
    <n v="2.3266"/>
    <n v="110.7904761904761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1633"/>
    <x v="0"/>
    <x v="0"/>
    <s v="USD"/>
    <n v="1423922991"/>
    <n v="1421330991"/>
    <b v="0"/>
    <n v="26"/>
    <b v="1"/>
    <s v="publishing/nonfiction"/>
    <n v="1.1633"/>
    <n v="447.4230769230769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11633"/>
    <x v="0"/>
    <x v="0"/>
    <s v="USD"/>
    <n v="1357408721"/>
    <n v="1354816721"/>
    <b v="0"/>
    <n v="49"/>
    <b v="1"/>
    <s v="publishing/nonfiction"/>
    <n v="5.8164999999999996"/>
    <n v="237.4081632653061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11633"/>
    <x v="0"/>
    <x v="0"/>
    <s v="USD"/>
    <n v="1369010460"/>
    <n v="1366381877"/>
    <b v="0"/>
    <n v="68"/>
    <b v="1"/>
    <s v="publishing/nonfiction"/>
    <n v="4.6532"/>
    <n v="171.07352941176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11633"/>
    <x v="0"/>
    <x v="0"/>
    <s v="USD"/>
    <n v="1303147459"/>
    <n v="1297880659"/>
    <b v="0"/>
    <n v="22"/>
    <b v="1"/>
    <s v="publishing/nonfiction"/>
    <n v="16.618571428571428"/>
    <n v="528.7727272727272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11633"/>
    <x v="0"/>
    <x v="0"/>
    <s v="USD"/>
    <n v="1354756714"/>
    <n v="1353547114"/>
    <b v="0"/>
    <n v="18"/>
    <b v="1"/>
    <s v="publishing/nonfiction"/>
    <n v="46.531999999999996"/>
    <n v="646.27777777777783"/>
    <x v="3"/>
    <x v="9"/>
  </r>
  <r>
    <n v="758"/>
    <s v="Publish Waiting On Humanity"/>
    <s v="I am publishing my book, Waiting on Humanity and need some finishing funds to do so."/>
    <n v="2500"/>
    <n v="11633"/>
    <x v="0"/>
    <x v="0"/>
    <s v="USD"/>
    <n v="1286568268"/>
    <n v="1283976268"/>
    <b v="0"/>
    <n v="19"/>
    <b v="1"/>
    <s v="publishing/nonfiction"/>
    <n v="4.6532"/>
    <n v="612.26315789473688"/>
    <x v="3"/>
    <x v="9"/>
  </r>
  <r>
    <n v="759"/>
    <s v="Wild Ruins"/>
    <s v="Help me search for the lost ruins of the UK. A unique guide to  lesser known and somewhat known ruins of Britain."/>
    <n v="5000"/>
    <n v="11633"/>
    <x v="0"/>
    <x v="1"/>
    <s v="GBP"/>
    <n v="1404892539"/>
    <n v="1401436539"/>
    <b v="0"/>
    <n v="99"/>
    <b v="1"/>
    <s v="publishing/nonfiction"/>
    <n v="2.3266"/>
    <n v="117.505050505050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11633"/>
    <x v="2"/>
    <x v="0"/>
    <s v="USD"/>
    <n v="1480188013"/>
    <n v="1477592413"/>
    <b v="0"/>
    <n v="0"/>
    <b v="0"/>
    <s v="publishing/fiction"/>
    <n v="5.2877272727272731"/>
    <n v="0"/>
    <x v="3"/>
    <x v="10"/>
  </r>
  <r>
    <n v="761"/>
    <s v="DONE WITH DEATH"/>
    <s v="The day Chuck died was the day everything changed. Now he has to save the afterlife from extinction or die again trying."/>
    <n v="5000"/>
    <n v="11633"/>
    <x v="2"/>
    <x v="0"/>
    <s v="USD"/>
    <n v="1391364126"/>
    <n v="1388772126"/>
    <b v="0"/>
    <n v="6"/>
    <b v="0"/>
    <s v="publishing/fiction"/>
    <n v="2.3266"/>
    <n v="1938.8333333333333"/>
    <x v="3"/>
    <x v="10"/>
  </r>
  <r>
    <n v="762"/>
    <s v="Where we used to live - eBook (PROJECT 80%)"/>
    <s v="An original-well-done eBook. Mainly about fiction, action, adventure, and mystery. A story that you've never read!"/>
    <n v="3500"/>
    <n v="11633"/>
    <x v="2"/>
    <x v="14"/>
    <s v="MXN"/>
    <n v="1480831200"/>
    <n v="1479328570"/>
    <b v="0"/>
    <n v="0"/>
    <b v="0"/>
    <s v="publishing/fiction"/>
    <n v="3.3237142857142858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11633"/>
    <x v="2"/>
    <x v="1"/>
    <s v="GBP"/>
    <n v="1376563408"/>
    <n v="1373971408"/>
    <b v="0"/>
    <n v="1"/>
    <b v="0"/>
    <s v="publishing/fiction"/>
    <n v="2.7116550116550115"/>
    <n v="11633"/>
    <x v="3"/>
    <x v="10"/>
  </r>
  <r>
    <n v="764"/>
    <s v="[JOE]KES"/>
    <s v="[JOE]KES is a book full of over 200 original, sometimes funny, pun-ish Joekes. If you hate the book, use it as a coster!"/>
    <n v="5000"/>
    <n v="11633"/>
    <x v="2"/>
    <x v="0"/>
    <s v="USD"/>
    <n v="1441858161"/>
    <n v="1439266161"/>
    <b v="0"/>
    <n v="0"/>
    <b v="0"/>
    <s v="publishing/fiction"/>
    <n v="2.3266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11633"/>
    <x v="2"/>
    <x v="0"/>
    <s v="USD"/>
    <n v="1413723684"/>
    <n v="1411131684"/>
    <b v="0"/>
    <n v="44"/>
    <b v="0"/>
    <s v="publishing/fiction"/>
    <n v="1.6618571428571429"/>
    <n v="264.3863636363636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11633"/>
    <x v="2"/>
    <x v="5"/>
    <s v="CAD"/>
    <n v="1424112483"/>
    <n v="1421520483"/>
    <b v="0"/>
    <n v="0"/>
    <b v="0"/>
    <s v="publishing/fiction"/>
    <n v="2.9082499999999998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1633"/>
    <x v="2"/>
    <x v="0"/>
    <s v="USD"/>
    <n v="1432178810"/>
    <n v="1429586810"/>
    <b v="0"/>
    <n v="3"/>
    <b v="0"/>
    <s v="publishing/fiction"/>
    <n v="2.3266"/>
    <n v="3877.666666666666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11633"/>
    <x v="2"/>
    <x v="0"/>
    <s v="USD"/>
    <n v="1387169890"/>
    <n v="1384577890"/>
    <b v="0"/>
    <n v="0"/>
    <b v="0"/>
    <s v="publishing/fiction"/>
    <n v="4.6532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1633"/>
    <x v="2"/>
    <x v="0"/>
    <s v="USD"/>
    <n v="1388102094"/>
    <n v="1385510094"/>
    <b v="0"/>
    <n v="52"/>
    <b v="0"/>
    <s v="publishing/fiction"/>
    <n v="2.9082499999999998"/>
    <n v="223.7115384615384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11633"/>
    <x v="2"/>
    <x v="0"/>
    <s v="USD"/>
    <n v="1361750369"/>
    <n v="1358294369"/>
    <b v="0"/>
    <n v="0"/>
    <b v="0"/>
    <s v="publishing/fiction"/>
    <n v="0.6647428571428571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1633"/>
    <x v="2"/>
    <x v="0"/>
    <s v="USD"/>
    <n v="1454183202"/>
    <n v="1449863202"/>
    <b v="0"/>
    <n v="1"/>
    <b v="0"/>
    <s v="publishing/fiction"/>
    <n v="0.30613157894736842"/>
    <n v="11633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11633"/>
    <x v="2"/>
    <x v="0"/>
    <s v="USD"/>
    <n v="1257047940"/>
    <n v="1252718519"/>
    <b v="0"/>
    <n v="1"/>
    <b v="0"/>
    <s v="publishing/fiction"/>
    <n v="7.7553333333333336"/>
    <n v="1163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11633"/>
    <x v="2"/>
    <x v="1"/>
    <s v="GBP"/>
    <n v="1431298860"/>
    <n v="1428341985"/>
    <b v="0"/>
    <n v="2"/>
    <b v="0"/>
    <s v="publishing/fiction"/>
    <n v="3.0947060388401169"/>
    <n v="5816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11633"/>
    <x v="2"/>
    <x v="0"/>
    <s v="USD"/>
    <n v="1393181018"/>
    <n v="1390589018"/>
    <b v="0"/>
    <n v="9"/>
    <b v="0"/>
    <s v="publishing/fiction"/>
    <n v="23.265999999999998"/>
    <n v="1292.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1633"/>
    <x v="2"/>
    <x v="0"/>
    <s v="USD"/>
    <n v="1323998795"/>
    <n v="1321406795"/>
    <b v="0"/>
    <n v="5"/>
    <b v="0"/>
    <s v="publishing/fiction"/>
    <n v="1.1633"/>
    <n v="2326.6"/>
    <x v="3"/>
    <x v="10"/>
  </r>
  <r>
    <n v="776"/>
    <s v="Run Ragged"/>
    <s v="Would anything change if women were in charge? Book Clubs, readers, and critics herald the latest by award-winning author, Aguila."/>
    <n v="7000"/>
    <n v="11633"/>
    <x v="2"/>
    <x v="0"/>
    <s v="USD"/>
    <n v="1444539600"/>
    <n v="1441297645"/>
    <b v="0"/>
    <n v="57"/>
    <b v="0"/>
    <s v="publishing/fiction"/>
    <n v="1.6618571428571429"/>
    <n v="204.0877192982456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11633"/>
    <x v="2"/>
    <x v="0"/>
    <s v="USD"/>
    <n v="1375313577"/>
    <n v="1372721577"/>
    <b v="0"/>
    <n v="3"/>
    <b v="0"/>
    <s v="publishing/fiction"/>
    <n v="3.8776666666666668"/>
    <n v="3877.666666666666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11633"/>
    <x v="2"/>
    <x v="0"/>
    <s v="USD"/>
    <n v="1398876680"/>
    <n v="1396284680"/>
    <b v="0"/>
    <n v="1"/>
    <b v="0"/>
    <s v="publishing/fiction"/>
    <n v="23.265999999999998"/>
    <n v="1163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11633"/>
    <x v="2"/>
    <x v="0"/>
    <s v="USD"/>
    <n v="1287115200"/>
    <n v="1284567905"/>
    <b v="0"/>
    <n v="6"/>
    <b v="0"/>
    <s v="publishing/fiction"/>
    <n v="0.7755333333333333"/>
    <n v="1938.8333333333333"/>
    <x v="3"/>
    <x v="10"/>
  </r>
  <r>
    <n v="780"/>
    <s v="Wess Meets West - Press Our New Album on CD!"/>
    <s v="We are finishing up recording our new record and we would like help with its physical CD release."/>
    <n v="1000"/>
    <n v="11633"/>
    <x v="0"/>
    <x v="0"/>
    <s v="USD"/>
    <n v="1304439025"/>
    <n v="1301847025"/>
    <b v="0"/>
    <n v="27"/>
    <b v="1"/>
    <s v="music/rock"/>
    <n v="11.632999999999999"/>
    <n v="430.85185185185185"/>
    <x v="4"/>
    <x v="11"/>
  </r>
  <r>
    <n v="781"/>
    <s v="Touring the United States This July"/>
    <s v="&quot;WE ARE ON A MISSION TO TOUR THE UNITED STATES NON-STOP. TO DO SO WE NEED TO PURCHASE A NEW VAN.&quot;"/>
    <n v="800"/>
    <n v="11633"/>
    <x v="0"/>
    <x v="0"/>
    <s v="USD"/>
    <n v="1370649674"/>
    <n v="1368057674"/>
    <b v="0"/>
    <n v="25"/>
    <b v="1"/>
    <s v="music/rock"/>
    <n v="14.54125"/>
    <n v="465.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11633"/>
    <x v="0"/>
    <x v="0"/>
    <s v="USD"/>
    <n v="1345918302"/>
    <n v="1343326302"/>
    <b v="0"/>
    <n v="14"/>
    <b v="1"/>
    <s v="music/rock"/>
    <n v="16.618571428571428"/>
    <n v="830.92857142857144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11633"/>
    <x v="0"/>
    <x v="0"/>
    <s v="USD"/>
    <n v="1335564000"/>
    <n v="1332182049"/>
    <b v="0"/>
    <n v="35"/>
    <b v="1"/>
    <s v="music/rock"/>
    <n v="7.7553333333333336"/>
    <n v="332.371428571428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1633"/>
    <x v="0"/>
    <x v="0"/>
    <s v="USD"/>
    <n v="1395023719"/>
    <n v="1391571319"/>
    <b v="0"/>
    <n v="10"/>
    <b v="1"/>
    <s v="music/rock"/>
    <n v="11.632999999999999"/>
    <n v="1163.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11633"/>
    <x v="0"/>
    <x v="0"/>
    <s v="USD"/>
    <n v="1362060915"/>
    <n v="1359468915"/>
    <b v="0"/>
    <n v="29"/>
    <b v="1"/>
    <s v="music/rock"/>
    <n v="23.265999999999998"/>
    <n v="401.13793103448273"/>
    <x v="4"/>
    <x v="11"/>
  </r>
  <r>
    <n v="786"/>
    <s v="New Album: BRICK AND MORTAR. New Book: HITLESS WONDER."/>
    <s v="In June, Columbus rock veterans, Watershed, will release and tour behind a new album, BRICK AND MORTAR."/>
    <n v="5000"/>
    <n v="11633"/>
    <x v="0"/>
    <x v="0"/>
    <s v="USD"/>
    <n v="1336751220"/>
    <n v="1331774434"/>
    <b v="0"/>
    <n v="44"/>
    <b v="1"/>
    <s v="music/rock"/>
    <n v="2.3266"/>
    <n v="264.38636363636363"/>
    <x v="4"/>
    <x v="11"/>
  </r>
  <r>
    <n v="787"/>
    <s v="Mahayla CD Pressing"/>
    <s v="We've made our goal with your help. Thanks so much! This is a great time to pre-purchase the album and get some extra perks."/>
    <n v="1200"/>
    <n v="11633"/>
    <x v="0"/>
    <x v="0"/>
    <s v="USD"/>
    <n v="1383318226"/>
    <n v="1380726226"/>
    <b v="0"/>
    <n v="17"/>
    <b v="1"/>
    <s v="music/rock"/>
    <n v="9.6941666666666659"/>
    <n v="684.29411764705878"/>
    <x v="4"/>
    <x v="11"/>
  </r>
  <r>
    <n v="788"/>
    <s v="HELP UNRB GO ON TOUR!"/>
    <s v="With all of our money going towards our new full-length album and merch, we need your help so we don't end up stranded on tour."/>
    <n v="1000"/>
    <n v="11633"/>
    <x v="0"/>
    <x v="0"/>
    <s v="USD"/>
    <n v="1341633540"/>
    <n v="1338336588"/>
    <b v="0"/>
    <n v="34"/>
    <b v="1"/>
    <s v="music/rock"/>
    <n v="11.632999999999999"/>
    <n v="342.1470588235293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1633"/>
    <x v="0"/>
    <x v="0"/>
    <s v="USD"/>
    <n v="1358755140"/>
    <n v="1357187280"/>
    <b v="0"/>
    <n v="14"/>
    <b v="1"/>
    <s v="music/rock"/>
    <n v="6.8429411764705881"/>
    <n v="830.92857142857144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1633"/>
    <x v="0"/>
    <x v="0"/>
    <s v="USD"/>
    <n v="1359680939"/>
    <n v="1357088939"/>
    <b v="0"/>
    <n v="156"/>
    <b v="1"/>
    <s v="music/rock"/>
    <n v="1.1633"/>
    <n v="74.57051282051281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11633"/>
    <x v="0"/>
    <x v="0"/>
    <s v="USD"/>
    <n v="1384322340"/>
    <n v="1381430646"/>
    <b v="0"/>
    <n v="128"/>
    <b v="1"/>
    <s v="music/rock"/>
    <n v="1.5510666666666666"/>
    <n v="90.8828125"/>
    <x v="4"/>
    <x v="11"/>
  </r>
  <r>
    <n v="792"/>
    <s v="&quot;Believable Lies&quot; - The Album"/>
    <s v="Rock n' Roll about the intersection of lies and belief: the Believable Lie."/>
    <n v="2500"/>
    <n v="11633"/>
    <x v="0"/>
    <x v="0"/>
    <s v="USD"/>
    <n v="1383861483"/>
    <n v="1381265883"/>
    <b v="0"/>
    <n v="60"/>
    <b v="1"/>
    <s v="music/rock"/>
    <n v="4.6532"/>
    <n v="193.8833333333333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11633"/>
    <x v="0"/>
    <x v="0"/>
    <s v="USD"/>
    <n v="1372827540"/>
    <n v="1371491244"/>
    <b v="0"/>
    <n v="32"/>
    <b v="1"/>
    <s v="music/rock"/>
    <n v="4.2301818181818183"/>
    <n v="363.53125"/>
    <x v="4"/>
    <x v="11"/>
  </r>
  <r>
    <n v="794"/>
    <s v="Begins Again"/>
    <s v="The Brian Davis Band is a group of friends that want to share their lives and experiences through music that connects with people."/>
    <n v="8000"/>
    <n v="11633"/>
    <x v="0"/>
    <x v="0"/>
    <s v="USD"/>
    <n v="1315242360"/>
    <n v="1310438737"/>
    <b v="0"/>
    <n v="53"/>
    <b v="1"/>
    <s v="music/rock"/>
    <n v="1.4541249999999999"/>
    <n v="219.4905660377358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1633"/>
    <x v="0"/>
    <x v="0"/>
    <s v="USD"/>
    <n v="1333774740"/>
    <n v="1330094566"/>
    <b v="0"/>
    <n v="184"/>
    <b v="1"/>
    <s v="music/rock"/>
    <n v="0.83092857142857146"/>
    <n v="63.222826086956523"/>
    <x v="4"/>
    <x v="11"/>
  </r>
  <r>
    <n v="796"/>
    <s v="Madrone: New Album for 2013"/>
    <s v="Madrone is an independent band creating melodic, emotional, _x000a_alternative-rock needing your help to finish their new album."/>
    <n v="10000"/>
    <n v="11633"/>
    <x v="0"/>
    <x v="0"/>
    <s v="USD"/>
    <n v="1379279400"/>
    <n v="1376687485"/>
    <b v="0"/>
    <n v="90"/>
    <b v="1"/>
    <s v="music/rock"/>
    <n v="1.1633"/>
    <n v="129.25555555555556"/>
    <x v="4"/>
    <x v="11"/>
  </r>
  <r>
    <n v="797"/>
    <s v="Lust Control NEW CD!!!"/>
    <s v="Help Lust Control Kickstart their first cd in 20 years!!  To be mixed by Rocky Gray (Living Sacrifice, Soul Embraced, Evanescence)!!"/>
    <n v="3000"/>
    <n v="11633"/>
    <x v="0"/>
    <x v="0"/>
    <s v="USD"/>
    <n v="1335672000"/>
    <n v="1332978688"/>
    <b v="0"/>
    <n v="71"/>
    <b v="1"/>
    <s v="music/rock"/>
    <n v="3.8776666666666668"/>
    <n v="163.8450704225352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11633"/>
    <x v="0"/>
    <x v="0"/>
    <s v="USD"/>
    <n v="1412086187"/>
    <n v="1409494187"/>
    <b v="0"/>
    <n v="87"/>
    <b v="1"/>
    <s v="music/rock"/>
    <n v="3.3237142857142858"/>
    <n v="133.7126436781609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11633"/>
    <x v="0"/>
    <x v="0"/>
    <s v="USD"/>
    <n v="1335542446"/>
    <n v="1332950446"/>
    <b v="0"/>
    <n v="28"/>
    <b v="1"/>
    <s v="music/rock"/>
    <n v="2.3266"/>
    <n v="415.46428571428572"/>
    <x v="4"/>
    <x v="11"/>
  </r>
  <r>
    <n v="800"/>
    <s v="LF4 WildFire"/>
    <s v="Scotland's premier classic rock and metal festival, 3 days, 3-4 stages, family friendly,  for people of all ages"/>
    <n v="1500"/>
    <n v="11633"/>
    <x v="0"/>
    <x v="1"/>
    <s v="GBP"/>
    <n v="1410431054"/>
    <n v="1407839054"/>
    <b v="0"/>
    <n v="56"/>
    <b v="1"/>
    <s v="music/rock"/>
    <n v="7.7553333333333336"/>
    <n v="207.73214285714286"/>
    <x v="4"/>
    <x v="11"/>
  </r>
  <r>
    <n v="801"/>
    <s v="SLUTEVER DO AMERICA TOUR"/>
    <s v="ALL WE WANT TO DO IS DRIVE AROUND AMERICA AND PLAY A BUNCH OF SHOWS, BUT WE DON'T HAVE ANY MONEY..."/>
    <n v="2000"/>
    <n v="11633"/>
    <x v="0"/>
    <x v="0"/>
    <s v="USD"/>
    <n v="1309547120"/>
    <n v="1306955120"/>
    <b v="0"/>
    <n v="51"/>
    <b v="1"/>
    <s v="music/rock"/>
    <n v="5.8164999999999996"/>
    <n v="228.0980392156862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11633"/>
    <x v="0"/>
    <x v="0"/>
    <s v="USD"/>
    <n v="1347854700"/>
    <n v="1343867524"/>
    <b v="0"/>
    <n v="75"/>
    <b v="1"/>
    <s v="music/rock"/>
    <n v="1.9388333333333334"/>
    <n v="155.1066666666666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11633"/>
    <x v="0"/>
    <x v="0"/>
    <s v="USD"/>
    <n v="1306630800"/>
    <n v="1304376478"/>
    <b v="0"/>
    <n v="38"/>
    <b v="1"/>
    <s v="music/rock"/>
    <n v="5.0578260869565215"/>
    <n v="306.1315789473684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11633"/>
    <x v="0"/>
    <x v="0"/>
    <s v="USD"/>
    <n v="1311393540"/>
    <n v="1309919526"/>
    <b v="0"/>
    <n v="18"/>
    <b v="1"/>
    <s v="music/rock"/>
    <n v="2.1150909090909091"/>
    <n v="646.2777777777778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11633"/>
    <x v="0"/>
    <x v="0"/>
    <s v="USD"/>
    <n v="1310857200"/>
    <n v="1306525512"/>
    <b v="0"/>
    <n v="54"/>
    <b v="1"/>
    <s v="music/rock"/>
    <n v="3.8776666666666668"/>
    <n v="215.42592592592592"/>
    <x v="4"/>
    <x v="11"/>
  </r>
  <r>
    <n v="806"/>
    <s v="Golden Animals NEW Album!"/>
    <s v="Help Golden Animals finish their NEW Album!"/>
    <n v="8000"/>
    <n v="11633"/>
    <x v="0"/>
    <x v="0"/>
    <s v="USD"/>
    <n v="1315413339"/>
    <n v="1312821339"/>
    <b v="0"/>
    <n v="71"/>
    <b v="1"/>
    <s v="music/rock"/>
    <n v="1.4541249999999999"/>
    <n v="163.8450704225352"/>
    <x v="4"/>
    <x v="11"/>
  </r>
  <r>
    <n v="807"/>
    <s v="Sic Vita - New EP Release - 2017"/>
    <s v="Join the Sic Vita family and lend a hand as we create a new album!"/>
    <n v="4000"/>
    <n v="11633"/>
    <x v="0"/>
    <x v="0"/>
    <s v="USD"/>
    <n v="1488333600"/>
    <n v="1485270311"/>
    <b v="0"/>
    <n v="57"/>
    <b v="1"/>
    <s v="music/rock"/>
    <n v="2.9082499999999998"/>
    <n v="204.0877192982456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11633"/>
    <x v="0"/>
    <x v="5"/>
    <s v="CAD"/>
    <n v="1419224340"/>
    <n v="1416363886"/>
    <b v="0"/>
    <n v="43"/>
    <b v="1"/>
    <s v="music/rock"/>
    <n v="2.5851111111111109"/>
    <n v="270.53488372093022"/>
    <x v="4"/>
    <x v="11"/>
  </r>
  <r>
    <n v="809"/>
    <s v="Peter's New Album!!"/>
    <s v="Acknowledged songwriter looking to record album of new songs to secure a Publishing Contract"/>
    <n v="4000"/>
    <n v="11633"/>
    <x v="0"/>
    <x v="0"/>
    <s v="USD"/>
    <n v="1390161630"/>
    <n v="1387569630"/>
    <b v="0"/>
    <n v="52"/>
    <b v="1"/>
    <s v="music/rock"/>
    <n v="2.9082499999999998"/>
    <n v="223.7115384615384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1633"/>
    <x v="0"/>
    <x v="0"/>
    <s v="USD"/>
    <n v="1346462462"/>
    <n v="1343870462"/>
    <b v="0"/>
    <n v="27"/>
    <b v="1"/>
    <s v="music/rock"/>
    <n v="7.7553333333333336"/>
    <n v="430.85185185185185"/>
    <x v="4"/>
    <x v="11"/>
  </r>
  <r>
    <n v="811"/>
    <s v="Love Water Tour"/>
    <s v="We need your financial support to cover the tour costs!  (Sound, lights, travel, stage design)"/>
    <n v="1000"/>
    <n v="11633"/>
    <x v="0"/>
    <x v="0"/>
    <s v="USD"/>
    <n v="1373475120"/>
    <n v="1371569202"/>
    <b v="0"/>
    <n v="12"/>
    <b v="1"/>
    <s v="music/rock"/>
    <n v="11.632999999999999"/>
    <n v="969.41666666666663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11633"/>
    <x v="0"/>
    <x v="0"/>
    <s v="USD"/>
    <n v="1362146280"/>
    <n v="1357604752"/>
    <b v="0"/>
    <n v="33"/>
    <b v="1"/>
    <s v="music/rock"/>
    <n v="19.388333333333332"/>
    <n v="352.5151515151515"/>
    <x v="4"/>
    <x v="11"/>
  </r>
  <r>
    <n v="813"/>
    <s v="Rules of Civility and Decent Behavior"/>
    <s v="A pre order campaign to fund the pressing of our second full length vinyl LP"/>
    <n v="1500"/>
    <n v="11633"/>
    <x v="0"/>
    <x v="0"/>
    <s v="USD"/>
    <n v="1342825365"/>
    <n v="1340233365"/>
    <b v="0"/>
    <n v="96"/>
    <b v="1"/>
    <s v="music/rock"/>
    <n v="7.7553333333333336"/>
    <n v="121.17708333333333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1633"/>
    <x v="0"/>
    <x v="0"/>
    <s v="USD"/>
    <n v="1306865040"/>
    <n v="1305568201"/>
    <b v="0"/>
    <n v="28"/>
    <b v="1"/>
    <s v="music/rock"/>
    <n v="11.632999999999999"/>
    <n v="415.46428571428572"/>
    <x v="4"/>
    <x v="11"/>
  </r>
  <r>
    <n v="815"/>
    <s v="Some Late Help for The Early Reset"/>
    <s v="Be a part of helping The Early Reset finish their new 7 song EP."/>
    <n v="4000"/>
    <n v="11633"/>
    <x v="0"/>
    <x v="0"/>
    <s v="USD"/>
    <n v="1414879303"/>
    <n v="1412287303"/>
    <b v="0"/>
    <n v="43"/>
    <b v="1"/>
    <s v="music/rock"/>
    <n v="2.9082499999999998"/>
    <n v="270.53488372093022"/>
    <x v="4"/>
    <x v="11"/>
  </r>
  <r>
    <n v="816"/>
    <s v="Help Friends and Family Release Their Debut Album"/>
    <s v="Friends and Family have an album for you. They need your help to release it to the world."/>
    <n v="7000"/>
    <n v="11633"/>
    <x v="0"/>
    <x v="0"/>
    <s v="USD"/>
    <n v="1365489000"/>
    <n v="1362776043"/>
    <b v="0"/>
    <n v="205"/>
    <b v="1"/>
    <s v="music/rock"/>
    <n v="1.6618571428571429"/>
    <n v="56.74634146341463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11633"/>
    <x v="0"/>
    <x v="0"/>
    <s v="USD"/>
    <n v="1331441940"/>
    <n v="1326810211"/>
    <b v="0"/>
    <n v="23"/>
    <b v="1"/>
    <s v="music/rock"/>
    <n v="7.7553333333333336"/>
    <n v="505.7826086956521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11633"/>
    <x v="0"/>
    <x v="0"/>
    <s v="USD"/>
    <n v="1344358860"/>
    <n v="1343682681"/>
    <b v="0"/>
    <n v="19"/>
    <b v="1"/>
    <s v="music/rock"/>
    <n v="33.237142857142857"/>
    <n v="612.26315789473688"/>
    <x v="4"/>
    <x v="11"/>
  </r>
  <r>
    <n v="819"/>
    <s v="Winter Tour"/>
    <s v="We are touring the Southeast in support of our new EP"/>
    <n v="400"/>
    <n v="11633"/>
    <x v="0"/>
    <x v="0"/>
    <s v="USD"/>
    <n v="1387601040"/>
    <n v="1386806254"/>
    <b v="0"/>
    <n v="14"/>
    <b v="1"/>
    <s v="music/rock"/>
    <n v="29.0825"/>
    <n v="830.9285714285714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11633"/>
    <x v="0"/>
    <x v="0"/>
    <s v="USD"/>
    <n v="1402290000"/>
    <n v="1399666342"/>
    <b v="0"/>
    <n v="38"/>
    <b v="1"/>
    <s v="music/rock"/>
    <n v="5.8164999999999996"/>
    <n v="306.1315789473684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1633"/>
    <x v="0"/>
    <x v="0"/>
    <s v="USD"/>
    <n v="1430712060"/>
    <n v="1427753265"/>
    <b v="0"/>
    <n v="78"/>
    <b v="1"/>
    <s v="music/rock"/>
    <n v="0.66542729664798073"/>
    <n v="149.14102564102564"/>
    <x v="4"/>
    <x v="11"/>
  </r>
  <r>
    <n v="822"/>
    <s v="Soul Easy - Making music for our friends."/>
    <s v="Soul Easy recording our first full length CD.  Inspired by lots of friends and lots of good times."/>
    <n v="3000"/>
    <n v="11633"/>
    <x v="0"/>
    <x v="0"/>
    <s v="USD"/>
    <n v="1349477050"/>
    <n v="1346885050"/>
    <b v="0"/>
    <n v="69"/>
    <b v="1"/>
    <s v="music/rock"/>
    <n v="3.8776666666666668"/>
    <n v="168.59420289855072"/>
    <x v="4"/>
    <x v="11"/>
  </r>
  <r>
    <n v="823"/>
    <s v="Debut Album"/>
    <s v="Eyes For Fire is finally ready to release their Debut Album but we need YOU to help us put the final touches on it."/>
    <n v="800"/>
    <n v="11633"/>
    <x v="0"/>
    <x v="0"/>
    <s v="USD"/>
    <n v="1427062852"/>
    <n v="1424474452"/>
    <b v="0"/>
    <n v="33"/>
    <b v="1"/>
    <s v="music/rock"/>
    <n v="14.54125"/>
    <n v="352.515151515151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11633"/>
    <x v="0"/>
    <x v="0"/>
    <s v="USD"/>
    <n v="1271573940"/>
    <n v="1268459318"/>
    <b v="0"/>
    <n v="54"/>
    <b v="1"/>
    <s v="music/rock"/>
    <n v="7.2706249999999999"/>
    <n v="215.42592592592592"/>
    <x v="4"/>
    <x v="11"/>
  </r>
  <r>
    <n v="825"/>
    <s v="KILL FREEMAN"/>
    <s v="Kickstarting Kill Freeman independently. Help fund the New Record, Video and Live Shows."/>
    <n v="12500"/>
    <n v="11633"/>
    <x v="0"/>
    <x v="0"/>
    <s v="USD"/>
    <n v="1351495284"/>
    <n v="1349335284"/>
    <b v="0"/>
    <n v="99"/>
    <b v="1"/>
    <s v="music/rock"/>
    <n v="0.93064000000000002"/>
    <n v="117.50505050505051"/>
    <x v="4"/>
    <x v="11"/>
  </r>
  <r>
    <n v="826"/>
    <s v="Protect The Dream Debut Album"/>
    <s v="Protect The Dream is preparing to record their debut album 8 years in the making. Lets make it happen Kickstarter!"/>
    <n v="5500"/>
    <n v="11633"/>
    <x v="0"/>
    <x v="0"/>
    <s v="USD"/>
    <n v="1332719730"/>
    <n v="1330908930"/>
    <b v="0"/>
    <n v="49"/>
    <b v="1"/>
    <s v="music/rock"/>
    <n v="2.1150909090909091"/>
    <n v="237.4081632653061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11633"/>
    <x v="0"/>
    <x v="0"/>
    <s v="USD"/>
    <n v="1329248940"/>
    <n v="1326972107"/>
    <b v="0"/>
    <n v="11"/>
    <b v="1"/>
    <s v="music/rock"/>
    <n v="38.776666666666664"/>
    <n v="1057.545454545454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1633"/>
    <x v="0"/>
    <x v="0"/>
    <s v="USD"/>
    <n v="1340641440"/>
    <n v="1339549982"/>
    <b v="0"/>
    <n v="38"/>
    <b v="1"/>
    <s v="music/rock"/>
    <n v="8.9484615384615385"/>
    <n v="306.13157894736844"/>
    <x v="4"/>
    <x v="11"/>
  </r>
  <r>
    <n v="829"/>
    <s v="Monk"/>
    <s v="We are a band from South East London- each member is19 years OA. We have been together for two years. Taking pride in making good music"/>
    <n v="500"/>
    <n v="11633"/>
    <x v="0"/>
    <x v="1"/>
    <s v="GBP"/>
    <n v="1468437240"/>
    <n v="1463253240"/>
    <b v="0"/>
    <n v="16"/>
    <b v="1"/>
    <s v="music/rock"/>
    <n v="23.265999999999998"/>
    <n v="727.0625"/>
    <x v="4"/>
    <x v="11"/>
  </r>
  <r>
    <n v="830"/>
    <s v="Dark Disco Club's new album"/>
    <s v="We're making a high energy, fist pumpin', pelvis-thrusting new Rock n Roll album and we'd love for you to be a part of it."/>
    <n v="1800"/>
    <n v="11633"/>
    <x v="0"/>
    <x v="0"/>
    <s v="USD"/>
    <n v="1363952225"/>
    <n v="1361363825"/>
    <b v="0"/>
    <n v="32"/>
    <b v="1"/>
    <s v="music/rock"/>
    <n v="6.4627777777777782"/>
    <n v="363.53125"/>
    <x v="4"/>
    <x v="11"/>
  </r>
  <r>
    <n v="831"/>
    <s v="Let The 7Horse Run!"/>
    <s v="7Horse is a new band with a self-funded album and a show they want to rock in your town!"/>
    <n v="1500"/>
    <n v="11633"/>
    <x v="0"/>
    <x v="0"/>
    <s v="USD"/>
    <n v="1335540694"/>
    <n v="1332948694"/>
    <b v="0"/>
    <n v="20"/>
    <b v="1"/>
    <s v="music/rock"/>
    <n v="7.7553333333333336"/>
    <n v="581.6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1633"/>
    <x v="0"/>
    <x v="0"/>
    <s v="USD"/>
    <n v="1327133580"/>
    <n v="1321978335"/>
    <b v="0"/>
    <n v="154"/>
    <b v="1"/>
    <s v="music/rock"/>
    <n v="0.7755333333333333"/>
    <n v="75.538961038961034"/>
    <x v="4"/>
    <x v="11"/>
  </r>
  <r>
    <n v="833"/>
    <s v="Ragman Rolls"/>
    <s v="This is an American rock album."/>
    <n v="6000"/>
    <n v="11633"/>
    <x v="0"/>
    <x v="0"/>
    <s v="USD"/>
    <n v="1397941475"/>
    <n v="1395349475"/>
    <b v="0"/>
    <n v="41"/>
    <b v="1"/>
    <s v="music/rock"/>
    <n v="1.9388333333333334"/>
    <n v="283.7317073170731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11633"/>
    <x v="0"/>
    <x v="0"/>
    <s v="USD"/>
    <n v="1372651140"/>
    <n v="1369770292"/>
    <b v="0"/>
    <n v="75"/>
    <b v="1"/>
    <s v="music/rock"/>
    <n v="2.1150909090909091"/>
    <n v="155.1066666666666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11633"/>
    <x v="0"/>
    <x v="0"/>
    <s v="USD"/>
    <n v="1337396400"/>
    <n v="1333709958"/>
    <b v="0"/>
    <n v="40"/>
    <b v="1"/>
    <s v="music/rock"/>
    <n v="5.8164999999999996"/>
    <n v="290.82499999999999"/>
    <x v="4"/>
    <x v="11"/>
  </r>
  <r>
    <n v="836"/>
    <s v="DESMADRE Full Album + Press Kit"/>
    <s v="An album you can bring home to mom."/>
    <n v="5000"/>
    <n v="11633"/>
    <x v="0"/>
    <x v="0"/>
    <s v="USD"/>
    <n v="1381108918"/>
    <n v="1378516918"/>
    <b v="0"/>
    <n v="46"/>
    <b v="1"/>
    <s v="music/rock"/>
    <n v="2.3266"/>
    <n v="252.89130434782609"/>
    <x v="4"/>
    <x v="11"/>
  </r>
  <r>
    <n v="837"/>
    <s v="Take 147 - Nothin' to Lose CD Project"/>
    <s v="Take 147 is currently in the process of recording the debut album called, &quot;Nothin' to Lose&quot;."/>
    <n v="2500"/>
    <n v="11633"/>
    <x v="0"/>
    <x v="0"/>
    <s v="USD"/>
    <n v="1398988662"/>
    <n v="1396396662"/>
    <b v="0"/>
    <n v="62"/>
    <b v="1"/>
    <s v="music/rock"/>
    <n v="4.6532"/>
    <n v="187.6290322580645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11633"/>
    <x v="0"/>
    <x v="0"/>
    <s v="USD"/>
    <n v="1326835985"/>
    <n v="1324243985"/>
    <b v="0"/>
    <n v="61"/>
    <b v="1"/>
    <s v="music/rock"/>
    <n v="5.8164999999999996"/>
    <n v="190.70491803278688"/>
    <x v="4"/>
    <x v="11"/>
  </r>
  <r>
    <n v="839"/>
    <s v="The Waffle Stompers - We'll Never Die"/>
    <s v="The Waffle Stompers need your support to keep doing what we love--go on tour, make music and music videos."/>
    <n v="5000"/>
    <n v="11633"/>
    <x v="0"/>
    <x v="0"/>
    <s v="USD"/>
    <n v="1348337956"/>
    <n v="1345745956"/>
    <b v="0"/>
    <n v="96"/>
    <b v="1"/>
    <s v="music/rock"/>
    <n v="2.3266"/>
    <n v="121.17708333333333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1633"/>
    <x v="0"/>
    <x v="0"/>
    <s v="USD"/>
    <n v="1474694787"/>
    <n v="1472102787"/>
    <b v="0"/>
    <n v="190"/>
    <b v="1"/>
    <s v="music/metal"/>
    <n v="1.1633"/>
    <n v="61.22631578947368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11633"/>
    <x v="0"/>
    <x v="0"/>
    <s v="USD"/>
    <n v="1415653663"/>
    <n v="1413058063"/>
    <b v="1"/>
    <n v="94"/>
    <b v="1"/>
    <s v="music/metal"/>
    <n v="2.3266"/>
    <n v="123.7553191489361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11633"/>
    <x v="0"/>
    <x v="5"/>
    <s v="CAD"/>
    <n v="1381723140"/>
    <n v="1378735983"/>
    <b v="1"/>
    <n v="39"/>
    <b v="1"/>
    <s v="music/metal"/>
    <n v="4.6532"/>
    <n v="298.2820512820512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11633"/>
    <x v="0"/>
    <x v="0"/>
    <s v="USD"/>
    <n v="1481184000"/>
    <n v="1479708680"/>
    <b v="0"/>
    <n v="127"/>
    <b v="1"/>
    <s v="music/metal"/>
    <n v="3.8776666666666668"/>
    <n v="91.598425196850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11633"/>
    <x v="0"/>
    <x v="0"/>
    <s v="USD"/>
    <n v="1414817940"/>
    <n v="1411489552"/>
    <b v="1"/>
    <n v="159"/>
    <b v="1"/>
    <s v="music/metal"/>
    <n v="3.8776666666666668"/>
    <n v="73.163522012578611"/>
    <x v="4"/>
    <x v="12"/>
  </r>
  <r>
    <n v="845"/>
    <s v="Shadow and Steel: The new album from Master Sword"/>
    <s v="Help Legend of Zelda tribute band Master Sword complete their latest heavy metal album: Shadow and Steel!"/>
    <n v="5000"/>
    <n v="11633"/>
    <x v="0"/>
    <x v="0"/>
    <s v="USD"/>
    <n v="1473047940"/>
    <n v="1469595396"/>
    <b v="0"/>
    <n v="177"/>
    <b v="1"/>
    <s v="music/metal"/>
    <n v="2.3266"/>
    <n v="65.723163841807903"/>
    <x v="4"/>
    <x v="12"/>
  </r>
  <r>
    <n v="846"/>
    <s v="CURVE: The debut album from Miroist needs awesome merch"/>
    <s v="Pre-order and help me fund new merchandise so we can make the album release something amazing."/>
    <n v="1100"/>
    <n v="11633"/>
    <x v="0"/>
    <x v="1"/>
    <s v="GBP"/>
    <n v="1394460000"/>
    <n v="1393233855"/>
    <b v="0"/>
    <n v="47"/>
    <b v="1"/>
    <s v="music/metal"/>
    <n v="10.575454545454546"/>
    <n v="247.51063829787233"/>
    <x v="4"/>
    <x v="12"/>
  </r>
  <r>
    <n v="847"/>
    <s v="CENTROPYMUSIC"/>
    <s v="MUSIC WITH MEANING!  MUSIC THAT MATTERS!!!"/>
    <n v="10"/>
    <n v="11633"/>
    <x v="0"/>
    <x v="0"/>
    <s v="USD"/>
    <n v="1436555376"/>
    <n v="1433963376"/>
    <b v="0"/>
    <n v="1"/>
    <b v="1"/>
    <s v="music/metal"/>
    <n v="1163.3"/>
    <n v="11633"/>
    <x v="4"/>
    <x v="12"/>
  </r>
  <r>
    <n v="848"/>
    <s v="God Am"/>
    <s v="God Am, a Grunge/Doom metal band, who have been trying to fund the production of our EP to bring you a unique aural assault."/>
    <n v="300"/>
    <n v="11633"/>
    <x v="0"/>
    <x v="0"/>
    <s v="USD"/>
    <n v="1429038033"/>
    <n v="1426446033"/>
    <b v="0"/>
    <n v="16"/>
    <b v="1"/>
    <s v="music/metal"/>
    <n v="38.776666666666664"/>
    <n v="727.062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11633"/>
    <x v="0"/>
    <x v="0"/>
    <s v="USD"/>
    <n v="1426473264"/>
    <n v="1424057664"/>
    <b v="0"/>
    <n v="115"/>
    <b v="1"/>
    <s v="music/metal"/>
    <n v="2.9082499999999998"/>
    <n v="101.15652173913044"/>
    <x v="4"/>
    <x v="12"/>
  </r>
  <r>
    <n v="850"/>
    <s v="Yet Further: Sioum's Second Full-Length Album"/>
    <s v="Help Chicago-based instrumental group Sioum complete the production of their 2nd full-length album."/>
    <n v="4000"/>
    <n v="11633"/>
    <x v="0"/>
    <x v="0"/>
    <s v="USD"/>
    <n v="1461560340"/>
    <n v="1458762717"/>
    <b v="0"/>
    <n v="133"/>
    <b v="1"/>
    <s v="music/metal"/>
    <n v="2.9082499999999998"/>
    <n v="87.46616541353383"/>
    <x v="4"/>
    <x v="12"/>
  </r>
  <r>
    <n v="851"/>
    <s v="M.F.Crew, 1er Album &quot;First Ride&quot;"/>
    <s v="Salut, nous c'est M.F.Crew, on a besoin de vous pour produire notre premier album &quot;First Ride&quot; ! :)"/>
    <n v="2000"/>
    <n v="11633"/>
    <x v="0"/>
    <x v="6"/>
    <s v="EUR"/>
    <n v="1469994300"/>
    <n v="1464815253"/>
    <b v="0"/>
    <n v="70"/>
    <b v="1"/>
    <s v="music/metal"/>
    <n v="5.8164999999999996"/>
    <n v="166.18571428571428"/>
    <x v="4"/>
    <x v="12"/>
  </r>
  <r>
    <n v="852"/>
    <s v="Covers Album - Limited Vinyl Pressing"/>
    <s v="Limited edition 2x12&quot; vinyl pressing of our latest album &quot;Who Do You Think We Are?&quot;"/>
    <n v="3500"/>
    <n v="11633"/>
    <x v="0"/>
    <x v="0"/>
    <s v="USD"/>
    <n v="1477342800"/>
    <n v="1476386395"/>
    <b v="0"/>
    <n v="62"/>
    <b v="1"/>
    <s v="music/metal"/>
    <n v="3.3237142857142858"/>
    <n v="187.62903225806451"/>
    <x v="4"/>
    <x v="12"/>
  </r>
  <r>
    <n v="853"/>
    <s v="sloggoth"/>
    <s v="Help release a CD of sloggoth's first album &quot;sloggoth&quot;.  All contributors of $5 or more get a CD when the goal is met!"/>
    <n v="300"/>
    <n v="11633"/>
    <x v="0"/>
    <x v="0"/>
    <s v="USD"/>
    <n v="1424116709"/>
    <n v="1421524709"/>
    <b v="0"/>
    <n v="10"/>
    <b v="1"/>
    <s v="music/metal"/>
    <n v="38.776666666666664"/>
    <n v="1163.3"/>
    <x v="4"/>
    <x v="12"/>
  </r>
  <r>
    <n v="854"/>
    <s v="Westfield Massacre - Sophomore Album &amp; Tour"/>
    <s v="Writing and Recording Sophomore record, and funding Tour to support Spring 2017 album release."/>
    <n v="27800"/>
    <n v="11633"/>
    <x v="0"/>
    <x v="0"/>
    <s v="USD"/>
    <n v="1482901546"/>
    <n v="1480309546"/>
    <b v="0"/>
    <n v="499"/>
    <b v="1"/>
    <s v="music/metal"/>
    <n v="0.41845323741007195"/>
    <n v="23.312625250501004"/>
    <x v="4"/>
    <x v="12"/>
  </r>
  <r>
    <n v="855"/>
    <s v="AtteroTerra's Sophomore Album - Pray for Apocalypse"/>
    <s v="AtteroTerra's &quot;Pray for Apocalypse&quot; is fully completed, and only being held up by funding."/>
    <n v="1450"/>
    <n v="11633"/>
    <x v="0"/>
    <x v="0"/>
    <s v="USD"/>
    <n v="1469329217"/>
    <n v="1466737217"/>
    <b v="0"/>
    <n v="47"/>
    <b v="1"/>
    <s v="music/metal"/>
    <n v="8.0227586206896557"/>
    <n v="247.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11633"/>
    <x v="0"/>
    <x v="12"/>
    <s v="EUR"/>
    <n v="1477422000"/>
    <n v="1472282956"/>
    <b v="0"/>
    <n v="28"/>
    <b v="1"/>
    <s v="music/metal"/>
    <n v="46.531999999999996"/>
    <n v="415.46428571428572"/>
    <x v="4"/>
    <x v="12"/>
  </r>
  <r>
    <n v="857"/>
    <s v="A Reason To Breathe - DEBUT ALBUM"/>
    <s v="Modern Post-Hardcore/Electro music (Hardstyle, EDM, Trap, Dubstep, Dembow, House)."/>
    <n v="1200"/>
    <n v="11633"/>
    <x v="0"/>
    <x v="3"/>
    <s v="EUR"/>
    <n v="1448463431"/>
    <n v="1444831031"/>
    <b v="0"/>
    <n v="24"/>
    <b v="1"/>
    <s v="music/metal"/>
    <n v="9.6941666666666659"/>
    <n v="484.7083333333333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1633"/>
    <x v="0"/>
    <x v="1"/>
    <s v="GBP"/>
    <n v="1429138740"/>
    <n v="1426528418"/>
    <b v="0"/>
    <n v="76"/>
    <b v="1"/>
    <s v="music/metal"/>
    <n v="9.6941666666666659"/>
    <n v="153.06578947368422"/>
    <x v="4"/>
    <x v="12"/>
  </r>
  <r>
    <n v="859"/>
    <s v="Rise With Us Campaign"/>
    <s v="We are heading to the studio to create our second album and we want you to be right there with us!"/>
    <n v="4000"/>
    <n v="11633"/>
    <x v="0"/>
    <x v="0"/>
    <s v="USD"/>
    <n v="1433376000"/>
    <n v="1430768468"/>
    <b v="0"/>
    <n v="98"/>
    <b v="1"/>
    <s v="music/metal"/>
    <n v="2.9082499999999998"/>
    <n v="118.7040816326530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11633"/>
    <x v="2"/>
    <x v="0"/>
    <s v="USD"/>
    <n v="1385123713"/>
    <n v="1382528113"/>
    <b v="0"/>
    <n v="48"/>
    <b v="0"/>
    <s v="music/jazz"/>
    <n v="0.83092857142857146"/>
    <n v="242.35416666666666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1633"/>
    <x v="2"/>
    <x v="0"/>
    <s v="USD"/>
    <n v="1474067404"/>
    <n v="1471475404"/>
    <b v="0"/>
    <n v="2"/>
    <b v="0"/>
    <s v="music/jazz"/>
    <n v="2.5851111111111109"/>
    <n v="5816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1633"/>
    <x v="2"/>
    <x v="1"/>
    <s v="GBP"/>
    <n v="1384179548"/>
    <n v="1381583948"/>
    <b v="0"/>
    <n v="4"/>
    <b v="0"/>
    <s v="music/jazz"/>
    <n v="0.23266000000000001"/>
    <n v="2908.25"/>
    <x v="4"/>
    <x v="13"/>
  </r>
  <r>
    <n v="863"/>
    <s v="Help Fund Jason's Debut Jazz CD &quot;Exodus&quot;"/>
    <s v="I'm making the move from a side man in local groups to the leader with this debut jazz CD project."/>
    <n v="2000"/>
    <n v="11633"/>
    <x v="2"/>
    <x v="0"/>
    <s v="USD"/>
    <n v="1329014966"/>
    <n v="1326422966"/>
    <b v="0"/>
    <n v="5"/>
    <b v="0"/>
    <s v="music/jazz"/>
    <n v="5.8164999999999996"/>
    <n v="2326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11633"/>
    <x v="2"/>
    <x v="0"/>
    <s v="USD"/>
    <n v="1381917540"/>
    <n v="1379990038"/>
    <b v="0"/>
    <n v="79"/>
    <b v="0"/>
    <s v="music/jazz"/>
    <n v="1.7896923076923077"/>
    <n v="147.2531645569620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11633"/>
    <x v="2"/>
    <x v="0"/>
    <s v="USD"/>
    <n v="1358361197"/>
    <n v="1353177197"/>
    <b v="0"/>
    <n v="2"/>
    <b v="0"/>
    <s v="music/jazz"/>
    <n v="5.2877272727272731"/>
    <n v="5816.5"/>
    <x v="4"/>
    <x v="13"/>
  </r>
  <r>
    <n v="866"/>
    <s v="California Dreamin' Tour 2015"/>
    <s v="Drivetime heads to Cali for summer tour supported by @Smoothjazz.com &amp; @JJZPhilly  #Spaghettini #The Roxy"/>
    <n v="3500"/>
    <n v="11633"/>
    <x v="2"/>
    <x v="0"/>
    <s v="USD"/>
    <n v="1425136200"/>
    <n v="1421853518"/>
    <b v="0"/>
    <n v="11"/>
    <b v="0"/>
    <s v="music/jazz"/>
    <n v="3.3237142857142858"/>
    <n v="1057.545454545454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1633"/>
    <x v="2"/>
    <x v="0"/>
    <s v="USD"/>
    <n v="1259643540"/>
    <n v="1254450706"/>
    <b v="0"/>
    <n v="11"/>
    <b v="0"/>
    <s v="music/jazz"/>
    <n v="2.3266"/>
    <n v="1057.545454545454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11633"/>
    <x v="2"/>
    <x v="0"/>
    <s v="USD"/>
    <n v="1389055198"/>
    <n v="1386463198"/>
    <b v="0"/>
    <n v="1"/>
    <b v="0"/>
    <s v="music/jazz"/>
    <n v="0.25851111111111114"/>
    <n v="1163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1633"/>
    <x v="2"/>
    <x v="0"/>
    <s v="USD"/>
    <n v="1365448657"/>
    <n v="1362860257"/>
    <b v="0"/>
    <n v="3"/>
    <b v="0"/>
    <s v="music/jazz"/>
    <n v="1.3219318181818183"/>
    <n v="3877.666666666666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11633"/>
    <x v="2"/>
    <x v="1"/>
    <s v="GBP"/>
    <n v="1377995523"/>
    <n v="1375403523"/>
    <b v="0"/>
    <n v="5"/>
    <b v="0"/>
    <s v="music/jazz"/>
    <n v="0.58165"/>
    <n v="2326.6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11633"/>
    <x v="2"/>
    <x v="0"/>
    <s v="USD"/>
    <n v="1385735295"/>
    <n v="1383139695"/>
    <b v="0"/>
    <n v="12"/>
    <b v="0"/>
    <s v="music/jazz"/>
    <n v="1.9388333333333334"/>
    <n v="969.4166666666666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11633"/>
    <x v="2"/>
    <x v="0"/>
    <s v="USD"/>
    <n v="1299786527"/>
    <n v="1295898527"/>
    <b v="0"/>
    <n v="2"/>
    <b v="0"/>
    <s v="music/jazz"/>
    <n v="1.4541249999999999"/>
    <n v="5816.5"/>
    <x v="4"/>
    <x v="13"/>
  </r>
  <r>
    <n v="873"/>
    <s v="The Dreamer-An Original Jazz CD"/>
    <s v="Fall in love with &quot;The Dreamer&quot;, new original music from trumpeter Freddie Dunn!"/>
    <n v="3500"/>
    <n v="11633"/>
    <x v="2"/>
    <x v="0"/>
    <s v="USD"/>
    <n v="1352610040"/>
    <n v="1349150440"/>
    <b v="0"/>
    <n v="5"/>
    <b v="0"/>
    <s v="music/jazz"/>
    <n v="3.3237142857142858"/>
    <n v="2326.6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11633"/>
    <x v="2"/>
    <x v="0"/>
    <s v="USD"/>
    <n v="1367676034"/>
    <n v="1365084034"/>
    <b v="0"/>
    <n v="21"/>
    <b v="0"/>
    <s v="music/jazz"/>
    <n v="3.8776666666666668"/>
    <n v="553.9523809523809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11633"/>
    <x v="2"/>
    <x v="0"/>
    <s v="USD"/>
    <n v="1442856131"/>
    <n v="1441128131"/>
    <b v="0"/>
    <n v="0"/>
    <b v="0"/>
    <s v="music/jazz"/>
    <n v="2.3266"/>
    <n v="0"/>
    <x v="4"/>
    <x v="13"/>
  </r>
  <r>
    <n v="876"/>
    <s v="Sound Of Dobells"/>
    <s v="What was the greatest record shop ever?  DOBELLS!"/>
    <n v="3152"/>
    <n v="11633"/>
    <x v="2"/>
    <x v="1"/>
    <s v="GBP"/>
    <n v="1359978927"/>
    <n v="1357127727"/>
    <b v="0"/>
    <n v="45"/>
    <b v="0"/>
    <s v="music/jazz"/>
    <n v="3.6906725888324874"/>
    <n v="258.5111111111111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1633"/>
    <x v="2"/>
    <x v="0"/>
    <s v="USD"/>
    <n v="1387479360"/>
    <n v="1384887360"/>
    <b v="0"/>
    <n v="29"/>
    <b v="0"/>
    <s v="music/jazz"/>
    <n v="5.8164999999999996"/>
    <n v="401.1379310344827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11633"/>
    <x v="2"/>
    <x v="0"/>
    <s v="USD"/>
    <n v="1293082524"/>
    <n v="1290490524"/>
    <b v="0"/>
    <n v="2"/>
    <b v="0"/>
    <s v="music/jazz"/>
    <n v="2.3266"/>
    <n v="5816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11633"/>
    <x v="2"/>
    <x v="0"/>
    <s v="USD"/>
    <n v="1338321305"/>
    <n v="1336506905"/>
    <b v="0"/>
    <n v="30"/>
    <b v="0"/>
    <s v="music/jazz"/>
    <n v="5.5395238095238097"/>
    <n v="387.7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633"/>
    <x v="2"/>
    <x v="0"/>
    <s v="USD"/>
    <n v="1351582938"/>
    <n v="1348731738"/>
    <b v="0"/>
    <n v="8"/>
    <b v="0"/>
    <s v="music/indie rock"/>
    <n v="3.0775132275132275"/>
    <n v="145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11633"/>
    <x v="2"/>
    <x v="0"/>
    <s v="USD"/>
    <n v="1326520886"/>
    <n v="1322632886"/>
    <b v="0"/>
    <n v="1"/>
    <b v="0"/>
    <s v="music/indie rock"/>
    <n v="3.1021333333333332"/>
    <n v="11633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11633"/>
    <x v="2"/>
    <x v="0"/>
    <s v="USD"/>
    <n v="1315341550"/>
    <n v="1312490350"/>
    <b v="0"/>
    <n v="14"/>
    <b v="0"/>
    <s v="music/indie rock"/>
    <n v="7.7553333333333336"/>
    <n v="830.9285714285714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11633"/>
    <x v="2"/>
    <x v="0"/>
    <s v="USD"/>
    <n v="1456957635"/>
    <n v="1451773635"/>
    <b v="0"/>
    <n v="24"/>
    <b v="0"/>
    <s v="music/indie rock"/>
    <n v="2.3266"/>
    <n v="484.70833333333331"/>
    <x v="4"/>
    <x v="14"/>
  </r>
  <r>
    <n v="884"/>
    <s v="Angwish &quot;I Wanna Be Your Monkey&quot; Music Video"/>
    <s v="We need to hire an animal trainer to have a chimpanzee actor perform in our music video with us!"/>
    <n v="2000"/>
    <n v="11633"/>
    <x v="2"/>
    <x v="0"/>
    <s v="USD"/>
    <n v="1336789860"/>
    <n v="1331666146"/>
    <b v="0"/>
    <n v="2"/>
    <b v="0"/>
    <s v="music/indie rock"/>
    <n v="5.8164999999999996"/>
    <n v="5816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11633"/>
    <x v="2"/>
    <x v="0"/>
    <s v="USD"/>
    <n v="1483137311"/>
    <n v="1481322911"/>
    <b v="0"/>
    <n v="21"/>
    <b v="0"/>
    <s v="music/indie rock"/>
    <n v="11.632999999999999"/>
    <n v="553.9523809523809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11633"/>
    <x v="2"/>
    <x v="0"/>
    <s v="USD"/>
    <n v="1473972813"/>
    <n v="1471812813"/>
    <b v="0"/>
    <n v="7"/>
    <b v="0"/>
    <s v="music/indie rock"/>
    <n v="23.265999999999998"/>
    <n v="1661.85714285714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11633"/>
    <x v="2"/>
    <x v="0"/>
    <s v="USD"/>
    <n v="1338159655"/>
    <n v="1335567655"/>
    <b v="0"/>
    <n v="0"/>
    <b v="0"/>
    <s v="music/indie rock"/>
    <n v="11.632999999999999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11633"/>
    <x v="2"/>
    <x v="0"/>
    <s v="USD"/>
    <n v="1314856800"/>
    <n v="1311789885"/>
    <b v="0"/>
    <n v="4"/>
    <b v="0"/>
    <s v="music/indie rock"/>
    <n v="11.632999999999999"/>
    <n v="2908.2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11633"/>
    <x v="2"/>
    <x v="0"/>
    <s v="USD"/>
    <n v="1412534943"/>
    <n v="1409942943"/>
    <b v="0"/>
    <n v="32"/>
    <b v="0"/>
    <s v="music/indie rock"/>
    <n v="0.46532000000000001"/>
    <n v="363.531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1633"/>
    <x v="2"/>
    <x v="0"/>
    <s v="USD"/>
    <n v="1385055979"/>
    <n v="1382460379"/>
    <b v="0"/>
    <n v="4"/>
    <b v="0"/>
    <s v="music/indie rock"/>
    <n v="3.8776666666666668"/>
    <n v="2908.25"/>
    <x v="4"/>
    <x v="14"/>
  </r>
  <r>
    <n v="891"/>
    <s v="Den-Mate: New EP and Tour"/>
    <s v="Along with a new EP production and release, it's time to bring Den-Mate, LIVE, to a location near you - East Coast and Beyond!"/>
    <n v="8000"/>
    <n v="11633"/>
    <x v="2"/>
    <x v="0"/>
    <s v="USD"/>
    <n v="1408581930"/>
    <n v="1405989930"/>
    <b v="0"/>
    <n v="9"/>
    <b v="0"/>
    <s v="music/indie rock"/>
    <n v="1.4541249999999999"/>
    <n v="1292.5555555555557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11633"/>
    <x v="2"/>
    <x v="0"/>
    <s v="USD"/>
    <n v="1280635200"/>
    <n v="1273121283"/>
    <b v="0"/>
    <n v="17"/>
    <b v="0"/>
    <s v="music/indie rock"/>
    <n v="1.9388333333333334"/>
    <n v="684.29411764705878"/>
    <x v="4"/>
    <x v="14"/>
  </r>
  <r>
    <n v="893"/>
    <s v="The Big Band Theory Music Festival"/>
    <s v="The Philly music scene is full of amazing talent. This annual music festival is to celebrate those gems within that scene!"/>
    <n v="2000"/>
    <n v="11633"/>
    <x v="2"/>
    <x v="0"/>
    <s v="USD"/>
    <n v="1427920363"/>
    <n v="1425331963"/>
    <b v="0"/>
    <n v="5"/>
    <b v="0"/>
    <s v="music/indie rock"/>
    <n v="5.8164999999999996"/>
    <n v="2326.6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11633"/>
    <x v="2"/>
    <x v="0"/>
    <s v="USD"/>
    <n v="1465169610"/>
    <n v="1462577610"/>
    <b v="0"/>
    <n v="53"/>
    <b v="0"/>
    <s v="music/indie rock"/>
    <n v="0.58165"/>
    <n v="219.4905660377358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1633"/>
    <x v="2"/>
    <x v="0"/>
    <s v="USD"/>
    <n v="1287975829"/>
    <n v="1284087829"/>
    <b v="0"/>
    <n v="7"/>
    <b v="0"/>
    <s v="music/indie rock"/>
    <n v="1.4541249999999999"/>
    <n v="1661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11633"/>
    <x v="2"/>
    <x v="0"/>
    <s v="USD"/>
    <n v="1440734400"/>
    <n v="1438549026"/>
    <b v="0"/>
    <n v="72"/>
    <b v="0"/>
    <s v="music/indie rock"/>
    <n v="1.4541249999999999"/>
    <n v="161.5694444444444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11633"/>
    <x v="2"/>
    <x v="0"/>
    <s v="USD"/>
    <n v="1354123908"/>
    <n v="1351528308"/>
    <b v="0"/>
    <n v="0"/>
    <b v="0"/>
    <s v="music/indie rock"/>
    <n v="3.8776666666666668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11633"/>
    <x v="2"/>
    <x v="0"/>
    <s v="USD"/>
    <n v="1326651110"/>
    <n v="1322763110"/>
    <b v="0"/>
    <n v="2"/>
    <b v="0"/>
    <s v="music/indie rock"/>
    <n v="4.6532"/>
    <n v="5816.5"/>
    <x v="4"/>
    <x v="14"/>
  </r>
  <r>
    <n v="899"/>
    <s v="Lets get 48/14 pressed!!!"/>
    <s v="Lets get 48/14 pressed and in your cd players,ipods,blogs, and facebook status'. Lets get it everywhere!"/>
    <n v="750"/>
    <n v="11633"/>
    <x v="2"/>
    <x v="0"/>
    <s v="USD"/>
    <n v="1306549362"/>
    <n v="1302661362"/>
    <b v="0"/>
    <n v="8"/>
    <b v="0"/>
    <s v="music/indie rock"/>
    <n v="15.510666666666667"/>
    <n v="1454.125"/>
    <x v="4"/>
    <x v="14"/>
  </r>
  <r>
    <n v="900"/>
    <s v="Project Revive: Protecting the Creative Impulse"/>
    <s v="With Project Revive, I aim to protect and nurture the creative impulse through music."/>
    <n v="5000"/>
    <n v="11633"/>
    <x v="2"/>
    <x v="0"/>
    <s v="USD"/>
    <n v="1459365802"/>
    <n v="1456777402"/>
    <b v="0"/>
    <n v="2"/>
    <b v="0"/>
    <s v="music/jazz"/>
    <n v="2.3266"/>
    <n v="5816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11633"/>
    <x v="2"/>
    <x v="0"/>
    <s v="USD"/>
    <n v="1276024260"/>
    <n v="1272050914"/>
    <b v="0"/>
    <n v="0"/>
    <b v="0"/>
    <s v="music/jazz"/>
    <n v="1.7896923076923077"/>
    <n v="0"/>
    <x v="4"/>
    <x v="13"/>
  </r>
  <r>
    <n v="902"/>
    <s v="MISTER BROWN"/>
    <s v="I'VE STARTED A BRAND NEW ALBUM THAT WILL FEATURE ACID JAZZ, FUNK, ROCK, AND DANCE WITH THE PROMISE OF TOURING NEXT YEAR IN THE USA"/>
    <n v="30000"/>
    <n v="11633"/>
    <x v="2"/>
    <x v="0"/>
    <s v="USD"/>
    <n v="1409412600"/>
    <n v="1404947422"/>
    <b v="0"/>
    <n v="3"/>
    <b v="0"/>
    <s v="music/jazz"/>
    <n v="0.38776666666666665"/>
    <n v="3877.6666666666665"/>
    <x v="4"/>
    <x v="13"/>
  </r>
  <r>
    <n v="903"/>
    <s v="U City Jazz Festival, St. Louis, MO"/>
    <s v="The U City Jazz Festival is offered for free to the community and features the best jazz talent from the midwest."/>
    <n v="5000"/>
    <n v="11633"/>
    <x v="2"/>
    <x v="0"/>
    <s v="USD"/>
    <n v="1348367100"/>
    <n v="1346180780"/>
    <b v="0"/>
    <n v="4"/>
    <b v="0"/>
    <s v="music/jazz"/>
    <n v="2.3266"/>
    <n v="2908.25"/>
    <x v="4"/>
    <x v="13"/>
  </r>
  <r>
    <n v="904"/>
    <s v="The Woodlands Jazz Fest"/>
    <s v="Support the preservation of Jazz and help us become a national Jazz Festival with the best music, food, and fun for all ages!"/>
    <n v="50000"/>
    <n v="11633"/>
    <x v="2"/>
    <x v="0"/>
    <s v="USD"/>
    <n v="1451786137"/>
    <n v="1449194137"/>
    <b v="0"/>
    <n v="3"/>
    <b v="0"/>
    <s v="music/jazz"/>
    <n v="0.23266000000000001"/>
    <n v="3877.6666666666665"/>
    <x v="4"/>
    <x v="13"/>
  </r>
  <r>
    <n v="905"/>
    <s v="Jazz For Everyone!"/>
    <s v="Working hard to get into the studio to record, produce, and edit my break out CD. I hope to realize my vision!"/>
    <n v="6500"/>
    <n v="11633"/>
    <x v="2"/>
    <x v="0"/>
    <s v="USD"/>
    <n v="1295847926"/>
    <n v="1290663926"/>
    <b v="0"/>
    <n v="6"/>
    <b v="0"/>
    <s v="music/jazz"/>
    <n v="1.7896923076923077"/>
    <n v="1938.8333333333333"/>
    <x v="4"/>
    <x v="13"/>
  </r>
  <r>
    <n v="906"/>
    <s v="24th Music Presents Channeling Motown (Live)"/>
    <s v="The DMV's most respected saxophonist pay tribute to Motown."/>
    <n v="15000"/>
    <n v="11633"/>
    <x v="2"/>
    <x v="0"/>
    <s v="USD"/>
    <n v="1394681590"/>
    <n v="1392093190"/>
    <b v="0"/>
    <n v="0"/>
    <b v="0"/>
    <s v="music/jazz"/>
    <n v="0.7755333333333333"/>
    <n v="0"/>
    <x v="4"/>
    <x v="13"/>
  </r>
  <r>
    <n v="907"/>
    <s v="Greg Chambers Saxophone CD"/>
    <s v="Greg Chambers' self-titled CD needs support for post production, replication, and promotion."/>
    <n v="2900"/>
    <n v="11633"/>
    <x v="2"/>
    <x v="0"/>
    <s v="USD"/>
    <n v="1315715823"/>
    <n v="1313123823"/>
    <b v="0"/>
    <n v="0"/>
    <b v="0"/>
    <s v="music/jazz"/>
    <n v="4.0113793103448279"/>
    <n v="0"/>
    <x v="4"/>
    <x v="13"/>
  </r>
  <r>
    <n v="908"/>
    <s v="Help Tony Copeland and get free cd's and mp3's"/>
    <s v="This project is designed to help protect the environment by using Eco-friendly product packaging."/>
    <n v="2500"/>
    <n v="11633"/>
    <x v="2"/>
    <x v="0"/>
    <s v="USD"/>
    <n v="1280206740"/>
    <n v="1276283655"/>
    <b v="0"/>
    <n v="0"/>
    <b v="0"/>
    <s v="music/jazz"/>
    <n v="4.6532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11633"/>
    <x v="2"/>
    <x v="0"/>
    <s v="USD"/>
    <n v="1343016000"/>
    <n v="1340296440"/>
    <b v="0"/>
    <n v="8"/>
    <b v="0"/>
    <s v="music/jazz"/>
    <n v="0.72706249999999994"/>
    <n v="1454.12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1633"/>
    <x v="2"/>
    <x v="1"/>
    <s v="GBP"/>
    <n v="1488546319"/>
    <n v="1483362319"/>
    <b v="0"/>
    <n v="5"/>
    <b v="0"/>
    <s v="music/jazz"/>
    <n v="21.150909090909092"/>
    <n v="2326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11633"/>
    <x v="2"/>
    <x v="0"/>
    <s v="USD"/>
    <n v="1390522045"/>
    <n v="1388707645"/>
    <b v="0"/>
    <n v="0"/>
    <b v="0"/>
    <s v="music/jazz"/>
    <n v="0.11633"/>
    <n v="0"/>
    <x v="4"/>
    <x v="13"/>
  </r>
  <r>
    <n v="912"/>
    <s v="Triad a new album by James Murrell"/>
    <s v="My new album will be called Triad, an album of original music performed by me &amp; guest musical artists."/>
    <n v="3500"/>
    <n v="11633"/>
    <x v="2"/>
    <x v="0"/>
    <s v="USD"/>
    <n v="1355197047"/>
    <n v="1350009447"/>
    <b v="0"/>
    <n v="2"/>
    <b v="0"/>
    <s v="music/jazz"/>
    <n v="3.3237142857142858"/>
    <n v="5816.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1633"/>
    <x v="2"/>
    <x v="0"/>
    <s v="USD"/>
    <n v="1336188019"/>
    <n v="1333596019"/>
    <b v="0"/>
    <n v="24"/>
    <b v="0"/>
    <s v="music/jazz"/>
    <n v="0.38776666666666665"/>
    <n v="484.70833333333331"/>
    <x v="4"/>
    <x v="13"/>
  </r>
  <r>
    <n v="914"/>
    <s v="Soul Of Man Video Project"/>
    <s v="This project is for the making of a music video. All funds will go towards production costs for this event only."/>
    <n v="1500"/>
    <n v="11633"/>
    <x v="2"/>
    <x v="0"/>
    <s v="USD"/>
    <n v="1345918747"/>
    <n v="1343326747"/>
    <b v="0"/>
    <n v="0"/>
    <b v="0"/>
    <s v="music/jazz"/>
    <n v="7.7553333333333336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11633"/>
    <x v="2"/>
    <x v="0"/>
    <s v="USD"/>
    <n v="1330577940"/>
    <n v="1327853914"/>
    <b v="0"/>
    <n v="9"/>
    <b v="0"/>
    <s v="music/jazz"/>
    <n v="1.7896923076923077"/>
    <n v="1292.555555555555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11633"/>
    <x v="2"/>
    <x v="0"/>
    <s v="USD"/>
    <n v="1287723600"/>
    <n v="1284409734"/>
    <b v="0"/>
    <n v="0"/>
    <b v="0"/>
    <s v="music/jazz"/>
    <n v="3.5251515151515154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11633"/>
    <x v="2"/>
    <x v="0"/>
    <s v="USD"/>
    <n v="1405305000"/>
    <n v="1402612730"/>
    <b v="0"/>
    <n v="1"/>
    <b v="0"/>
    <s v="music/jazz"/>
    <n v="2.3266"/>
    <n v="1163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1633"/>
    <x v="2"/>
    <x v="1"/>
    <s v="GBP"/>
    <n v="1417474761"/>
    <n v="1414879161"/>
    <b v="0"/>
    <n v="10"/>
    <b v="0"/>
    <s v="music/jazz"/>
    <n v="2.982820512820513"/>
    <n v="1163.3"/>
    <x v="4"/>
    <x v="13"/>
  </r>
  <r>
    <n v="919"/>
    <s v="Jazz CD:  Out of The Blue"/>
    <s v="Cool jazz with a New Orleans flavor."/>
    <n v="20000"/>
    <n v="11633"/>
    <x v="2"/>
    <x v="0"/>
    <s v="USD"/>
    <n v="1355930645"/>
    <n v="1352906645"/>
    <b v="0"/>
    <n v="1"/>
    <b v="0"/>
    <s v="music/jazz"/>
    <n v="0.58165"/>
    <n v="11633"/>
    <x v="4"/>
    <x v="13"/>
  </r>
  <r>
    <n v="920"/>
    <s v="MIAMI JAZZ PROJECT: TEST OF TIME RECORDING"/>
    <s v="Miami club band records powerhouse fusion album. You don't have to be a musician to understand the sound of jazz."/>
    <n v="5500"/>
    <n v="11633"/>
    <x v="2"/>
    <x v="0"/>
    <s v="USD"/>
    <n v="1384448822"/>
    <n v="1381853222"/>
    <b v="0"/>
    <n v="0"/>
    <b v="0"/>
    <s v="music/jazz"/>
    <n v="2.1150909090909091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11633"/>
    <x v="2"/>
    <x v="0"/>
    <s v="USD"/>
    <n v="1323666376"/>
    <n v="1320033976"/>
    <b v="0"/>
    <n v="20"/>
    <b v="0"/>
    <s v="music/jazz"/>
    <n v="0.7755333333333333"/>
    <n v="581.65"/>
    <x v="4"/>
    <x v="13"/>
  </r>
  <r>
    <n v="922"/>
    <s v="THE JOEY MORANT PROJECT:   JAZZIFIED R'nB"/>
    <s v="Our goal is to help educate the world about jazz and its components; how it relates to love, romance, and success."/>
    <n v="27000"/>
    <n v="11633"/>
    <x v="2"/>
    <x v="0"/>
    <s v="USD"/>
    <n v="1412167393"/>
    <n v="1409143393"/>
    <b v="0"/>
    <n v="30"/>
    <b v="0"/>
    <s v="music/jazz"/>
    <n v="0.43085185185185187"/>
    <n v="387.7666666666666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11633"/>
    <x v="2"/>
    <x v="0"/>
    <s v="USD"/>
    <n v="1416614523"/>
    <n v="1414018923"/>
    <b v="0"/>
    <n v="6"/>
    <b v="0"/>
    <s v="music/jazz"/>
    <n v="0.7755333333333333"/>
    <n v="1938.833333333333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11633"/>
    <x v="2"/>
    <x v="0"/>
    <s v="USD"/>
    <n v="1360795069"/>
    <n v="1358203069"/>
    <b v="0"/>
    <n v="15"/>
    <b v="0"/>
    <s v="music/jazz"/>
    <n v="3.8776666666666668"/>
    <n v="775.533333333333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1633"/>
    <x v="2"/>
    <x v="0"/>
    <s v="USD"/>
    <n v="1385590111"/>
    <n v="1382994511"/>
    <b v="0"/>
    <n v="5"/>
    <b v="0"/>
    <s v="music/jazz"/>
    <n v="1.9388333333333334"/>
    <n v="2326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11633"/>
    <x v="2"/>
    <x v="0"/>
    <s v="USD"/>
    <n v="1278628800"/>
    <n v="1276043330"/>
    <b v="0"/>
    <n v="0"/>
    <b v="0"/>
    <s v="music/jazz"/>
    <n v="1.6618571428571429"/>
    <n v="0"/>
    <x v="4"/>
    <x v="13"/>
  </r>
  <r>
    <n v="927"/>
    <s v="JETRO DA SILVA FUNK PROJECT"/>
    <s v="Studio CD/DVD Solo project of Pianist &amp; Keyboardist Jetro da Silva"/>
    <n v="20000"/>
    <n v="11633"/>
    <x v="2"/>
    <x v="0"/>
    <s v="USD"/>
    <n v="1337024695"/>
    <n v="1334432695"/>
    <b v="0"/>
    <n v="0"/>
    <b v="0"/>
    <s v="music/jazz"/>
    <n v="0.58165"/>
    <n v="0"/>
    <x v="4"/>
    <x v="13"/>
  </r>
  <r>
    <n v="928"/>
    <s v="In a Jazzy Motown"/>
    <s v="A real Motown Backup singer on 22 gold and platinum albums headlines her own Jazz CD of Motown songs."/>
    <n v="14500"/>
    <n v="11633"/>
    <x v="2"/>
    <x v="0"/>
    <s v="USD"/>
    <n v="1353196800"/>
    <n v="1348864913"/>
    <b v="0"/>
    <n v="28"/>
    <b v="0"/>
    <s v="music/jazz"/>
    <n v="0.80227586206896551"/>
    <n v="415.46428571428572"/>
    <x v="4"/>
    <x v="13"/>
  </r>
  <r>
    <n v="929"/>
    <s v="EXPERIMENTAL JAZZ STUDIO RECORDING"/>
    <s v="I am searching for monetary funding to go into a good recording studio and record experimental intuitive improv jazz."/>
    <n v="500"/>
    <n v="11633"/>
    <x v="2"/>
    <x v="0"/>
    <s v="USD"/>
    <n v="1333946569"/>
    <n v="1331358169"/>
    <b v="0"/>
    <n v="0"/>
    <b v="0"/>
    <s v="music/jazz"/>
    <n v="23.265999999999998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11633"/>
    <x v="2"/>
    <x v="0"/>
    <s v="USD"/>
    <n v="1277501520"/>
    <n v="1273874306"/>
    <b v="0"/>
    <n v="5"/>
    <b v="0"/>
    <s v="music/jazz"/>
    <n v="12.925555555555556"/>
    <n v="2326.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1633"/>
    <x v="2"/>
    <x v="1"/>
    <s v="GBP"/>
    <n v="1395007200"/>
    <n v="1392021502"/>
    <b v="0"/>
    <n v="7"/>
    <b v="0"/>
    <s v="music/jazz"/>
    <n v="5.8164999999999996"/>
    <n v="1661.8571428571429"/>
    <x v="4"/>
    <x v="13"/>
  </r>
  <r>
    <n v="932"/>
    <s v="Mandy Harvey Christmas Album"/>
    <s v="Help me to create my 3rd album, a Christmas CD with 16 Holiday/Original favorites!"/>
    <n v="9500"/>
    <n v="11633"/>
    <x v="2"/>
    <x v="0"/>
    <s v="USD"/>
    <n v="1363990545"/>
    <n v="1360106145"/>
    <b v="0"/>
    <n v="30"/>
    <b v="0"/>
    <s v="music/jazz"/>
    <n v="1.2245263157894737"/>
    <n v="387.7666666666666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1633"/>
    <x v="2"/>
    <x v="0"/>
    <s v="USD"/>
    <n v="1399867409"/>
    <n v="1394683409"/>
    <b v="0"/>
    <n v="2"/>
    <b v="0"/>
    <s v="music/jazz"/>
    <n v="5.8164999999999996"/>
    <n v="5816.5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1633"/>
    <x v="2"/>
    <x v="5"/>
    <s v="CAD"/>
    <n v="1399183200"/>
    <n v="1396633284"/>
    <b v="0"/>
    <n v="30"/>
    <b v="0"/>
    <s v="music/jazz"/>
    <n v="2.3266"/>
    <n v="387.76666666666665"/>
    <x v="4"/>
    <x v="13"/>
  </r>
  <r>
    <n v="935"/>
    <s v="The Art of You Too"/>
    <s v="This vocal music and spoken word project uses the  gift of life,love,hope &amp; peace to enable people to see themselves as a masterpiece!"/>
    <n v="3500"/>
    <n v="11633"/>
    <x v="2"/>
    <x v="0"/>
    <s v="USD"/>
    <n v="1454054429"/>
    <n v="1451462429"/>
    <b v="0"/>
    <n v="2"/>
    <b v="0"/>
    <s v="music/jazz"/>
    <n v="3.3237142857142858"/>
    <n v="5816.5"/>
    <x v="4"/>
    <x v="13"/>
  </r>
  <r>
    <n v="936"/>
    <s v="Jazz Singer, Marti Mendenhall Live Concert Recording"/>
    <s v="A CD of a live Jazz concert featuring Marti Mendenhall, George Mitchell, Scott Steed and Todd Strait."/>
    <n v="1400"/>
    <n v="11633"/>
    <x v="2"/>
    <x v="0"/>
    <s v="USD"/>
    <n v="1326916800"/>
    <n v="1323131689"/>
    <b v="0"/>
    <n v="0"/>
    <b v="0"/>
    <s v="music/jazz"/>
    <n v="8.3092857142857142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11633"/>
    <x v="2"/>
    <x v="0"/>
    <s v="USD"/>
    <n v="1383509357"/>
    <n v="1380913757"/>
    <b v="0"/>
    <n v="2"/>
    <b v="0"/>
    <s v="music/jazz"/>
    <n v="3.3237142857142858"/>
    <n v="5816.5"/>
    <x v="4"/>
    <x v="13"/>
  </r>
  <r>
    <n v="938"/>
    <s v="Celebrating American Jazz &amp; Soul Music"/>
    <s v="Creating new avenues of exposure for young Jazz &amp; Soul artists_x000a_to express their Art of Music."/>
    <n v="7000"/>
    <n v="11633"/>
    <x v="2"/>
    <x v="0"/>
    <s v="USD"/>
    <n v="1346585448"/>
    <n v="1343993448"/>
    <b v="0"/>
    <n v="1"/>
    <b v="0"/>
    <s v="music/jazz"/>
    <n v="1.6618571428571429"/>
    <n v="1163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11633"/>
    <x v="2"/>
    <x v="0"/>
    <s v="USD"/>
    <n v="1372622280"/>
    <n v="1369246738"/>
    <b v="0"/>
    <n v="2"/>
    <b v="0"/>
    <s v="music/jazz"/>
    <n v="4.2301818181818183"/>
    <n v="58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1633"/>
    <x v="2"/>
    <x v="0"/>
    <s v="USD"/>
    <n v="1439251926"/>
    <n v="1435363926"/>
    <b v="0"/>
    <n v="14"/>
    <b v="0"/>
    <s v="technology/wearables"/>
    <n v="1.2925555555555555"/>
    <n v="830.9285714285714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33"/>
    <x v="2"/>
    <x v="0"/>
    <s v="USD"/>
    <n v="1486693145"/>
    <n v="1484101145"/>
    <b v="0"/>
    <n v="31"/>
    <b v="0"/>
    <s v="technology/wearables"/>
    <n v="0.23266000000000001"/>
    <n v="375.2580645161290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11633"/>
    <x v="2"/>
    <x v="0"/>
    <s v="USD"/>
    <n v="1455826460"/>
    <n v="1452716060"/>
    <b v="0"/>
    <n v="16"/>
    <b v="0"/>
    <s v="technology/wearables"/>
    <n v="1.5510666666666666"/>
    <n v="727.0625"/>
    <x v="2"/>
    <x v="8"/>
  </r>
  <r>
    <n v="943"/>
    <s v="SleepMode"/>
    <s v="A mask for home or travel that will give you the best, undisturbed sleep of your life."/>
    <n v="3000"/>
    <n v="11633"/>
    <x v="2"/>
    <x v="0"/>
    <s v="USD"/>
    <n v="1480438905"/>
    <n v="1477843305"/>
    <b v="0"/>
    <n v="12"/>
    <b v="0"/>
    <s v="technology/wearables"/>
    <n v="3.8776666666666668"/>
    <n v="969.4166666666666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11633"/>
    <x v="2"/>
    <x v="0"/>
    <s v="USD"/>
    <n v="1460988000"/>
    <n v="1458050450"/>
    <b v="0"/>
    <n v="96"/>
    <b v="0"/>
    <s v="technology/wearables"/>
    <n v="0.23266000000000001"/>
    <n v="121.17708333333333"/>
    <x v="2"/>
    <x v="8"/>
  </r>
  <r>
    <n v="945"/>
    <s v="CT BAND"/>
    <s v="Make your watch Smart ! CT Band is an ultra-thin, high-tech smart watch-strap awarded twice at CES 2017 las vegas"/>
    <n v="100000"/>
    <n v="11633"/>
    <x v="2"/>
    <x v="6"/>
    <s v="EUR"/>
    <n v="1487462340"/>
    <n v="1482958626"/>
    <b v="0"/>
    <n v="16"/>
    <b v="0"/>
    <s v="technology/wearables"/>
    <n v="0.11633"/>
    <n v="727.0625"/>
    <x v="2"/>
    <x v="8"/>
  </r>
  <r>
    <n v="946"/>
    <s v="OmniTrade Apron"/>
    <s v="Soft edged-Hard working. The perfect wearable organization for the home and professional shop."/>
    <n v="15000"/>
    <n v="11633"/>
    <x v="2"/>
    <x v="0"/>
    <s v="USD"/>
    <n v="1473444048"/>
    <n v="1470852048"/>
    <b v="0"/>
    <n v="5"/>
    <b v="0"/>
    <s v="technology/wearables"/>
    <n v="0.7755333333333333"/>
    <n v="2326.6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11633"/>
    <x v="2"/>
    <x v="0"/>
    <s v="USD"/>
    <n v="1467312306"/>
    <n v="1462128306"/>
    <b v="0"/>
    <n v="0"/>
    <b v="0"/>
    <s v="technology/wearables"/>
    <n v="13.685882352941176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11633"/>
    <x v="2"/>
    <x v="9"/>
    <s v="EUR"/>
    <n v="1457812364"/>
    <n v="1455220364"/>
    <b v="0"/>
    <n v="8"/>
    <b v="0"/>
    <s v="technology/wearables"/>
    <n v="2.9082499999999998"/>
    <n v="1454.125"/>
    <x v="2"/>
    <x v="8"/>
  </r>
  <r>
    <n v="949"/>
    <s v="INBED"/>
    <s v="Der INBED ist ein innovatives Multisensor-Wearable fÃ¼r die SturzprÃ¤vention motorisch eingeschrÃ¤nkter Personen."/>
    <n v="20000"/>
    <n v="11633"/>
    <x v="2"/>
    <x v="12"/>
    <s v="EUR"/>
    <n v="1456016576"/>
    <n v="1450832576"/>
    <b v="0"/>
    <n v="7"/>
    <b v="0"/>
    <s v="technology/wearables"/>
    <n v="0.58165"/>
    <n v="1661.8571428571429"/>
    <x v="2"/>
    <x v="8"/>
  </r>
  <r>
    <n v="950"/>
    <s v="EZC Smartlight"/>
    <s v="Rider worn tail light brake light. Adheres to virtually any coat, jacket or vest. Stays on even when you get off."/>
    <n v="5000"/>
    <n v="11633"/>
    <x v="2"/>
    <x v="5"/>
    <s v="CAD"/>
    <n v="1453053661"/>
    <n v="1450461661"/>
    <b v="0"/>
    <n v="24"/>
    <b v="0"/>
    <s v="technology/wearables"/>
    <n v="2.3266"/>
    <n v="484.70833333333331"/>
    <x v="2"/>
    <x v="8"/>
  </r>
  <r>
    <n v="951"/>
    <s v="Smart Harness"/>
    <s v="Revolutionizing the way we walk our dogs!"/>
    <n v="50000"/>
    <n v="11633"/>
    <x v="2"/>
    <x v="0"/>
    <s v="USD"/>
    <n v="1465054872"/>
    <n v="1461166872"/>
    <b v="0"/>
    <n v="121"/>
    <b v="0"/>
    <s v="technology/wearables"/>
    <n v="0.23266000000000001"/>
    <n v="96.140495867768593"/>
    <x v="2"/>
    <x v="8"/>
  </r>
  <r>
    <n v="952"/>
    <s v="Audionoggin - Join the Earvolution"/>
    <s v="Audionoggin: Wireless personal surround sound for the athlete in everyone."/>
    <n v="49000"/>
    <n v="11633"/>
    <x v="2"/>
    <x v="0"/>
    <s v="USD"/>
    <n v="1479483812"/>
    <n v="1476888212"/>
    <b v="0"/>
    <n v="196"/>
    <b v="0"/>
    <s v="technology/wearables"/>
    <n v="0.23740816326530612"/>
    <n v="59.35204081632652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1633"/>
    <x v="2"/>
    <x v="0"/>
    <s v="USD"/>
    <n v="1422158199"/>
    <n v="1419566199"/>
    <b v="0"/>
    <n v="5"/>
    <b v="0"/>
    <s v="technology/wearables"/>
    <n v="0.7755333333333333"/>
    <n v="2326.6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11633"/>
    <x v="2"/>
    <x v="0"/>
    <s v="USD"/>
    <n v="1440100839"/>
    <n v="1436472039"/>
    <b v="0"/>
    <n v="73"/>
    <b v="0"/>
    <s v="technology/wearables"/>
    <n v="0.7755333333333333"/>
    <n v="159.3561643835616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1633"/>
    <x v="2"/>
    <x v="0"/>
    <s v="USD"/>
    <n v="1473750300"/>
    <n v="1470294300"/>
    <b v="0"/>
    <n v="93"/>
    <b v="0"/>
    <s v="technology/wearables"/>
    <n v="3.8776666666666668E-2"/>
    <n v="125.08602150537635"/>
    <x v="2"/>
    <x v="8"/>
  </r>
  <r>
    <n v="956"/>
    <s v="SemiYours"/>
    <s v="You can rent out your Car with Uber. _x000a_You can rent out your Home with Airbnb. _x000a_Now you can rent out your CLOSET with SemiYOURS!"/>
    <n v="50000"/>
    <n v="11633"/>
    <x v="2"/>
    <x v="0"/>
    <s v="USD"/>
    <n v="1430081759"/>
    <n v="1424901359"/>
    <b v="0"/>
    <n v="17"/>
    <b v="0"/>
    <s v="technology/wearables"/>
    <n v="0.23266000000000001"/>
    <n v="684.29411764705878"/>
    <x v="2"/>
    <x v="8"/>
  </r>
  <r>
    <n v="957"/>
    <s v="DUALBAND, the Leather NFC Smart Watch Band"/>
    <s v="A Leather Smart watch Band, that NEVER needs to be charged for only $37!"/>
    <n v="12000"/>
    <n v="11633"/>
    <x v="2"/>
    <x v="0"/>
    <s v="USD"/>
    <n v="1479392133"/>
    <n v="1476710133"/>
    <b v="0"/>
    <n v="7"/>
    <b v="0"/>
    <s v="technology/wearables"/>
    <n v="0.9694166666666667"/>
    <n v="1661.85714285714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11633"/>
    <x v="2"/>
    <x v="0"/>
    <s v="USD"/>
    <n v="1428641940"/>
    <n v="1426792563"/>
    <b v="0"/>
    <n v="17"/>
    <b v="0"/>
    <s v="technology/wearables"/>
    <n v="1.4958210106724958"/>
    <n v="684.2941176470587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1633"/>
    <x v="2"/>
    <x v="0"/>
    <s v="USD"/>
    <n v="1421640665"/>
    <n v="1419048665"/>
    <b v="0"/>
    <n v="171"/>
    <b v="0"/>
    <s v="technology/wearables"/>
    <n v="0.23266000000000001"/>
    <n v="68.02923976608187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11633"/>
    <x v="2"/>
    <x v="0"/>
    <s v="USD"/>
    <n v="1489500155"/>
    <n v="1485874955"/>
    <b v="0"/>
    <n v="188"/>
    <b v="0"/>
    <s v="technology/wearables"/>
    <n v="0.20903863432165318"/>
    <n v="61.877659574468083"/>
    <x v="2"/>
    <x v="8"/>
  </r>
  <r>
    <n v="961"/>
    <s v="The first personal trainer and diet coach for your dog!"/>
    <s v="Active, happy &amp; healthy together! _x000a_Thatâ€™s our mission for all dogs and their parents."/>
    <n v="95000"/>
    <n v="11633"/>
    <x v="2"/>
    <x v="0"/>
    <s v="USD"/>
    <n v="1487617200"/>
    <n v="1483634335"/>
    <b v="0"/>
    <n v="110"/>
    <b v="0"/>
    <s v="technology/wearables"/>
    <n v="0.12245263157894737"/>
    <n v="105.7545454545454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11633"/>
    <x v="2"/>
    <x v="0"/>
    <s v="USD"/>
    <n v="1455210353"/>
    <n v="1451927153"/>
    <b v="0"/>
    <n v="37"/>
    <b v="0"/>
    <s v="technology/wearables"/>
    <n v="4.6532"/>
    <n v="314.40540540540542"/>
    <x v="2"/>
    <x v="8"/>
  </r>
  <r>
    <n v="963"/>
    <s v="The Ultimate Learning Center"/>
    <s v="WE are molding an educated, motivated, non violent GENERATION!"/>
    <n v="35000"/>
    <n v="11633"/>
    <x v="2"/>
    <x v="0"/>
    <s v="USD"/>
    <n v="1476717319"/>
    <n v="1473693319"/>
    <b v="0"/>
    <n v="9"/>
    <b v="0"/>
    <s v="technology/wearables"/>
    <n v="0.3323714285714286"/>
    <n v="1292.555555555555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11633"/>
    <x v="2"/>
    <x v="5"/>
    <s v="CAD"/>
    <n v="1441119919"/>
    <n v="1437663919"/>
    <b v="0"/>
    <n v="29"/>
    <b v="0"/>
    <s v="technology/wearables"/>
    <n v="0.10575454545454545"/>
    <n v="401.1379310344827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11633"/>
    <x v="2"/>
    <x v="0"/>
    <s v="USD"/>
    <n v="1477454340"/>
    <n v="1474676646"/>
    <b v="0"/>
    <n v="6"/>
    <b v="0"/>
    <s v="technology/wearables"/>
    <n v="0.46532000000000001"/>
    <n v="1938.8333333333333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1633"/>
    <x v="2"/>
    <x v="0"/>
    <s v="USD"/>
    <n v="1475766932"/>
    <n v="1473174932"/>
    <b v="0"/>
    <n v="30"/>
    <b v="0"/>
    <s v="technology/wearables"/>
    <n v="0.9694166666666667"/>
    <n v="387.76666666666665"/>
    <x v="2"/>
    <x v="8"/>
  </r>
  <r>
    <n v="967"/>
    <s v="Better Beanie"/>
    <s v="Better Beanie is the new therapeutic wearable designed to assist you while keeping your hands free."/>
    <n v="20000"/>
    <n v="11633"/>
    <x v="2"/>
    <x v="0"/>
    <s v="USD"/>
    <n v="1461301574"/>
    <n v="1456121174"/>
    <b v="0"/>
    <n v="81"/>
    <b v="0"/>
    <s v="technology/wearables"/>
    <n v="0.58165"/>
    <n v="143.61728395061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1633"/>
    <x v="2"/>
    <x v="0"/>
    <s v="USD"/>
    <n v="1408134034"/>
    <n v="1405542034"/>
    <b v="0"/>
    <n v="4"/>
    <b v="0"/>
    <s v="technology/wearables"/>
    <n v="1.4541249999999999"/>
    <n v="2908.25"/>
    <x v="2"/>
    <x v="8"/>
  </r>
  <r>
    <n v="969"/>
    <s v="Make 100 | Geek &amp; Chic: Smart Safety Jewelry."/>
    <s v="Geek &amp; Chic Smart Jewelry Collection, Wearables Meet Style!"/>
    <n v="30000"/>
    <n v="11633"/>
    <x v="2"/>
    <x v="14"/>
    <s v="MXN"/>
    <n v="1486624607"/>
    <n v="1483773407"/>
    <b v="0"/>
    <n v="11"/>
    <b v="0"/>
    <s v="technology/wearables"/>
    <n v="0.38776666666666665"/>
    <n v="1057.545454545454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11633"/>
    <x v="2"/>
    <x v="5"/>
    <s v="CAD"/>
    <n v="1485147540"/>
    <n v="1481951853"/>
    <b v="0"/>
    <n v="14"/>
    <b v="0"/>
    <s v="technology/wearables"/>
    <n v="2.3266"/>
    <n v="830.9285714285714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11633"/>
    <x v="2"/>
    <x v="0"/>
    <s v="USD"/>
    <n v="1433178060"/>
    <n v="1429290060"/>
    <b v="0"/>
    <n v="5"/>
    <b v="0"/>
    <s v="technology/wearables"/>
    <n v="0.11633"/>
    <n v="2326.6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11633"/>
    <x v="2"/>
    <x v="0"/>
    <s v="USD"/>
    <n v="1409813940"/>
    <n v="1407271598"/>
    <b v="0"/>
    <n v="45"/>
    <b v="0"/>
    <s v="technology/wearables"/>
    <n v="0.58165"/>
    <n v="258.51111111111112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11633"/>
    <x v="2"/>
    <x v="0"/>
    <s v="USD"/>
    <n v="1447032093"/>
    <n v="1441844493"/>
    <b v="0"/>
    <n v="8"/>
    <b v="0"/>
    <s v="technology/wearables"/>
    <n v="0.58165"/>
    <n v="1454.125"/>
    <x v="2"/>
    <x v="8"/>
  </r>
  <r>
    <n v="974"/>
    <s v="KneeJack"/>
    <s v="The device that allows those with artificial knees or arthritic knees to kneel down without putting pressure on their knees."/>
    <n v="50000"/>
    <n v="11633"/>
    <x v="2"/>
    <x v="0"/>
    <s v="USD"/>
    <n v="1458925156"/>
    <n v="1456336756"/>
    <b v="0"/>
    <n v="3"/>
    <b v="0"/>
    <s v="technology/wearables"/>
    <n v="0.23266000000000001"/>
    <n v="3877.666666666666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11633"/>
    <x v="2"/>
    <x v="0"/>
    <s v="USD"/>
    <n v="1467132185"/>
    <n v="1461948185"/>
    <b v="0"/>
    <n v="24"/>
    <b v="0"/>
    <s v="technology/wearables"/>
    <n v="0.11633"/>
    <n v="484.7083333333333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11633"/>
    <x v="2"/>
    <x v="2"/>
    <s v="AUD"/>
    <n v="1439515497"/>
    <n v="1435627497"/>
    <b v="0"/>
    <n v="18"/>
    <b v="0"/>
    <s v="technology/wearables"/>
    <n v="7.7553333333333335E-2"/>
    <n v="646.2777777777778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11633"/>
    <x v="2"/>
    <x v="15"/>
    <s v="EUR"/>
    <n v="1456094197"/>
    <n v="1453502197"/>
    <b v="0"/>
    <n v="12"/>
    <b v="0"/>
    <s v="technology/wearables"/>
    <n v="4.3085185185185182"/>
    <n v="969.41666666666663"/>
    <x v="2"/>
    <x v="8"/>
  </r>
  <r>
    <n v="978"/>
    <s v="hidn tempo - a wearable stress coach"/>
    <s v="hidn tempo is an intelligent watch band that allows you to monitor your stress and manage it anywhere, anytime."/>
    <n v="172889"/>
    <n v="11633"/>
    <x v="2"/>
    <x v="11"/>
    <s v="SEK"/>
    <n v="1456385101"/>
    <n v="1453793101"/>
    <b v="0"/>
    <n v="123"/>
    <b v="0"/>
    <s v="technology/wearables"/>
    <n v="6.7285946474327465E-2"/>
    <n v="94.57723577235772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11633"/>
    <x v="2"/>
    <x v="0"/>
    <s v="USD"/>
    <n v="1466449140"/>
    <n v="1463392828"/>
    <b v="0"/>
    <n v="96"/>
    <b v="0"/>
    <s v="technology/wearables"/>
    <n v="0.3323714285714286"/>
    <n v="121.1770833333333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1633"/>
    <x v="2"/>
    <x v="0"/>
    <s v="USD"/>
    <n v="1417387322"/>
    <n v="1413495722"/>
    <b v="0"/>
    <n v="31"/>
    <b v="0"/>
    <s v="technology/wearables"/>
    <n v="1.1633"/>
    <n v="375.2580645161290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633"/>
    <x v="2"/>
    <x v="0"/>
    <s v="USD"/>
    <n v="1407624222"/>
    <n v="1405032222"/>
    <b v="0"/>
    <n v="4"/>
    <b v="0"/>
    <s v="technology/wearables"/>
    <n v="0.13087255872558726"/>
    <n v="2908.25"/>
    <x v="2"/>
    <x v="8"/>
  </r>
  <r>
    <n v="982"/>
    <s v="Smart 2-in-1 I-PHONE HANDLE/WALLETtm"/>
    <s v="revolutonary ultra-slim 2-in-1 Smart  2-in-1 I-PHONE handle/WALLETtm with 360 rotatiion"/>
    <n v="17500"/>
    <n v="11633"/>
    <x v="2"/>
    <x v="0"/>
    <s v="USD"/>
    <n v="1475431486"/>
    <n v="1472839486"/>
    <b v="0"/>
    <n v="3"/>
    <b v="0"/>
    <s v="technology/wearables"/>
    <n v="0.66474285714285719"/>
    <n v="3877.666666666666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11633"/>
    <x v="2"/>
    <x v="3"/>
    <s v="EUR"/>
    <n v="1471985640"/>
    <n v="1469289685"/>
    <b v="0"/>
    <n v="179"/>
    <b v="0"/>
    <s v="technology/wearables"/>
    <n v="0.11162072174939311"/>
    <n v="64.98882681564245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1633"/>
    <x v="2"/>
    <x v="0"/>
    <s v="USD"/>
    <n v="1427507208"/>
    <n v="1424918808"/>
    <b v="0"/>
    <n v="3"/>
    <b v="0"/>
    <s v="technology/wearables"/>
    <n v="1.1633"/>
    <n v="3877.666666666666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1633"/>
    <x v="2"/>
    <x v="12"/>
    <s v="EUR"/>
    <n v="1451602800"/>
    <n v="1449011610"/>
    <b v="0"/>
    <n v="23"/>
    <b v="0"/>
    <s v="technology/wearables"/>
    <n v="0.38776666666666665"/>
    <n v="505.7826086956521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11633"/>
    <x v="2"/>
    <x v="1"/>
    <s v="GBP"/>
    <n v="1452384000"/>
    <n v="1447698300"/>
    <b v="0"/>
    <n v="23"/>
    <b v="0"/>
    <s v="technology/wearables"/>
    <n v="0.58165"/>
    <n v="505.78260869565219"/>
    <x v="2"/>
    <x v="8"/>
  </r>
  <r>
    <n v="987"/>
    <s v="Kidswatcher"/>
    <s v="Always know where your precious children are. Let them explore the world freely and in a secure way by using the Kidswatcher."/>
    <n v="50000"/>
    <n v="11633"/>
    <x v="2"/>
    <x v="9"/>
    <s v="EUR"/>
    <n v="1403507050"/>
    <n v="1400051050"/>
    <b v="0"/>
    <n v="41"/>
    <b v="0"/>
    <s v="technology/wearables"/>
    <n v="0.23266000000000001"/>
    <n v="283.7317073170731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11633"/>
    <x v="2"/>
    <x v="13"/>
    <s v="EUR"/>
    <n v="1475310825"/>
    <n v="1472718825"/>
    <b v="0"/>
    <n v="0"/>
    <b v="0"/>
    <s v="technology/wearables"/>
    <n v="2.3266"/>
    <n v="0"/>
    <x v="2"/>
    <x v="8"/>
  </r>
  <r>
    <n v="989"/>
    <s v="Power Rope"/>
    <s v="The most useful phone charger you will ever buy"/>
    <n v="10000"/>
    <n v="11633"/>
    <x v="2"/>
    <x v="0"/>
    <s v="USD"/>
    <n v="1475101495"/>
    <n v="1472509495"/>
    <b v="0"/>
    <n v="32"/>
    <b v="0"/>
    <s v="technology/wearables"/>
    <n v="1.1633"/>
    <n v="363.531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11633"/>
    <x v="2"/>
    <x v="0"/>
    <s v="USD"/>
    <n v="1409770164"/>
    <n v="1407178164"/>
    <b v="0"/>
    <n v="2"/>
    <b v="0"/>
    <s v="technology/wearables"/>
    <n v="0.46532000000000001"/>
    <n v="5816.5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11633"/>
    <x v="2"/>
    <x v="1"/>
    <s v="GBP"/>
    <n v="1468349460"/>
    <n v="1466186988"/>
    <b v="0"/>
    <n v="7"/>
    <b v="0"/>
    <s v="technology/wearables"/>
    <n v="2.3266"/>
    <n v="1661.8571428571429"/>
    <x v="2"/>
    <x v="8"/>
  </r>
  <r>
    <n v="992"/>
    <s v="WairConditioning"/>
    <s v="The HOTTEST and COOLEST thing yet! WairConditioning... an entirely new level of comfortability!"/>
    <n v="100000"/>
    <n v="11633"/>
    <x v="2"/>
    <x v="0"/>
    <s v="USD"/>
    <n v="1462655519"/>
    <n v="1457475119"/>
    <b v="0"/>
    <n v="4"/>
    <b v="0"/>
    <s v="technology/wearables"/>
    <n v="0.11633"/>
    <n v="2908.2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1633"/>
    <x v="2"/>
    <x v="0"/>
    <s v="USD"/>
    <n v="1478926800"/>
    <n v="1476054568"/>
    <b v="0"/>
    <n v="196"/>
    <b v="0"/>
    <s v="technology/wearables"/>
    <n v="0.1661857142857143"/>
    <n v="59.35204081632652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11633"/>
    <x v="2"/>
    <x v="0"/>
    <s v="USD"/>
    <n v="1417388340"/>
    <n v="1412835530"/>
    <b v="0"/>
    <n v="11"/>
    <b v="0"/>
    <s v="technology/wearables"/>
    <n v="5.8165000000000001E-2"/>
    <n v="1057.545454545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11633"/>
    <x v="2"/>
    <x v="0"/>
    <s v="USD"/>
    <n v="1417276800"/>
    <n v="1415140480"/>
    <b v="0"/>
    <n v="9"/>
    <b v="0"/>
    <s v="technology/wearables"/>
    <n v="1.1633"/>
    <n v="1292.5555555555557"/>
    <x v="2"/>
    <x v="8"/>
  </r>
  <r>
    <n v="996"/>
    <s v="Social behavior in technical communities"/>
    <s v="Study the behaviour of technical communities by tracking their movement  through wearables"/>
    <n v="4000"/>
    <n v="11633"/>
    <x v="2"/>
    <x v="0"/>
    <s v="USD"/>
    <n v="1406474820"/>
    <n v="1403902060"/>
    <b v="0"/>
    <n v="5"/>
    <b v="0"/>
    <s v="technology/wearables"/>
    <n v="2.9082499999999998"/>
    <n v="2326.6"/>
    <x v="2"/>
    <x v="8"/>
  </r>
  <r>
    <n v="997"/>
    <s v="iPhanny"/>
    <s v="The iPhanny keeps your iPhone 6 safe from bending in those dangerous pants pockets."/>
    <n v="5000"/>
    <n v="11633"/>
    <x v="2"/>
    <x v="0"/>
    <s v="USD"/>
    <n v="1417145297"/>
    <n v="1414549697"/>
    <b v="0"/>
    <n v="8"/>
    <b v="0"/>
    <s v="technology/wearables"/>
    <n v="2.3266"/>
    <n v="1454.125"/>
    <x v="2"/>
    <x v="8"/>
  </r>
  <r>
    <n v="998"/>
    <s v="Ollinfit: The Wearable Personal Trainer"/>
    <s v="Ollinfit is the first wearable fitness trainer with 3 sensors for superior accuracy, feedback and results."/>
    <n v="60000"/>
    <n v="11633"/>
    <x v="2"/>
    <x v="5"/>
    <s v="CAD"/>
    <n v="1447909401"/>
    <n v="1444017801"/>
    <b v="0"/>
    <n v="229"/>
    <b v="0"/>
    <s v="technology/wearables"/>
    <n v="0.19388333333333332"/>
    <n v="50.79912663755458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33"/>
    <x v="2"/>
    <x v="5"/>
    <s v="CAD"/>
    <n v="1415865720"/>
    <n v="1413270690"/>
    <b v="0"/>
    <n v="40"/>
    <b v="0"/>
    <s v="technology/wearables"/>
    <n v="7.7553333333333335E-2"/>
    <n v="290.82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1633"/>
    <x v="1"/>
    <x v="0"/>
    <s v="USD"/>
    <n v="1489537560"/>
    <n v="1484357160"/>
    <b v="0"/>
    <n v="6"/>
    <b v="0"/>
    <s v="technology/wearables"/>
    <n v="1.3002123616854811E-2"/>
    <n v="1938.833333333333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11633"/>
    <x v="1"/>
    <x v="1"/>
    <s v="GBP"/>
    <n v="1485796613"/>
    <n v="1481908613"/>
    <b v="0"/>
    <n v="4"/>
    <b v="0"/>
    <s v="technology/wearables"/>
    <n v="2.3266"/>
    <n v="2908.25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11633"/>
    <x v="1"/>
    <x v="0"/>
    <s v="USD"/>
    <n v="1450331940"/>
    <n v="1447777514"/>
    <b v="0"/>
    <n v="22"/>
    <b v="0"/>
    <s v="technology/wearables"/>
    <n v="1.1634163416341634"/>
    <n v="528.7727272727272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11633"/>
    <x v="1"/>
    <x v="6"/>
    <s v="EUR"/>
    <n v="1489680061"/>
    <n v="1487091661"/>
    <b v="0"/>
    <n v="15"/>
    <b v="0"/>
    <s v="technology/wearables"/>
    <n v="0.58165"/>
    <n v="775.5333333333333"/>
    <x v="2"/>
    <x v="8"/>
  </r>
  <r>
    <n v="1004"/>
    <s v="AllerGuarder: Bluetooth wristband helps food-allergy kids"/>
    <s v="Harnessing wearable technology as a powerful defense for food-allergy children."/>
    <n v="25000"/>
    <n v="11633"/>
    <x v="1"/>
    <x v="0"/>
    <s v="USD"/>
    <n v="1455814827"/>
    <n v="1453222827"/>
    <b v="0"/>
    <n v="95"/>
    <b v="0"/>
    <s v="technology/wearables"/>
    <n v="0.46532000000000001"/>
    <n v="122.45263157894736"/>
    <x v="2"/>
    <x v="8"/>
  </r>
  <r>
    <n v="1005"/>
    <s v="Forcite Alpine - World's First smart helmet for snow sports"/>
    <s v="The Forcite Alpine helmet records 4K footage and keeps you connected all in one sleek design."/>
    <n v="200000"/>
    <n v="11633"/>
    <x v="1"/>
    <x v="0"/>
    <s v="USD"/>
    <n v="1446217183"/>
    <n v="1443538783"/>
    <b v="0"/>
    <n v="161"/>
    <b v="0"/>
    <s v="technology/wearables"/>
    <n v="5.8165000000000001E-2"/>
    <n v="72.25465838509316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11633"/>
    <x v="1"/>
    <x v="0"/>
    <s v="USD"/>
    <n v="1418368260"/>
    <n v="1417654672"/>
    <b v="0"/>
    <n v="8"/>
    <b v="0"/>
    <s v="technology/wearables"/>
    <n v="2.9082499999999998"/>
    <n v="1454.1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1633"/>
    <x v="1"/>
    <x v="0"/>
    <s v="USD"/>
    <n v="1481727623"/>
    <n v="1478095223"/>
    <b v="0"/>
    <n v="76"/>
    <b v="0"/>
    <s v="technology/wearables"/>
    <n v="0.38776666666666665"/>
    <n v="153.0657894736842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11633"/>
    <x v="1"/>
    <x v="14"/>
    <s v="MXN"/>
    <n v="1482953115"/>
    <n v="1480361115"/>
    <b v="0"/>
    <n v="1"/>
    <b v="0"/>
    <s v="technology/wearables"/>
    <n v="0.12441711229946524"/>
    <n v="1163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11633"/>
    <x v="1"/>
    <x v="0"/>
    <s v="USD"/>
    <n v="1466346646"/>
    <n v="1463754646"/>
    <b v="0"/>
    <n v="101"/>
    <b v="0"/>
    <s v="technology/wearables"/>
    <n v="0.23266000000000001"/>
    <n v="115.1782178217821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11633"/>
    <x v="1"/>
    <x v="0"/>
    <s v="USD"/>
    <n v="1473044340"/>
    <n v="1468180462"/>
    <b v="0"/>
    <n v="4"/>
    <b v="0"/>
    <s v="technology/wearables"/>
    <n v="0.10093709327548807"/>
    <n v="2908.2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11633"/>
    <x v="1"/>
    <x v="0"/>
    <s v="USD"/>
    <n v="1418938395"/>
    <n v="1415050395"/>
    <b v="0"/>
    <n v="1"/>
    <b v="0"/>
    <s v="technology/wearables"/>
    <n v="0.58165"/>
    <n v="1163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1633"/>
    <x v="1"/>
    <x v="0"/>
    <s v="USD"/>
    <n v="1485254052"/>
    <n v="1481366052"/>
    <b v="0"/>
    <n v="775"/>
    <b v="0"/>
    <s v="technology/wearables"/>
    <n v="2.3266"/>
    <n v="15.0103225806451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11633"/>
    <x v="1"/>
    <x v="0"/>
    <s v="USD"/>
    <n v="1451419200"/>
    <n v="1449000056"/>
    <b v="0"/>
    <n v="90"/>
    <b v="0"/>
    <s v="technology/wearables"/>
    <n v="0.46532000000000001"/>
    <n v="129.25555555555556"/>
    <x v="2"/>
    <x v="8"/>
  </r>
  <r>
    <n v="1014"/>
    <s v="CHEMION: The World's First Smart Glasses (Canceled)"/>
    <s v="CHEMION is an eyewear device that lets you show your creativity to the world."/>
    <n v="10000"/>
    <n v="11633"/>
    <x v="1"/>
    <x v="0"/>
    <s v="USD"/>
    <n v="1420070615"/>
    <n v="1415750615"/>
    <b v="0"/>
    <n v="16"/>
    <b v="0"/>
    <s v="technology/wearables"/>
    <n v="1.1633"/>
    <n v="727.0625"/>
    <x v="2"/>
    <x v="8"/>
  </r>
  <r>
    <n v="1015"/>
    <s v="SKIN - Wearable music remote control for your mobile phone"/>
    <s v="SKIN - The wearable music remote control which makes your fitness lifestyle a bit easier"/>
    <n v="9000"/>
    <n v="11633"/>
    <x v="1"/>
    <x v="16"/>
    <s v="CHF"/>
    <n v="1448489095"/>
    <n v="1445893495"/>
    <b v="0"/>
    <n v="6"/>
    <b v="0"/>
    <s v="technology/wearables"/>
    <n v="1.2925555555555555"/>
    <n v="1938.833333333333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11633"/>
    <x v="1"/>
    <x v="0"/>
    <s v="USD"/>
    <n v="1459992856"/>
    <n v="1456108456"/>
    <b v="0"/>
    <n v="38"/>
    <b v="0"/>
    <s v="technology/wearables"/>
    <n v="0.11633"/>
    <n v="306.1315789473684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11633"/>
    <x v="1"/>
    <x v="0"/>
    <s v="USD"/>
    <n v="1448125935"/>
    <n v="1444666335"/>
    <b v="0"/>
    <n v="355"/>
    <b v="0"/>
    <s v="technology/wearables"/>
    <n v="4.6531999999999997E-2"/>
    <n v="32.769014084507042"/>
    <x v="2"/>
    <x v="8"/>
  </r>
  <r>
    <n v="1018"/>
    <s v="Owl (Canceled)"/>
    <s v="Owl is a fitness tracker along with an accompanying iOS app, that is both fun and interactive for children."/>
    <n v="20000"/>
    <n v="11633"/>
    <x v="1"/>
    <x v="0"/>
    <s v="USD"/>
    <n v="1468496933"/>
    <n v="1465904933"/>
    <b v="0"/>
    <n v="7"/>
    <b v="0"/>
    <s v="technology/wearables"/>
    <n v="0.58165"/>
    <n v="1661.8571428571429"/>
    <x v="2"/>
    <x v="8"/>
  </r>
  <r>
    <n v="1019"/>
    <s v="Tempi - The Smart Way to Monitor Temperature and Humidity"/>
    <s v="Tempi Is a Wearable Bluetooth Device That Gives Accurate Temperature and Humidity Readings."/>
    <n v="45000"/>
    <n v="11633"/>
    <x v="1"/>
    <x v="0"/>
    <s v="USD"/>
    <n v="1423092149"/>
    <n v="1420500149"/>
    <b v="0"/>
    <n v="400"/>
    <b v="0"/>
    <s v="technology/wearables"/>
    <n v="0.25851111111111114"/>
    <n v="29.08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11633"/>
    <x v="0"/>
    <x v="5"/>
    <s v="CAD"/>
    <n v="1433206020"/>
    <n v="1430617209"/>
    <b v="0"/>
    <n v="30"/>
    <b v="1"/>
    <s v="music/electronic music"/>
    <n v="7.5051612903225804"/>
    <n v="387.76666666666665"/>
    <x v="4"/>
    <x v="15"/>
  </r>
  <r>
    <n v="1021"/>
    <s v="Rick and Morty Album &amp; Music Video"/>
    <s v="Rick and Morty concept album written by Allie Goertz + music video directed by Paul B. Cummings!"/>
    <n v="3000"/>
    <n v="11633"/>
    <x v="0"/>
    <x v="0"/>
    <s v="USD"/>
    <n v="1445054400"/>
    <n v="1443074571"/>
    <b v="1"/>
    <n v="478"/>
    <b v="1"/>
    <s v="music/electronic music"/>
    <n v="3.8776666666666668"/>
    <n v="24.33682008368201"/>
    <x v="4"/>
    <x v="15"/>
  </r>
  <r>
    <n v="1022"/>
    <s v="Sammy Bananas - Bootlegs Vol. 2!!"/>
    <s v="Help get four new bootlegs onto vinyl in the second installment of my series!"/>
    <n v="2000"/>
    <n v="11633"/>
    <x v="0"/>
    <x v="0"/>
    <s v="USD"/>
    <n v="1431876677"/>
    <n v="1429284677"/>
    <b v="1"/>
    <n v="74"/>
    <b v="1"/>
    <s v="music/electronic music"/>
    <n v="5.8164999999999996"/>
    <n v="157.20270270270271"/>
    <x v="4"/>
    <x v="15"/>
  </r>
  <r>
    <n v="1023"/>
    <s v="'Pathfinder' - a High Five Spaceship album"/>
    <s v="A collaborative, electronic journey helmed by producer Christopher Bingham and guitarist Carlos Montero."/>
    <n v="2000"/>
    <n v="11633"/>
    <x v="0"/>
    <x v="1"/>
    <s v="GBP"/>
    <n v="1434837861"/>
    <n v="1432245861"/>
    <b v="0"/>
    <n v="131"/>
    <b v="1"/>
    <s v="music/electronic music"/>
    <n v="5.8164999999999996"/>
    <n v="88.801526717557252"/>
    <x v="4"/>
    <x v="15"/>
  </r>
  <r>
    <n v="1024"/>
    <s v="The Last Art Fact Album Ever"/>
    <s v="Art Fact is a legendary Swedish synth pop act from the 80's. This album will contain updated remakes of their greatest songs."/>
    <n v="20000"/>
    <n v="11633"/>
    <x v="0"/>
    <x v="11"/>
    <s v="SEK"/>
    <n v="1454248563"/>
    <n v="1451656563"/>
    <b v="1"/>
    <n v="61"/>
    <b v="1"/>
    <s v="music/electronic music"/>
    <n v="0.58165"/>
    <n v="190.70491803278688"/>
    <x v="4"/>
    <x v="15"/>
  </r>
  <r>
    <n v="1025"/>
    <s v="[NUREN] The New Renaissance"/>
    <s v="Jake Kaufman and Jessie Seely present THE WORLD'S FIRST VIRTUAL REALITY ROCK OPERA."/>
    <n v="70000"/>
    <n v="11633"/>
    <x v="0"/>
    <x v="0"/>
    <s v="USD"/>
    <n v="1426532437"/>
    <n v="1423944037"/>
    <b v="1"/>
    <n v="1071"/>
    <b v="1"/>
    <s v="music/electronic music"/>
    <n v="0.1661857142857143"/>
    <n v="10.86181139122315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11633"/>
    <x v="0"/>
    <x v="1"/>
    <s v="GBP"/>
    <n v="1459414016"/>
    <n v="1456480016"/>
    <b v="1"/>
    <n v="122"/>
    <b v="1"/>
    <s v="music/electronic music"/>
    <n v="1.6618571428571429"/>
    <n v="95.35245901639343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11633"/>
    <x v="0"/>
    <x v="0"/>
    <s v="USD"/>
    <n v="1414025347"/>
    <n v="1411433347"/>
    <b v="1"/>
    <n v="111"/>
    <b v="1"/>
    <s v="music/electronic music"/>
    <n v="1.5508598853486202"/>
    <n v="104.8018018018018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633"/>
    <x v="0"/>
    <x v="1"/>
    <s v="GBP"/>
    <n v="1488830400"/>
    <n v="1484924605"/>
    <b v="1"/>
    <n v="255"/>
    <b v="1"/>
    <s v="music/electronic music"/>
    <n v="1.1633"/>
    <n v="45.619607843137253"/>
    <x v="4"/>
    <x v="15"/>
  </r>
  <r>
    <n v="1029"/>
    <s v="StrobeHouse presents Valborg 2015"/>
    <s v="We want to recreate last years massive Valborgparty in Lund but this time even bigger!"/>
    <n v="10000"/>
    <n v="11633"/>
    <x v="0"/>
    <x v="11"/>
    <s v="SEK"/>
    <n v="1428184740"/>
    <n v="1423501507"/>
    <b v="0"/>
    <n v="141"/>
    <b v="1"/>
    <s v="music/electronic music"/>
    <n v="1.1633"/>
    <n v="82.503546099290787"/>
    <x v="4"/>
    <x v="15"/>
  </r>
  <r>
    <n v="1030"/>
    <s v="The Gothsicles - I FEEL SICLE"/>
    <s v="Help fund the latest Gothsicles mega-album, I FEEL SICLE!"/>
    <n v="2000"/>
    <n v="11633"/>
    <x v="0"/>
    <x v="0"/>
    <s v="USD"/>
    <n v="1473680149"/>
    <n v="1472470549"/>
    <b v="0"/>
    <n v="159"/>
    <b v="1"/>
    <s v="music/electronic music"/>
    <n v="5.8164999999999996"/>
    <n v="73.16352201257861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1633"/>
    <x v="0"/>
    <x v="0"/>
    <s v="USD"/>
    <n v="1450290010"/>
    <n v="1447698010"/>
    <b v="0"/>
    <n v="99"/>
    <b v="1"/>
    <s v="music/electronic music"/>
    <n v="1.1633"/>
    <n v="117.50505050505051"/>
    <x v="4"/>
    <x v="15"/>
  </r>
  <r>
    <n v="1032"/>
    <s v="Phantom Ship / Coastal (Album Preorder)"/>
    <s v="Ideal for living rooms and open spaces."/>
    <n v="5400"/>
    <n v="11633"/>
    <x v="0"/>
    <x v="0"/>
    <s v="USD"/>
    <n v="1466697625"/>
    <n v="1464105625"/>
    <b v="0"/>
    <n v="96"/>
    <b v="1"/>
    <s v="music/electronic music"/>
    <n v="2.1542592592592591"/>
    <n v="121.1770833333333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1633"/>
    <x v="0"/>
    <x v="1"/>
    <s v="GBP"/>
    <n v="1481564080"/>
    <n v="1479144880"/>
    <b v="0"/>
    <n v="27"/>
    <b v="1"/>
    <s v="music/electronic music"/>
    <n v="8.7597891566265051"/>
    <n v="430.8518518518518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11633"/>
    <x v="0"/>
    <x v="0"/>
    <s v="USD"/>
    <n v="1470369540"/>
    <n v="1467604804"/>
    <b v="0"/>
    <n v="166"/>
    <b v="1"/>
    <s v="music/electronic music"/>
    <n v="2.3266"/>
    <n v="70.07831325301204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11633"/>
    <x v="0"/>
    <x v="0"/>
    <s v="USD"/>
    <n v="1423668220"/>
    <n v="1421076220"/>
    <b v="0"/>
    <n v="76"/>
    <b v="1"/>
    <s v="music/electronic music"/>
    <n v="2.5289130434782607"/>
    <n v="153.06578947368422"/>
    <x v="4"/>
    <x v="15"/>
  </r>
  <r>
    <n v="1036"/>
    <s v="Bring Kyrstyn's Album to Life!"/>
    <s v="Help this Soulful &amp; Cinematic Glitch-Pop Songwriter Bring her Music to the World!  (And your Ears:)"/>
    <n v="4500"/>
    <n v="11633"/>
    <x v="0"/>
    <x v="0"/>
    <s v="USD"/>
    <n v="1357545600"/>
    <n v="1354790790"/>
    <b v="0"/>
    <n v="211"/>
    <b v="1"/>
    <s v="music/electronic music"/>
    <n v="2.5851111111111109"/>
    <n v="55.13270142180094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1633"/>
    <x v="0"/>
    <x v="0"/>
    <s v="USD"/>
    <n v="1431925200"/>
    <n v="1429991062"/>
    <b v="0"/>
    <n v="21"/>
    <b v="1"/>
    <s v="music/electronic music"/>
    <n v="11.632999999999999"/>
    <n v="553.9523809523809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11633"/>
    <x v="0"/>
    <x v="0"/>
    <s v="USD"/>
    <n v="1458362023"/>
    <n v="1455773623"/>
    <b v="0"/>
    <n v="61"/>
    <b v="1"/>
    <s v="music/electronic music"/>
    <n v="7.7553333333333336"/>
    <n v="190.7049180327868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11633"/>
    <x v="0"/>
    <x v="0"/>
    <s v="USD"/>
    <n v="1481615940"/>
    <n v="1479436646"/>
    <b v="0"/>
    <n v="30"/>
    <b v="1"/>
    <s v="music/electronic music"/>
    <n v="23.265999999999998"/>
    <n v="387.7666666666666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11633"/>
    <x v="1"/>
    <x v="0"/>
    <s v="USD"/>
    <n v="1472317209"/>
    <n v="1469725209"/>
    <b v="0"/>
    <n v="1"/>
    <b v="0"/>
    <s v="journalism/audio"/>
    <n v="0.13685882352941175"/>
    <n v="11633"/>
    <x v="5"/>
    <x v="16"/>
  </r>
  <r>
    <n v="1041"/>
    <s v="Industry Success Project (Canceled)"/>
    <s v="I am trying to document what it is like to plunge head first into the music/audio industry as an intern."/>
    <n v="50"/>
    <n v="11633"/>
    <x v="1"/>
    <x v="0"/>
    <s v="USD"/>
    <n v="1406769992"/>
    <n v="1405041992"/>
    <b v="0"/>
    <n v="0"/>
    <b v="0"/>
    <s v="journalism/audio"/>
    <n v="232.66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1633"/>
    <x v="1"/>
    <x v="0"/>
    <s v="USD"/>
    <n v="1410516000"/>
    <n v="1406824948"/>
    <b v="0"/>
    <n v="1"/>
    <b v="0"/>
    <s v="journalism/audio"/>
    <n v="17.896923076923077"/>
    <n v="11633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11633"/>
    <x v="1"/>
    <x v="0"/>
    <s v="USD"/>
    <n v="1432101855"/>
    <n v="1429509855"/>
    <b v="0"/>
    <n v="292"/>
    <b v="0"/>
    <s v="journalism/audio"/>
    <n v="0.11633"/>
    <n v="39.839041095890408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11633"/>
    <x v="1"/>
    <x v="0"/>
    <s v="USD"/>
    <n v="1425587220"/>
    <n v="1420668801"/>
    <b v="0"/>
    <n v="2"/>
    <b v="0"/>
    <s v="journalism/audio"/>
    <n v="1.6618571428571429"/>
    <n v="5816.5"/>
    <x v="5"/>
    <x v="16"/>
  </r>
  <r>
    <n v="1045"/>
    <s v="In Case Of Emergency (Canceled)"/>
    <s v="In Case Of Emergency is a radio talk show for preppers, beginning preppers, and with preparedness in mind."/>
    <n v="10000"/>
    <n v="11633"/>
    <x v="1"/>
    <x v="0"/>
    <s v="USD"/>
    <n v="1408827550"/>
    <n v="1406235550"/>
    <b v="0"/>
    <n v="8"/>
    <b v="0"/>
    <s v="journalism/audio"/>
    <n v="1.1633"/>
    <n v="1454.1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11633"/>
    <x v="1"/>
    <x v="12"/>
    <s v="EUR"/>
    <n v="1451161560"/>
    <n v="1447273560"/>
    <b v="0"/>
    <n v="0"/>
    <b v="0"/>
    <s v="journalism/audio"/>
    <n v="3.8776666666666668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1633"/>
    <x v="1"/>
    <x v="0"/>
    <s v="USD"/>
    <n v="1415219915"/>
    <n v="1412624315"/>
    <b v="0"/>
    <n v="1"/>
    <b v="0"/>
    <s v="journalism/audio"/>
    <n v="5.8164999999999996"/>
    <n v="11633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11633"/>
    <x v="1"/>
    <x v="0"/>
    <s v="USD"/>
    <n v="1474766189"/>
    <n v="1471310189"/>
    <b v="0"/>
    <n v="4"/>
    <b v="0"/>
    <s v="journalism/audio"/>
    <n v="0.7755333333333333"/>
    <n v="2908.25"/>
    <x v="5"/>
    <x v="16"/>
  </r>
  <r>
    <n v="1049"/>
    <s v="J1 (Canceled)"/>
    <s v="------"/>
    <n v="12000"/>
    <n v="11633"/>
    <x v="1"/>
    <x v="0"/>
    <s v="USD"/>
    <n v="1455272445"/>
    <n v="1452680445"/>
    <b v="0"/>
    <n v="0"/>
    <b v="0"/>
    <s v="journalism/audio"/>
    <n v="0.9694166666666667"/>
    <n v="0"/>
    <x v="5"/>
    <x v="16"/>
  </r>
  <r>
    <n v="1050"/>
    <s v="The (Secular) Barbershop Podcast (Canceled)"/>
    <s v="Secularism is on the rise and I hear you.Talk to me."/>
    <n v="2500"/>
    <n v="11633"/>
    <x v="1"/>
    <x v="0"/>
    <s v="USD"/>
    <n v="1442257677"/>
    <n v="1439665677"/>
    <b v="0"/>
    <n v="0"/>
    <b v="0"/>
    <s v="journalism/audio"/>
    <n v="4.6532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11633"/>
    <x v="1"/>
    <x v="0"/>
    <s v="USD"/>
    <n v="1409098825"/>
    <n v="1406679625"/>
    <b v="0"/>
    <n v="0"/>
    <b v="0"/>
    <s v="journalism/audio"/>
    <n v="23.265999999999998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11633"/>
    <x v="1"/>
    <x v="0"/>
    <s v="USD"/>
    <n v="1465243740"/>
    <n v="1461438495"/>
    <b v="0"/>
    <n v="0"/>
    <b v="0"/>
    <s v="journalism/audio"/>
    <n v="2.6828874538745389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1633"/>
    <x v="1"/>
    <x v="0"/>
    <s v="USD"/>
    <n v="1488773332"/>
    <n v="1486613332"/>
    <b v="0"/>
    <n v="1"/>
    <b v="0"/>
    <s v="journalism/audio"/>
    <n v="7.7553333333333336"/>
    <n v="1163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11633"/>
    <x v="1"/>
    <x v="0"/>
    <s v="USD"/>
    <n v="1407708000"/>
    <n v="1405110399"/>
    <b v="0"/>
    <n v="0"/>
    <b v="0"/>
    <s v="journalism/audio"/>
    <n v="4.6532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11633"/>
    <x v="1"/>
    <x v="0"/>
    <s v="USD"/>
    <n v="1457394545"/>
    <n v="1454802545"/>
    <b v="0"/>
    <n v="0"/>
    <b v="0"/>
    <s v="journalism/audio"/>
    <n v="3.3237142857142858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11633"/>
    <x v="1"/>
    <x v="0"/>
    <s v="USD"/>
    <n v="1429892177"/>
    <n v="1424711777"/>
    <b v="0"/>
    <n v="0"/>
    <b v="0"/>
    <s v="journalism/audio"/>
    <n v="1.1633"/>
    <n v="0"/>
    <x v="5"/>
    <x v="16"/>
  </r>
  <r>
    <n v="1057"/>
    <s v="Support Independent Media (Canceled)"/>
    <s v="Sayin it Plain is a Independent Radio Show created to inform the public and empower the community."/>
    <n v="10000"/>
    <n v="11633"/>
    <x v="1"/>
    <x v="0"/>
    <s v="USD"/>
    <n v="1480888483"/>
    <n v="1478292883"/>
    <b v="0"/>
    <n v="0"/>
    <b v="0"/>
    <s v="journalism/audio"/>
    <n v="1.1633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11633"/>
    <x v="1"/>
    <x v="0"/>
    <s v="USD"/>
    <n v="1427328000"/>
    <n v="1423777043"/>
    <b v="0"/>
    <n v="0"/>
    <b v="0"/>
    <s v="journalism/audio"/>
    <n v="0.290825"/>
    <n v="0"/>
    <x v="5"/>
    <x v="16"/>
  </r>
  <r>
    <n v="1059"/>
    <s v="Voice Over Artist (Canceled)"/>
    <s v="Turning myself into a vocal artist."/>
    <n v="1100"/>
    <n v="11633"/>
    <x v="1"/>
    <x v="0"/>
    <s v="USD"/>
    <n v="1426269456"/>
    <n v="1423681056"/>
    <b v="0"/>
    <n v="0"/>
    <b v="0"/>
    <s v="journalism/audio"/>
    <n v="10.57545454545454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11633"/>
    <x v="1"/>
    <x v="0"/>
    <s v="USD"/>
    <n v="1429134893"/>
    <n v="1426542893"/>
    <b v="0"/>
    <n v="1"/>
    <b v="0"/>
    <s v="journalism/audio"/>
    <n v="2.3266"/>
    <n v="11633"/>
    <x v="5"/>
    <x v="16"/>
  </r>
  <r>
    <n v="1061"/>
    <s v="Chat Box 23 (Canceled)"/>
    <s v="T.O., Adi &amp; Mercedes discuss their point of views, women's issues &amp; Hollywood Hotties."/>
    <n v="4000"/>
    <n v="11633"/>
    <x v="1"/>
    <x v="0"/>
    <s v="USD"/>
    <n v="1462150800"/>
    <n v="1456987108"/>
    <b v="0"/>
    <n v="0"/>
    <b v="0"/>
    <s v="journalism/audio"/>
    <n v="2.9082499999999998"/>
    <n v="0"/>
    <x v="5"/>
    <x v="16"/>
  </r>
  <r>
    <n v="1062"/>
    <s v="RETURNING AT A LATER DATE"/>
    <s v="SEE US ON PATREON www.badgirlartwork.com"/>
    <n v="199"/>
    <n v="11633"/>
    <x v="1"/>
    <x v="0"/>
    <s v="USD"/>
    <n v="1468351341"/>
    <n v="1467746541"/>
    <b v="0"/>
    <n v="4"/>
    <b v="0"/>
    <s v="journalism/audio"/>
    <n v="58.457286432160807"/>
    <n v="2908.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11633"/>
    <x v="1"/>
    <x v="0"/>
    <s v="USD"/>
    <n v="1472604262"/>
    <n v="1470012262"/>
    <b v="0"/>
    <n v="0"/>
    <b v="0"/>
    <s v="journalism/audio"/>
    <n v="11.632999999999999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11633"/>
    <x v="2"/>
    <x v="0"/>
    <s v="USD"/>
    <n v="1373174903"/>
    <n v="1369286903"/>
    <b v="0"/>
    <n v="123"/>
    <b v="0"/>
    <s v="games/video games"/>
    <n v="0.12925555555555557"/>
    <n v="94.57723577235772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11633"/>
    <x v="2"/>
    <x v="2"/>
    <s v="AUD"/>
    <n v="1392800922"/>
    <n v="1390381722"/>
    <b v="0"/>
    <n v="5"/>
    <b v="0"/>
    <s v="games/video games"/>
    <n v="3.8776666666666668"/>
    <n v="2326.6"/>
    <x v="6"/>
    <x v="17"/>
  </r>
  <r>
    <n v="1066"/>
    <s v="So I'm A Dark Lord"/>
    <s v="A parody of old school RPGs where you are a new Dark Lord on a quest to amass monsters and allies on your side."/>
    <n v="150000"/>
    <n v="11633"/>
    <x v="2"/>
    <x v="0"/>
    <s v="USD"/>
    <n v="1375657582"/>
    <n v="1371769582"/>
    <b v="0"/>
    <n v="148"/>
    <b v="0"/>
    <s v="games/video games"/>
    <n v="7.7553333333333335E-2"/>
    <n v="78.60135135135135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1633"/>
    <x v="2"/>
    <x v="0"/>
    <s v="USD"/>
    <n v="1387657931"/>
    <n v="1385065931"/>
    <b v="0"/>
    <n v="10"/>
    <b v="0"/>
    <s v="games/video games"/>
    <n v="23.265999999999998"/>
    <n v="1163.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11633"/>
    <x v="2"/>
    <x v="0"/>
    <s v="USD"/>
    <n v="1460274864"/>
    <n v="1457686464"/>
    <b v="0"/>
    <n v="4"/>
    <b v="0"/>
    <s v="games/video games"/>
    <n v="0.38776666666666665"/>
    <n v="2908.25"/>
    <x v="6"/>
    <x v="17"/>
  </r>
  <r>
    <n v="1069"/>
    <s v="Until The End (PC, Mac, and Linux)"/>
    <s v="A run-n-gun zombie survival game where you scavenge for items to make the night a little less scary."/>
    <n v="2200"/>
    <n v="11633"/>
    <x v="2"/>
    <x v="0"/>
    <s v="USD"/>
    <n v="1385447459"/>
    <n v="1382679059"/>
    <b v="0"/>
    <n v="21"/>
    <b v="0"/>
    <s v="games/video games"/>
    <n v="5.2877272727272731"/>
    <n v="553.9523809523809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11633"/>
    <x v="2"/>
    <x v="0"/>
    <s v="USD"/>
    <n v="1349050622"/>
    <n v="1347322622"/>
    <b v="0"/>
    <n v="2"/>
    <b v="0"/>
    <s v="games/video games"/>
    <n v="1.1633"/>
    <n v="5816.5"/>
    <x v="6"/>
    <x v="17"/>
  </r>
  <r>
    <n v="1071"/>
    <s v="DJ's Bane"/>
    <s v="I'm making a game where you choose how you want to kill the DJ, so you yourself can decide what music will be played at the party."/>
    <n v="100"/>
    <n v="11633"/>
    <x v="2"/>
    <x v="10"/>
    <s v="NOK"/>
    <n v="1447787093"/>
    <n v="1445191493"/>
    <b v="0"/>
    <n v="0"/>
    <b v="0"/>
    <s v="games/video games"/>
    <n v="116.33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11633"/>
    <x v="2"/>
    <x v="0"/>
    <s v="USD"/>
    <n v="1391630297"/>
    <n v="1389038297"/>
    <b v="0"/>
    <n v="4"/>
    <b v="0"/>
    <s v="games/video games"/>
    <n v="0.15510666666666667"/>
    <n v="2908.25"/>
    <x v="6"/>
    <x v="17"/>
  </r>
  <r>
    <n v="1073"/>
    <s v="Rainbow Ball to the Iphone"/>
    <s v="We want to bring our Game Rainbow Ball to the iphone and to do that we need a little help"/>
    <n v="750"/>
    <n v="11633"/>
    <x v="2"/>
    <x v="0"/>
    <s v="USD"/>
    <n v="1318806541"/>
    <n v="1316214541"/>
    <b v="0"/>
    <n v="1"/>
    <b v="0"/>
    <s v="games/video games"/>
    <n v="15.510666666666667"/>
    <n v="11633"/>
    <x v="6"/>
    <x v="17"/>
  </r>
  <r>
    <n v="1074"/>
    <s v="Kingdom Espionage"/>
    <s v="An ambitious multiplayer game set in fantastical medieval world where you must defend your castle while attacking others to gain ranks!"/>
    <n v="54000"/>
    <n v="11633"/>
    <x v="2"/>
    <x v="0"/>
    <s v="USD"/>
    <n v="1388808545"/>
    <n v="1386216545"/>
    <b v="0"/>
    <n v="30"/>
    <b v="0"/>
    <s v="games/video games"/>
    <n v="0.21542592592592594"/>
    <n v="387.76666666666665"/>
    <x v="6"/>
    <x v="17"/>
  </r>
  <r>
    <n v="1075"/>
    <s v="Towers Of The Apocalypse"/>
    <s v="Fully 3D, post Apocalyptic themed tower defense video game. New take on the genre."/>
    <n v="1000"/>
    <n v="11633"/>
    <x v="2"/>
    <x v="0"/>
    <s v="USD"/>
    <n v="1336340516"/>
    <n v="1333748516"/>
    <b v="0"/>
    <n v="3"/>
    <b v="0"/>
    <s v="games/video games"/>
    <n v="11.632999999999999"/>
    <n v="3877.6666666666665"/>
    <x v="6"/>
    <x v="17"/>
  </r>
  <r>
    <n v="1076"/>
    <s v="Kaptain Brawe 2: A Space Travesty"/>
    <s v="A comical point and click adventure by veteran team of Broken Sword and Monkey Island fame - Steve Ince and Bill Tiller"/>
    <n v="75000"/>
    <n v="11633"/>
    <x v="2"/>
    <x v="0"/>
    <s v="USD"/>
    <n v="1410426250"/>
    <n v="1405674250"/>
    <b v="0"/>
    <n v="975"/>
    <b v="0"/>
    <s v="games/video games"/>
    <n v="0.15510666666666667"/>
    <n v="11.931282051282052"/>
    <x v="6"/>
    <x v="17"/>
  </r>
  <r>
    <n v="1077"/>
    <s v="Legends of Callasia [Demo Available NOW!]"/>
    <s v="An epic strategy game of world conquest with simultaneous turn-based multiplayer gameplay and no hotseat waiting"/>
    <n v="25000"/>
    <n v="11633"/>
    <x v="2"/>
    <x v="0"/>
    <s v="USD"/>
    <n v="1452744011"/>
    <n v="1450152011"/>
    <b v="0"/>
    <n v="167"/>
    <b v="0"/>
    <s v="games/video games"/>
    <n v="0.46532000000000001"/>
    <n v="69.65868263473053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11633"/>
    <x v="2"/>
    <x v="0"/>
    <s v="USD"/>
    <n v="1311309721"/>
    <n v="1307421721"/>
    <b v="0"/>
    <n v="5"/>
    <b v="0"/>
    <s v="games/video games"/>
    <n v="19.388333333333332"/>
    <n v="2326.6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11633"/>
    <x v="2"/>
    <x v="12"/>
    <s v="EUR"/>
    <n v="1463232936"/>
    <n v="1461072936"/>
    <b v="0"/>
    <n v="18"/>
    <b v="0"/>
    <s v="games/video games"/>
    <n v="0.44742307692307692"/>
    <n v="646.27777777777783"/>
    <x v="6"/>
    <x v="17"/>
  </r>
  <r>
    <n v="1080"/>
    <s v="Skullforge: The Hunt"/>
    <s v="A fantasy action RPG which follows an elven ex-slave on a journey of magic, revenge, intrigue, and deceit."/>
    <n v="20000"/>
    <n v="11633"/>
    <x v="2"/>
    <x v="0"/>
    <s v="USD"/>
    <n v="1399778333"/>
    <n v="1397186333"/>
    <b v="0"/>
    <n v="98"/>
    <b v="0"/>
    <s v="games/video games"/>
    <n v="0.58165"/>
    <n v="118.70408163265306"/>
    <x v="6"/>
    <x v="17"/>
  </r>
  <r>
    <n v="1081"/>
    <s v="The Creature"/>
    <s v="Finishing your last job before you retire until a disaster strikes the cargo ship can you survive The Creature?"/>
    <n v="68000"/>
    <n v="11633"/>
    <x v="2"/>
    <x v="0"/>
    <s v="USD"/>
    <n v="1422483292"/>
    <n v="1419891292"/>
    <b v="0"/>
    <n v="4"/>
    <b v="0"/>
    <s v="games/video games"/>
    <n v="0.17107352941176471"/>
    <n v="2908.25"/>
    <x v="6"/>
    <x v="17"/>
  </r>
  <r>
    <n v="1082"/>
    <s v="T-Fighter: Code Name M - Mobile Edition"/>
    <s v="Challenge your trivia skills in this action oriented game against several opponents across time."/>
    <n v="10000"/>
    <n v="11633"/>
    <x v="2"/>
    <x v="0"/>
    <s v="USD"/>
    <n v="1344635088"/>
    <n v="1342043088"/>
    <b v="0"/>
    <n v="3"/>
    <b v="0"/>
    <s v="games/video games"/>
    <n v="1.1633"/>
    <n v="3877.666666666666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11633"/>
    <x v="2"/>
    <x v="5"/>
    <s v="CAD"/>
    <n v="1406994583"/>
    <n v="1401810583"/>
    <b v="0"/>
    <n v="1"/>
    <b v="0"/>
    <s v="games/video games"/>
    <n v="0.23266000000000001"/>
    <n v="11633"/>
    <x v="6"/>
    <x v="17"/>
  </r>
  <r>
    <n v="1084"/>
    <s v="My own channel"/>
    <s v="I want to start my own channel for gaming"/>
    <n v="550"/>
    <n v="11633"/>
    <x v="2"/>
    <x v="0"/>
    <s v="USD"/>
    <n v="1407534804"/>
    <n v="1404942804"/>
    <b v="0"/>
    <n v="0"/>
    <b v="0"/>
    <s v="games/video games"/>
    <n v="21.150909090909092"/>
    <n v="0"/>
    <x v="6"/>
    <x v="17"/>
  </r>
  <r>
    <n v="1085"/>
    <s v="Sun Dryd Studios"/>
    <s v="The new kid on the block. Re-imagining old games and creating new ones. Ship, Lazer, Rock is first."/>
    <n v="30000"/>
    <n v="11633"/>
    <x v="2"/>
    <x v="5"/>
    <s v="CAD"/>
    <n v="1457967975"/>
    <n v="1455379575"/>
    <b v="0"/>
    <n v="9"/>
    <b v="0"/>
    <s v="games/video games"/>
    <n v="0.38776666666666665"/>
    <n v="1292.5555555555557"/>
    <x v="6"/>
    <x v="17"/>
  </r>
  <r>
    <n v="1086"/>
    <s v="Cyber Universe Online"/>
    <s v="Humanity's future in the Galaxy"/>
    <n v="18000"/>
    <n v="11633"/>
    <x v="2"/>
    <x v="0"/>
    <s v="USD"/>
    <n v="1408913291"/>
    <n v="1406321291"/>
    <b v="0"/>
    <n v="2"/>
    <b v="0"/>
    <s v="games/video games"/>
    <n v="0.64627777777777773"/>
    <n v="5816.5"/>
    <x v="6"/>
    <x v="17"/>
  </r>
  <r>
    <n v="1087"/>
    <s v="Idle Gamers"/>
    <s v="Idle gamers are the group of gamers worth watching play video games. We have a back log of video ideas and want to entertain you."/>
    <n v="1100"/>
    <n v="11633"/>
    <x v="2"/>
    <x v="0"/>
    <s v="USD"/>
    <n v="1402852087"/>
    <n v="1400260087"/>
    <b v="0"/>
    <n v="0"/>
    <b v="0"/>
    <s v="games/video games"/>
    <n v="10.575454545454546"/>
    <n v="0"/>
    <x v="6"/>
    <x v="17"/>
  </r>
  <r>
    <n v="1088"/>
    <s v="Still Alive"/>
    <s v="A fresh twist on survival games. Intense, high-stakes 30 minute rounds for up to 10 players."/>
    <n v="45000"/>
    <n v="11633"/>
    <x v="2"/>
    <x v="0"/>
    <s v="USD"/>
    <n v="1398366667"/>
    <n v="1395774667"/>
    <b v="0"/>
    <n v="147"/>
    <b v="0"/>
    <s v="games/video games"/>
    <n v="0.25851111111111114"/>
    <n v="79.136054421768705"/>
    <x v="6"/>
    <x v="17"/>
  </r>
  <r>
    <n v="1089"/>
    <s v="Farabel"/>
    <s v="Farabel is a single player turn-based fantasy strategy game for Mac/PC/Linux"/>
    <n v="15000"/>
    <n v="11633"/>
    <x v="2"/>
    <x v="6"/>
    <s v="EUR"/>
    <n v="1435293175"/>
    <n v="1432701175"/>
    <b v="0"/>
    <n v="49"/>
    <b v="0"/>
    <s v="games/video games"/>
    <n v="0.7755333333333333"/>
    <n v="237.4081632653061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11633"/>
    <x v="2"/>
    <x v="2"/>
    <s v="AUD"/>
    <n v="1432873653"/>
    <n v="1430281653"/>
    <b v="0"/>
    <n v="1"/>
    <b v="0"/>
    <s v="games/video games"/>
    <n v="0.89491499346103542"/>
    <n v="1163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11633"/>
    <x v="2"/>
    <x v="1"/>
    <s v="GBP"/>
    <n v="1460313672"/>
    <n v="1457725272"/>
    <b v="0"/>
    <n v="2"/>
    <b v="0"/>
    <s v="games/video games"/>
    <n v="58.164999999999999"/>
    <n v="5816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11633"/>
    <x v="2"/>
    <x v="0"/>
    <s v="USD"/>
    <n v="1357432638"/>
    <n v="1354840638"/>
    <b v="0"/>
    <n v="7"/>
    <b v="0"/>
    <s v="games/video games"/>
    <n v="5.8164999999999996"/>
    <n v="1661.8571428571429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11633"/>
    <x v="2"/>
    <x v="5"/>
    <s v="CAD"/>
    <n v="1455232937"/>
    <n v="1453936937"/>
    <b v="0"/>
    <n v="4"/>
    <b v="0"/>
    <s v="games/video games"/>
    <n v="38.776666666666664"/>
    <n v="2908.25"/>
    <x v="6"/>
    <x v="17"/>
  </r>
  <r>
    <n v="1094"/>
    <s v="Sprocket Junkie"/>
    <s v="An action racing game for iOS. Set in a steampunk world, players battle their way to the finish line on customizable rocket engines!"/>
    <n v="18000"/>
    <n v="11633"/>
    <x v="2"/>
    <x v="0"/>
    <s v="USD"/>
    <n v="1318180033"/>
    <n v="1315588033"/>
    <b v="0"/>
    <n v="27"/>
    <b v="0"/>
    <s v="games/video games"/>
    <n v="0.64627777777777773"/>
    <n v="430.85185185185185"/>
    <x v="6"/>
    <x v="17"/>
  </r>
  <r>
    <n v="1095"/>
    <s v="Project Snowstorm"/>
    <s v="MMORPG with Real-Time Pet Battles, Expansive 3D World and Ranked Individual &amp; Guild PvP arenas all on your mobile device!"/>
    <n v="500000"/>
    <n v="11633"/>
    <x v="2"/>
    <x v="0"/>
    <s v="USD"/>
    <n v="1377867220"/>
    <n v="1375275220"/>
    <b v="0"/>
    <n v="94"/>
    <b v="0"/>
    <s v="games/video games"/>
    <n v="2.3265999999999998E-2"/>
    <n v="123.755319148936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11633"/>
    <x v="2"/>
    <x v="0"/>
    <s v="USD"/>
    <n v="1412393400"/>
    <n v="1409747154"/>
    <b v="0"/>
    <n v="29"/>
    <b v="0"/>
    <s v="games/video games"/>
    <n v="0.9694166666666667"/>
    <n v="401.13793103448273"/>
    <x v="6"/>
    <x v="17"/>
  </r>
  <r>
    <n v="1097"/>
    <s v="Rabbly"/>
    <s v="Rabbly is action-adventure game. Is about a scientist going on an adventure, to find rare materials in another galaxy."/>
    <n v="100000"/>
    <n v="11633"/>
    <x v="2"/>
    <x v="0"/>
    <s v="USD"/>
    <n v="1393786877"/>
    <n v="1390330877"/>
    <b v="0"/>
    <n v="7"/>
    <b v="0"/>
    <s v="games/video games"/>
    <n v="0.11633"/>
    <n v="1661.8571428571429"/>
    <x v="6"/>
    <x v="17"/>
  </r>
  <r>
    <n v="1098"/>
    <s v="Kick, Punch... Fireball"/>
    <s v="Kick, Punch... Fireball is an FPS type arena game set inside the fantasy world."/>
    <n v="25000"/>
    <n v="11633"/>
    <x v="2"/>
    <x v="0"/>
    <s v="USD"/>
    <n v="1397413095"/>
    <n v="1394821095"/>
    <b v="0"/>
    <n v="22"/>
    <b v="0"/>
    <s v="games/video games"/>
    <n v="0.46532000000000001"/>
    <n v="528.77272727272725"/>
    <x v="6"/>
    <x v="17"/>
  </r>
  <r>
    <n v="1099"/>
    <s v="Xeno - A Sci-Fi FPS"/>
    <s v="Xeno is an FPS which combines all the best elements of old school and modern games to create a fresh and unique gameplay experience."/>
    <n v="5000"/>
    <n v="11633"/>
    <x v="2"/>
    <x v="1"/>
    <s v="GBP"/>
    <n v="1431547468"/>
    <n v="1428955468"/>
    <b v="0"/>
    <n v="1"/>
    <b v="0"/>
    <s v="games/video games"/>
    <n v="2.3266"/>
    <n v="11633"/>
    <x v="6"/>
    <x v="17"/>
  </r>
  <r>
    <n v="1100"/>
    <s v="Aeldengald Saga Book I"/>
    <s v="A retro style puzzle rpg with a dark story. Your decisions will influence the world and decide the outcome of the story."/>
    <n v="4000"/>
    <n v="11633"/>
    <x v="2"/>
    <x v="12"/>
    <s v="EUR"/>
    <n v="1455417571"/>
    <n v="1452825571"/>
    <b v="0"/>
    <n v="10"/>
    <b v="0"/>
    <s v="games/video games"/>
    <n v="2.9082499999999998"/>
    <n v="1163.3"/>
    <x v="6"/>
    <x v="17"/>
  </r>
  <r>
    <n v="1101"/>
    <s v="Strain Wars"/>
    <s v="Different strains of marijuana leafs battling to the death to see which one is the top strain."/>
    <n v="100000"/>
    <n v="11633"/>
    <x v="2"/>
    <x v="0"/>
    <s v="USD"/>
    <n v="1468519920"/>
    <n v="1466188338"/>
    <b v="0"/>
    <n v="6"/>
    <b v="0"/>
    <s v="games/video games"/>
    <n v="0.11633"/>
    <n v="1938.8333333333333"/>
    <x v="6"/>
    <x v="17"/>
  </r>
  <r>
    <n v="1102"/>
    <s v="Runers"/>
    <s v="Runers is a top-down rogue-like shooter where as you advance you create more powerful spells and fight fierce monsters and bosses."/>
    <n v="8000"/>
    <n v="11633"/>
    <x v="2"/>
    <x v="0"/>
    <s v="USD"/>
    <n v="1386568740"/>
    <n v="1383095125"/>
    <b v="0"/>
    <n v="24"/>
    <b v="0"/>
    <s v="games/video games"/>
    <n v="1.4541249999999999"/>
    <n v="484.70833333333331"/>
    <x v="6"/>
    <x v="17"/>
  </r>
  <r>
    <n v="1103"/>
    <s v="The Morgue"/>
    <s v="&quot;I go to work... I classify the bodies and store them accordingly... Sometimes I here noises... Other times is see her..."/>
    <n v="15000"/>
    <n v="11633"/>
    <x v="2"/>
    <x v="0"/>
    <s v="USD"/>
    <n v="1466227190"/>
    <n v="1461043190"/>
    <b v="0"/>
    <n v="15"/>
    <b v="0"/>
    <s v="games/video games"/>
    <n v="0.7755333333333333"/>
    <n v="775.5333333333333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11633"/>
    <x v="2"/>
    <x v="1"/>
    <s v="GBP"/>
    <n v="1402480221"/>
    <n v="1399888221"/>
    <b v="0"/>
    <n v="37"/>
    <b v="0"/>
    <s v="games/video games"/>
    <n v="0.19388333333333332"/>
    <n v="314.40540540540542"/>
    <x v="6"/>
    <x v="17"/>
  </r>
  <r>
    <n v="1105"/>
    <s v="Nightmare Zombies"/>
    <s v="Nightmare Zombies is the first Oculus Rift Only immersive zombie simulator in the Post-Apocalypse urban environment of New York City."/>
    <n v="900000"/>
    <n v="11633"/>
    <x v="2"/>
    <x v="0"/>
    <s v="USD"/>
    <n v="1395627327"/>
    <n v="1393038927"/>
    <b v="0"/>
    <n v="20"/>
    <b v="0"/>
    <s v="games/video games"/>
    <n v="1.2925555555555555E-2"/>
    <n v="581.65"/>
    <x v="6"/>
    <x v="17"/>
  </r>
  <r>
    <n v="1106"/>
    <s v="Backyard Zombies"/>
    <s v="Collect coins and save civilians while you blast your way through tons of zombies! Unlock new characters and levels!"/>
    <n v="400"/>
    <n v="11633"/>
    <x v="2"/>
    <x v="0"/>
    <s v="USD"/>
    <n v="1333557975"/>
    <n v="1330969575"/>
    <b v="0"/>
    <n v="7"/>
    <b v="0"/>
    <s v="games/video games"/>
    <n v="29.0825"/>
    <n v="1661.8571428571429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11633"/>
    <x v="2"/>
    <x v="0"/>
    <s v="USD"/>
    <n v="1406148024"/>
    <n v="1403556024"/>
    <b v="0"/>
    <n v="0"/>
    <b v="0"/>
    <s v="games/video games"/>
    <n v="1.1633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11633"/>
    <x v="2"/>
    <x v="0"/>
    <s v="USD"/>
    <n v="1334326635"/>
    <n v="1329146235"/>
    <b v="0"/>
    <n v="21"/>
    <b v="0"/>
    <s v="games/video games"/>
    <n v="0.46532000000000001"/>
    <n v="553.95238095238096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11633"/>
    <x v="2"/>
    <x v="0"/>
    <s v="USD"/>
    <n v="1479495790"/>
    <n v="1476900190"/>
    <b v="0"/>
    <n v="3"/>
    <b v="0"/>
    <s v="games/video games"/>
    <n v="1.1633"/>
    <n v="3877.6666666666665"/>
    <x v="6"/>
    <x v="17"/>
  </r>
  <r>
    <n v="1110"/>
    <s v="PSI - Role Playing Game"/>
    <s v="PSI is a game about a group of people dealing with the effects of Nightmares becoming reality, life will never be the same."/>
    <n v="50000"/>
    <n v="11633"/>
    <x v="2"/>
    <x v="0"/>
    <s v="USD"/>
    <n v="1354919022"/>
    <n v="1352327022"/>
    <b v="0"/>
    <n v="11"/>
    <b v="0"/>
    <s v="games/video games"/>
    <n v="0.23266000000000001"/>
    <n v="1057.5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1633"/>
    <x v="2"/>
    <x v="0"/>
    <s v="USD"/>
    <n v="1452228790"/>
    <n v="1449636790"/>
    <b v="0"/>
    <n v="1"/>
    <b v="0"/>
    <s v="games/video games"/>
    <n v="4.6532"/>
    <n v="11633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11633"/>
    <x v="2"/>
    <x v="0"/>
    <s v="USD"/>
    <n v="1421656200"/>
    <n v="1416507211"/>
    <b v="0"/>
    <n v="312"/>
    <b v="0"/>
    <s v="games/video games"/>
    <n v="0.13219318181818182"/>
    <n v="37.285256410256409"/>
    <x v="6"/>
    <x v="17"/>
  </r>
  <r>
    <n v="1113"/>
    <s v="A YouTube Gaming Channel"/>
    <s v="A start up YouTube PC Gaming channel named ''Jeansie''. Comprised of witty banter and slightly above average  gaming skills :)"/>
    <n v="1000"/>
    <n v="11633"/>
    <x v="2"/>
    <x v="1"/>
    <s v="GBP"/>
    <n v="1408058820"/>
    <n v="1405466820"/>
    <b v="0"/>
    <n v="1"/>
    <b v="0"/>
    <s v="games/video games"/>
    <n v="11.632999999999999"/>
    <n v="11633"/>
    <x v="6"/>
    <x v="17"/>
  </r>
  <r>
    <n v="1114"/>
    <s v="TeleRide"/>
    <s v="SciFi racing game for Android &amp; iOS platforms. Player gets a unique weapon which introduces an additional dimension to the competition."/>
    <n v="6000"/>
    <n v="11633"/>
    <x v="2"/>
    <x v="1"/>
    <s v="GBP"/>
    <n v="1381306687"/>
    <n v="1378714687"/>
    <b v="0"/>
    <n v="3"/>
    <b v="0"/>
    <s v="games/video games"/>
    <n v="1.9388333333333334"/>
    <n v="3877.66666666666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11633"/>
    <x v="2"/>
    <x v="0"/>
    <s v="USD"/>
    <n v="1459352495"/>
    <n v="1456764095"/>
    <b v="0"/>
    <n v="4"/>
    <b v="0"/>
    <s v="games/video games"/>
    <n v="0.290825"/>
    <n v="2908.25"/>
    <x v="6"/>
    <x v="17"/>
  </r>
  <r>
    <n v="1116"/>
    <s v="Quest Remnants of Chaos"/>
    <s v="A medieval, post apocolyptic, Online, MMORPG. Class morphing, character customization game."/>
    <n v="500000"/>
    <n v="11633"/>
    <x v="2"/>
    <x v="0"/>
    <s v="USD"/>
    <n v="1339273208"/>
    <n v="1334089208"/>
    <b v="0"/>
    <n v="10"/>
    <b v="0"/>
    <s v="games/video games"/>
    <n v="2.3265999999999998E-2"/>
    <n v="1163.3"/>
    <x v="6"/>
    <x v="17"/>
  </r>
  <r>
    <n v="1117"/>
    <s v="Medieval Village"/>
    <s v="Experience the Medieval in your own village. Increase your village into a city and walk through the streets."/>
    <n v="1000"/>
    <n v="11633"/>
    <x v="2"/>
    <x v="12"/>
    <s v="EUR"/>
    <n v="1451053313"/>
    <n v="1448461313"/>
    <b v="0"/>
    <n v="8"/>
    <b v="0"/>
    <s v="games/video games"/>
    <n v="11.632999999999999"/>
    <n v="1454.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1633"/>
    <x v="2"/>
    <x v="2"/>
    <s v="AUD"/>
    <n v="1396666779"/>
    <n v="1394078379"/>
    <b v="0"/>
    <n v="3"/>
    <b v="0"/>
    <s v="games/video games"/>
    <n v="2.5851111111111109"/>
    <n v="3877.666666666666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11633"/>
    <x v="2"/>
    <x v="0"/>
    <s v="USD"/>
    <n v="1396810864"/>
    <n v="1395687664"/>
    <b v="0"/>
    <n v="1"/>
    <b v="0"/>
    <s v="games/video games"/>
    <n v="5.5395238095238097"/>
    <n v="11633"/>
    <x v="6"/>
    <x v="17"/>
  </r>
  <r>
    <n v="1120"/>
    <s v="PlanEt Ninjahwah"/>
    <s v="Planet Ninjahwah is a highly anticipated futuristic action adventure game that will blow your mind!!"/>
    <n v="25000"/>
    <n v="11633"/>
    <x v="2"/>
    <x v="0"/>
    <s v="USD"/>
    <n v="1319835400"/>
    <n v="1315947400"/>
    <b v="0"/>
    <n v="0"/>
    <b v="0"/>
    <s v="games/video games"/>
    <n v="0.46532000000000001"/>
    <n v="0"/>
    <x v="6"/>
    <x v="17"/>
  </r>
  <r>
    <n v="1121"/>
    <s v="Pwincess"/>
    <s v="An action packed, side scrolling, platform jumping, laser shooting ADVENTURE that will be fun for everyone."/>
    <n v="250000"/>
    <n v="11633"/>
    <x v="2"/>
    <x v="0"/>
    <s v="USD"/>
    <n v="1457904316"/>
    <n v="1455315916"/>
    <b v="0"/>
    <n v="5"/>
    <b v="0"/>
    <s v="games/video games"/>
    <n v="4.6531999999999997E-2"/>
    <n v="2326.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11633"/>
    <x v="2"/>
    <x v="1"/>
    <s v="GBP"/>
    <n v="1369932825"/>
    <n v="1368723225"/>
    <b v="0"/>
    <n v="0"/>
    <b v="0"/>
    <s v="games/video games"/>
    <n v="3.6353124999999999"/>
    <n v="0"/>
    <x v="6"/>
    <x v="17"/>
  </r>
  <r>
    <n v="1123"/>
    <s v="Droplets"/>
    <s v="Fast paced mobile game where you control a rain drop by tilting your screen. Absorb other rain drops to go faster, but avoid clouds."/>
    <n v="5000"/>
    <n v="11633"/>
    <x v="2"/>
    <x v="0"/>
    <s v="USD"/>
    <n v="1397910848"/>
    <n v="1395318848"/>
    <b v="0"/>
    <n v="3"/>
    <b v="0"/>
    <s v="games/video games"/>
    <n v="2.3266"/>
    <n v="3877.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11633"/>
    <x v="2"/>
    <x v="0"/>
    <s v="USD"/>
    <n v="1430409651"/>
    <n v="1427817651"/>
    <b v="0"/>
    <n v="7"/>
    <b v="0"/>
    <s v="games/mobile games"/>
    <n v="0.12925555555555557"/>
    <n v="1661.8571428571429"/>
    <x v="6"/>
    <x v="18"/>
  </r>
  <r>
    <n v="1125"/>
    <s v="Ultimate Supremacy"/>
    <s v="Ultimate Supremacy will be the ultimate in mobile gaming, if you love fighting and strategy games, you will love Ultimate Supremacy."/>
    <n v="3000"/>
    <n v="11633"/>
    <x v="2"/>
    <x v="1"/>
    <s v="GBP"/>
    <n v="1443193130"/>
    <n v="1438009130"/>
    <b v="0"/>
    <n v="0"/>
    <b v="0"/>
    <s v="games/mobile games"/>
    <n v="3.8776666666666668"/>
    <n v="0"/>
    <x v="6"/>
    <x v="18"/>
  </r>
  <r>
    <n v="1126"/>
    <s v="GAMING TO LEARN"/>
    <s v="Imagine a science class where the teacher walks in a says &quot;Take out your cell phone and play a game.&quot;"/>
    <n v="2000"/>
    <n v="11633"/>
    <x v="2"/>
    <x v="0"/>
    <s v="USD"/>
    <n v="1468482694"/>
    <n v="1465890694"/>
    <b v="0"/>
    <n v="2"/>
    <b v="0"/>
    <s v="games/mobile games"/>
    <n v="5.8164999999999996"/>
    <n v="5816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11633"/>
    <x v="2"/>
    <x v="0"/>
    <s v="USD"/>
    <n v="1416000600"/>
    <n v="1413318600"/>
    <b v="0"/>
    <n v="23"/>
    <b v="0"/>
    <s v="games/mobile games"/>
    <n v="0.3323714285714286"/>
    <n v="505.78260869565219"/>
    <x v="6"/>
    <x v="18"/>
  </r>
  <r>
    <n v="1128"/>
    <s v="Flying Turds"/>
    <s v="#havingfunFTW"/>
    <n v="1000"/>
    <n v="11633"/>
    <x v="2"/>
    <x v="1"/>
    <s v="GBP"/>
    <n v="1407425717"/>
    <n v="1404833717"/>
    <b v="0"/>
    <n v="1"/>
    <b v="0"/>
    <s v="games/mobile games"/>
    <n v="11.632999999999999"/>
    <n v="11633"/>
    <x v="6"/>
    <x v="18"/>
  </r>
  <r>
    <n v="1129"/>
    <s v="Angry words with Friends"/>
    <s v="This app will provide you with the ability to use your most favorite profanities while playing a game with your friends."/>
    <n v="20000"/>
    <n v="11633"/>
    <x v="2"/>
    <x v="0"/>
    <s v="USD"/>
    <n v="1465107693"/>
    <n v="1462515693"/>
    <b v="0"/>
    <n v="2"/>
    <b v="0"/>
    <s v="games/mobile games"/>
    <n v="0.58165"/>
    <n v="5816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633"/>
    <x v="2"/>
    <x v="0"/>
    <s v="USD"/>
    <n v="1416963300"/>
    <n v="1411775700"/>
    <b v="0"/>
    <n v="3"/>
    <b v="0"/>
    <s v="games/mobile games"/>
    <n v="2.3266"/>
    <n v="3877.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11633"/>
    <x v="2"/>
    <x v="2"/>
    <s v="AUD"/>
    <n v="1450993668"/>
    <n v="1448401668"/>
    <b v="0"/>
    <n v="0"/>
    <b v="0"/>
    <s v="games/mobile games"/>
    <n v="0.290825"/>
    <n v="0"/>
    <x v="6"/>
    <x v="18"/>
  </r>
  <r>
    <n v="1132"/>
    <s v="One"/>
    <s v="One is a simple mobile game about exploring the connections between all living things. Featuring hand-painted art."/>
    <n v="10000"/>
    <n v="11633"/>
    <x v="2"/>
    <x v="5"/>
    <s v="CAD"/>
    <n v="1483238771"/>
    <n v="1480646771"/>
    <b v="0"/>
    <n v="13"/>
    <b v="0"/>
    <s v="games/mobile games"/>
    <n v="1.1633"/>
    <n v="894.84615384615381"/>
    <x v="6"/>
    <x v="18"/>
  </r>
  <r>
    <n v="1133"/>
    <s v="Ping"/>
    <s v="Ping is a simple game currently in the design process, where the player lives off of the power of their connection to the internet."/>
    <n v="3000"/>
    <n v="11633"/>
    <x v="2"/>
    <x v="1"/>
    <s v="GBP"/>
    <n v="1406799981"/>
    <n v="1404207981"/>
    <b v="0"/>
    <n v="1"/>
    <b v="0"/>
    <s v="games/mobile games"/>
    <n v="3.8776666666666668"/>
    <n v="11633"/>
    <x v="6"/>
    <x v="18"/>
  </r>
  <r>
    <n v="1134"/>
    <s v="New Mario Bro's style game!"/>
    <s v="We are creating a new Mario Bro's style game called KFK:Original. It's challenging, fun and totally awesome!!!"/>
    <n v="25000"/>
    <n v="11633"/>
    <x v="2"/>
    <x v="2"/>
    <s v="AUD"/>
    <n v="1417235580"/>
    <n v="1416034228"/>
    <b v="0"/>
    <n v="1"/>
    <b v="0"/>
    <s v="games/mobile games"/>
    <n v="0.46532000000000001"/>
    <n v="11633"/>
    <x v="6"/>
    <x v="18"/>
  </r>
  <r>
    <n v="1135"/>
    <s v="Trumperama"/>
    <s v="&quot;Trumperama&quot; ist ein Jump 'n' Run Spiel im 8-Bit Stil fÃ¼r Android._x000a_Donald Trump gewinnt die Wahlen und muss gestoppt werden!"/>
    <n v="1000"/>
    <n v="11633"/>
    <x v="2"/>
    <x v="12"/>
    <s v="EUR"/>
    <n v="1470527094"/>
    <n v="1467935094"/>
    <b v="0"/>
    <n v="1"/>
    <b v="0"/>
    <s v="games/mobile games"/>
    <n v="11.632999999999999"/>
    <n v="1163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11633"/>
    <x v="2"/>
    <x v="6"/>
    <s v="EUR"/>
    <n v="1450541229"/>
    <n v="1447949229"/>
    <b v="0"/>
    <n v="6"/>
    <b v="0"/>
    <s v="games/mobile games"/>
    <n v="2.7763723150357995"/>
    <n v="1938.833333333333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11633"/>
    <x v="2"/>
    <x v="0"/>
    <s v="USD"/>
    <n v="1461440421"/>
    <n v="1458848421"/>
    <b v="0"/>
    <n v="39"/>
    <b v="0"/>
    <s v="games/mobile games"/>
    <n v="0.46532000000000001"/>
    <n v="298.2820512820512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1633"/>
    <x v="2"/>
    <x v="0"/>
    <s v="USD"/>
    <n v="1485035131"/>
    <n v="1483307131"/>
    <b v="0"/>
    <n v="4"/>
    <b v="0"/>
    <s v="games/mobile games"/>
    <n v="0.3323714285714286"/>
    <n v="2908.25"/>
    <x v="6"/>
    <x v="18"/>
  </r>
  <r>
    <n v="1139"/>
    <s v="Soulwalker"/>
    <s v="Take control of the Void and bend it to your will as you perfect your strategy and amass your deck. The light gathers, your power grows"/>
    <n v="8000"/>
    <n v="11633"/>
    <x v="2"/>
    <x v="0"/>
    <s v="USD"/>
    <n v="1420100426"/>
    <n v="1417508426"/>
    <b v="0"/>
    <n v="1"/>
    <b v="0"/>
    <s v="games/mobile games"/>
    <n v="1.4541249999999999"/>
    <n v="11633"/>
    <x v="6"/>
    <x v="18"/>
  </r>
  <r>
    <n v="1140"/>
    <s v="Medieval Empire by Bear Games"/>
    <s v="We are creating the next epic Massive Multiplayer Online-Real Time Strategy game and we want you to be a part of it!"/>
    <n v="5000"/>
    <n v="11633"/>
    <x v="2"/>
    <x v="1"/>
    <s v="GBP"/>
    <n v="1438859121"/>
    <n v="1436267121"/>
    <b v="0"/>
    <n v="0"/>
    <b v="0"/>
    <s v="games/mobile games"/>
    <n v="2.3266"/>
    <n v="0"/>
    <x v="6"/>
    <x v="18"/>
  </r>
  <r>
    <n v="1141"/>
    <s v="Arena Z - Zombie Survival"/>
    <s v="I think this will be a great game!"/>
    <n v="500"/>
    <n v="11633"/>
    <x v="2"/>
    <x v="12"/>
    <s v="EUR"/>
    <n v="1436460450"/>
    <n v="1433868450"/>
    <b v="0"/>
    <n v="0"/>
    <b v="0"/>
    <s v="games/mobile games"/>
    <n v="23.265999999999998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11633"/>
    <x v="2"/>
    <x v="0"/>
    <s v="USD"/>
    <n v="1424131727"/>
    <n v="1421539727"/>
    <b v="0"/>
    <n v="0"/>
    <b v="0"/>
    <s v="games/mobile games"/>
    <n v="2.9082499999999998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1633"/>
    <x v="2"/>
    <x v="0"/>
    <s v="USD"/>
    <n v="1450327126"/>
    <n v="1447735126"/>
    <b v="0"/>
    <n v="8"/>
    <b v="0"/>
    <s v="games/mobile games"/>
    <n v="0.25851111111111114"/>
    <n v="1454.125"/>
    <x v="6"/>
    <x v="18"/>
  </r>
  <r>
    <n v="1144"/>
    <s v="We Need Your Help to Finish Our BBQ Food Truck"/>
    <s v="We need your help to finish our food truck. We are building a BBQ Food Truck to serve competition style BBQ."/>
    <n v="9300"/>
    <n v="11633"/>
    <x v="2"/>
    <x v="0"/>
    <s v="USD"/>
    <n v="1430281320"/>
    <n v="1427689320"/>
    <b v="0"/>
    <n v="0"/>
    <b v="0"/>
    <s v="food/food trucks"/>
    <n v="1.2508602150537635"/>
    <n v="0"/>
    <x v="7"/>
    <x v="19"/>
  </r>
  <r>
    <n v="1145"/>
    <s v="A FORK IN THE ROAD food truck"/>
    <s v="Emphasizing locally and responsibly raised ingredients, serving delicious food! I need your help."/>
    <n v="80000"/>
    <n v="11633"/>
    <x v="2"/>
    <x v="0"/>
    <s v="USD"/>
    <n v="1412272592"/>
    <n v="1407088592"/>
    <b v="0"/>
    <n v="1"/>
    <b v="0"/>
    <s v="food/food trucks"/>
    <n v="0.1454125"/>
    <n v="11633"/>
    <x v="7"/>
    <x v="19"/>
  </r>
  <r>
    <n v="1146"/>
    <s v="Sleepy PIg Barbecue: Auburn's First BBQ Food Truck"/>
    <s v="Bringing the flavor of competition BBQ to small town Auburn with the ease of a big city food truck."/>
    <n v="6000"/>
    <n v="11633"/>
    <x v="2"/>
    <x v="0"/>
    <s v="USD"/>
    <n v="1399071173"/>
    <n v="1395787973"/>
    <b v="0"/>
    <n v="12"/>
    <b v="0"/>
    <s v="food/food trucks"/>
    <n v="1.9388333333333334"/>
    <n v="969.41666666666663"/>
    <x v="7"/>
    <x v="19"/>
  </r>
  <r>
    <n v="1147"/>
    <s v="baked pugtato"/>
    <s v="amazing gourmet baked potato truck with variable options for everyone, its always been my dream, help me make it come true :)."/>
    <n v="25000"/>
    <n v="11633"/>
    <x v="2"/>
    <x v="5"/>
    <s v="CAD"/>
    <n v="1413760783"/>
    <n v="1408576783"/>
    <b v="0"/>
    <n v="0"/>
    <b v="0"/>
    <s v="food/food trucks"/>
    <n v="0.46532000000000001"/>
    <n v="0"/>
    <x v="7"/>
    <x v="19"/>
  </r>
  <r>
    <n v="1148"/>
    <s v="Warren's / Adilyn's Rollin' Bistro"/>
    <s v="New local (Louisville, KY.) food truck with a refreshing spin on rolling kitchens."/>
    <n v="15000"/>
    <n v="11633"/>
    <x v="2"/>
    <x v="0"/>
    <s v="USD"/>
    <n v="1480568781"/>
    <n v="1477973181"/>
    <b v="0"/>
    <n v="3"/>
    <b v="0"/>
    <s v="food/food trucks"/>
    <n v="0.7755333333333333"/>
    <n v="3877.6666666666665"/>
    <x v="7"/>
    <x v="19"/>
  </r>
  <r>
    <n v="1149"/>
    <s v="The Floridian Food Truck"/>
    <s v="Bringing culturally diverse Floridian cuisine to the people!"/>
    <n v="50000"/>
    <n v="11633"/>
    <x v="2"/>
    <x v="0"/>
    <s v="USD"/>
    <n v="1466096566"/>
    <n v="1463504566"/>
    <b v="0"/>
    <n v="2"/>
    <b v="0"/>
    <s v="food/food trucks"/>
    <n v="0.23266000000000001"/>
    <n v="5816.5"/>
    <x v="7"/>
    <x v="19"/>
  </r>
  <r>
    <n v="1150"/>
    <s v="Chef Po's Food Truck"/>
    <s v="Bringing delicious authentic and fusion Taiwanese Food to the West Coast."/>
    <n v="2500"/>
    <n v="11633"/>
    <x v="2"/>
    <x v="0"/>
    <s v="USD"/>
    <n v="1452293675"/>
    <n v="1447109675"/>
    <b v="0"/>
    <n v="6"/>
    <b v="0"/>
    <s v="food/food trucks"/>
    <n v="4.6532"/>
    <n v="1938.833333333333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11633"/>
    <x v="2"/>
    <x v="0"/>
    <s v="USD"/>
    <n v="1441592863"/>
    <n v="1439000863"/>
    <b v="0"/>
    <n v="0"/>
    <b v="0"/>
    <s v="food/food trucks"/>
    <n v="0.46532000000000001"/>
    <n v="0"/>
    <x v="7"/>
    <x v="19"/>
  </r>
  <r>
    <n v="1152"/>
    <s v="Peruvian King Food Truck"/>
    <s v="Peruvian food truck with an LA twist."/>
    <n v="16000"/>
    <n v="11633"/>
    <x v="2"/>
    <x v="0"/>
    <s v="USD"/>
    <n v="1431709312"/>
    <n v="1429117312"/>
    <b v="0"/>
    <n v="15"/>
    <b v="0"/>
    <s v="food/food trucks"/>
    <n v="0.72706249999999994"/>
    <n v="775.5333333333333"/>
    <x v="7"/>
    <x v="19"/>
  </r>
  <r>
    <n v="1153"/>
    <s v="The Cold Spot Mobile Trailer"/>
    <s v="A mobile concession trailer for snow cones, ice cream, smoothies and more"/>
    <n v="8000"/>
    <n v="11633"/>
    <x v="2"/>
    <x v="0"/>
    <s v="USD"/>
    <n v="1434647305"/>
    <n v="1432055305"/>
    <b v="0"/>
    <n v="1"/>
    <b v="0"/>
    <s v="food/food trucks"/>
    <n v="1.4541249999999999"/>
    <n v="11633"/>
    <x v="7"/>
    <x v="19"/>
  </r>
  <r>
    <n v="1154"/>
    <s v="Food Truck Funding"/>
    <s v="We're about to launch our first ever food truck to share our amazing food and we need your help! Be a part of our truck!"/>
    <n v="5000"/>
    <n v="11633"/>
    <x v="2"/>
    <x v="0"/>
    <s v="USD"/>
    <n v="1441507006"/>
    <n v="1438915006"/>
    <b v="0"/>
    <n v="3"/>
    <b v="0"/>
    <s v="food/food trucks"/>
    <n v="2.3266"/>
    <n v="3877.666666666666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1633"/>
    <x v="2"/>
    <x v="0"/>
    <s v="USD"/>
    <n v="1408040408"/>
    <n v="1405448408"/>
    <b v="0"/>
    <n v="8"/>
    <b v="0"/>
    <s v="food/food trucks"/>
    <n v="0.46532000000000001"/>
    <n v="1454.125"/>
    <x v="7"/>
    <x v="19"/>
  </r>
  <r>
    <n v="1156"/>
    <s v="Harley Hawg Dogs, Inc"/>
    <s v="A Food Truck featuring Deep Fried Natural Casing Beef/Pork mix Hot Dogs, New York Style Rippers. Also serving Fresh Cut Fries."/>
    <n v="6500"/>
    <n v="11633"/>
    <x v="2"/>
    <x v="0"/>
    <s v="USD"/>
    <n v="1424742162"/>
    <n v="1422150162"/>
    <b v="0"/>
    <n v="0"/>
    <b v="0"/>
    <s v="food/food trucks"/>
    <n v="1.7896923076923077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1633"/>
    <x v="2"/>
    <x v="0"/>
    <s v="USD"/>
    <n v="1417795480"/>
    <n v="1412607880"/>
    <b v="0"/>
    <n v="3"/>
    <b v="0"/>
    <s v="food/food trucks"/>
    <n v="1.1633"/>
    <n v="3877.666666666666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11633"/>
    <x v="2"/>
    <x v="0"/>
    <s v="USD"/>
    <n v="1418091128"/>
    <n v="1415499128"/>
    <b v="0"/>
    <n v="3"/>
    <b v="0"/>
    <s v="food/food trucks"/>
    <n v="1.5510666666666666"/>
    <n v="3877.6666666666665"/>
    <x v="7"/>
    <x v="19"/>
  </r>
  <r>
    <n v="1159"/>
    <s v="Skewed Up Food Truck"/>
    <s v="Skewed Up food truck is my dream and need help getting it started, presenting some to the bank for my loan, spice up logo, etc."/>
    <n v="6750"/>
    <n v="11633"/>
    <x v="2"/>
    <x v="0"/>
    <s v="USD"/>
    <n v="1435679100"/>
    <n v="1433006765"/>
    <b v="0"/>
    <n v="0"/>
    <b v="0"/>
    <s v="food/food trucks"/>
    <n v="1.7234074074074075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633"/>
    <x v="2"/>
    <x v="0"/>
    <s v="USD"/>
    <n v="1427510586"/>
    <n v="1424922186"/>
    <b v="0"/>
    <n v="19"/>
    <b v="0"/>
    <s v="food/food trucks"/>
    <n v="0.38776666666666665"/>
    <n v="612.26315789473688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11633"/>
    <x v="2"/>
    <x v="0"/>
    <s v="USD"/>
    <n v="1432047989"/>
    <n v="1430233589"/>
    <b v="0"/>
    <n v="0"/>
    <b v="0"/>
    <s v="food/food trucks"/>
    <n v="0.64627777777777773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11633"/>
    <x v="2"/>
    <x v="0"/>
    <s v="USD"/>
    <n v="1411662264"/>
    <n v="1408983864"/>
    <b v="0"/>
    <n v="2"/>
    <b v="0"/>
    <s v="food/food trucks"/>
    <n v="0.19388333333333332"/>
    <n v="5816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11633"/>
    <x v="2"/>
    <x v="0"/>
    <s v="USD"/>
    <n v="1407604920"/>
    <n v="1405012920"/>
    <b v="0"/>
    <n v="0"/>
    <b v="0"/>
    <s v="food/food trucks"/>
    <n v="2.2371153846153846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11633"/>
    <x v="2"/>
    <x v="0"/>
    <s v="USD"/>
    <n v="1466270582"/>
    <n v="1463678582"/>
    <b v="0"/>
    <n v="0"/>
    <b v="0"/>
    <s v="food/food trucks"/>
    <n v="1.1633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11633"/>
    <x v="2"/>
    <x v="0"/>
    <s v="USD"/>
    <n v="1404623330"/>
    <n v="1401685730"/>
    <b v="0"/>
    <n v="25"/>
    <b v="0"/>
    <s v="food/food trucks"/>
    <n v="1.1633"/>
    <n v="465.3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11633"/>
    <x v="2"/>
    <x v="0"/>
    <s v="USD"/>
    <n v="1435291200"/>
    <n v="1432640342"/>
    <b v="0"/>
    <n v="8"/>
    <b v="0"/>
    <s v="food/food trucks"/>
    <n v="0.7755333333333333"/>
    <n v="1454.125"/>
    <x v="7"/>
    <x v="19"/>
  </r>
  <r>
    <n v="1167"/>
    <s v="Empanada Express Food Truck"/>
    <s v="A mobile food truck serving up a Latino-inspired fusion cuisine using fresh, local, &amp; organic ingredients!"/>
    <n v="60000"/>
    <n v="11633"/>
    <x v="2"/>
    <x v="0"/>
    <s v="USD"/>
    <n v="1410543495"/>
    <n v="1407865095"/>
    <b v="0"/>
    <n v="16"/>
    <b v="0"/>
    <s v="food/food trucks"/>
    <n v="0.19388333333333332"/>
    <n v="727.0625"/>
    <x v="7"/>
    <x v="19"/>
  </r>
  <r>
    <n v="1168"/>
    <s v="SiMpLy FreSH fOoD TrUck"/>
    <s v="Simply fresh farm to table on wheels working close with local farms to ensure the highest of quality of product ."/>
    <n v="18000"/>
    <n v="11633"/>
    <x v="2"/>
    <x v="0"/>
    <s v="USD"/>
    <n v="1474507065"/>
    <n v="1471915065"/>
    <b v="0"/>
    <n v="3"/>
    <b v="0"/>
    <s v="food/food trucks"/>
    <n v="0.64627777777777773"/>
    <n v="3877.666666666666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1633"/>
    <x v="2"/>
    <x v="0"/>
    <s v="USD"/>
    <n v="1424593763"/>
    <n v="1422001763"/>
    <b v="0"/>
    <n v="3"/>
    <b v="0"/>
    <s v="food/food trucks"/>
    <n v="1.1633"/>
    <n v="3877.6666666666665"/>
    <x v="7"/>
    <x v="19"/>
  </r>
  <r>
    <n v="1170"/>
    <s v="Its A Rib Thing"/>
    <s v="They are sweet, sticky and incredibly addictive. People are left with a huge smile and a full stomach but still ask for more!!!"/>
    <n v="25000"/>
    <n v="11633"/>
    <x v="2"/>
    <x v="1"/>
    <s v="GBP"/>
    <n v="1433021171"/>
    <n v="1430429171"/>
    <b v="0"/>
    <n v="2"/>
    <b v="0"/>
    <s v="food/food trucks"/>
    <n v="0.46532000000000001"/>
    <n v="5816.5"/>
    <x v="7"/>
    <x v="19"/>
  </r>
  <r>
    <n v="1171"/>
    <s v="The Mean Green Purple Machine"/>
    <s v="Tulsa's first true biodiesel, alternative energy powered food truck! Oh yeah, and delicious food!"/>
    <n v="25000"/>
    <n v="11633"/>
    <x v="2"/>
    <x v="0"/>
    <s v="USD"/>
    <n v="1415909927"/>
    <n v="1414351127"/>
    <b v="0"/>
    <n v="1"/>
    <b v="0"/>
    <s v="food/food trucks"/>
    <n v="0.46532000000000001"/>
    <n v="11633"/>
    <x v="7"/>
    <x v="19"/>
  </r>
  <r>
    <n v="1172"/>
    <s v="let your dayz take you to the dogs."/>
    <s v="Bringing YOUR favorite dog recipes to the streets."/>
    <n v="9000"/>
    <n v="11633"/>
    <x v="2"/>
    <x v="0"/>
    <s v="USD"/>
    <n v="1408551752"/>
    <n v="1405959752"/>
    <b v="0"/>
    <n v="0"/>
    <b v="0"/>
    <s v="food/food trucks"/>
    <n v="1.2925555555555555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11633"/>
    <x v="2"/>
    <x v="0"/>
    <s v="USD"/>
    <n v="1438576057"/>
    <n v="1435552057"/>
    <b v="0"/>
    <n v="1"/>
    <b v="0"/>
    <s v="food/food trucks"/>
    <n v="9.3063999999999994E-2"/>
    <n v="11633"/>
    <x v="7"/>
    <x v="19"/>
  </r>
  <r>
    <n v="1174"/>
    <s v="Give The Black Burro a Stable Stable"/>
    <s v="Help me purchase a parking space to be the Burro's permanant home, I need your help to raise $15,000!"/>
    <n v="15000"/>
    <n v="11633"/>
    <x v="2"/>
    <x v="0"/>
    <s v="USD"/>
    <n v="1462738327"/>
    <n v="1460146327"/>
    <b v="0"/>
    <n v="19"/>
    <b v="0"/>
    <s v="food/food trucks"/>
    <n v="0.7755333333333333"/>
    <n v="612.26315789473688"/>
    <x v="7"/>
    <x v="19"/>
  </r>
  <r>
    <n v="1175"/>
    <s v="Bad To The Cone Food Service ATX"/>
    <s v="&quot;Create-Your-Cone&quot;. Freshly made waffle cones stuffed with your choice of yummy ingredients, or frozen yogurt!"/>
    <n v="20000"/>
    <n v="11633"/>
    <x v="2"/>
    <x v="0"/>
    <s v="USD"/>
    <n v="1436981339"/>
    <n v="1434389339"/>
    <b v="0"/>
    <n v="9"/>
    <b v="0"/>
    <s v="food/food trucks"/>
    <n v="0.58165"/>
    <n v="1292.5555555555557"/>
    <x v="7"/>
    <x v="19"/>
  </r>
  <r>
    <n v="1176"/>
    <s v="Mirlin's Sushi"/>
    <s v="Mirlins Sushi!_x000a_Find us on Facebook!_x000a_(Gives backers a voice, and a direct link to us! No kickstarter disappearing act here!)"/>
    <n v="175000"/>
    <n v="11633"/>
    <x v="2"/>
    <x v="2"/>
    <s v="AUD"/>
    <n v="1488805200"/>
    <n v="1484094498"/>
    <b v="0"/>
    <n v="1"/>
    <b v="0"/>
    <s v="food/food trucks"/>
    <n v="6.6474285714285708E-2"/>
    <n v="1163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11633"/>
    <x v="2"/>
    <x v="1"/>
    <s v="GBP"/>
    <n v="1413388296"/>
    <n v="1410796296"/>
    <b v="0"/>
    <n v="0"/>
    <b v="0"/>
    <s v="food/food trucks"/>
    <n v="1.9388333333333334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11633"/>
    <x v="2"/>
    <x v="0"/>
    <s v="USD"/>
    <n v="1408225452"/>
    <n v="1405633452"/>
    <b v="0"/>
    <n v="1"/>
    <b v="0"/>
    <s v="food/food trucks"/>
    <n v="0.15510666666666667"/>
    <n v="11633"/>
    <x v="7"/>
    <x v="19"/>
  </r>
  <r>
    <n v="1179"/>
    <s v="El Camion Roja"/>
    <s v="Mexican Style Food Truck, run by a Red Seal Chef, in a town with NO MEXICAN FOOD! That is a culinary emergency situation!"/>
    <n v="60000"/>
    <n v="11633"/>
    <x v="2"/>
    <x v="5"/>
    <s v="CAD"/>
    <n v="1446052627"/>
    <n v="1443460627"/>
    <b v="0"/>
    <n v="5"/>
    <b v="0"/>
    <s v="food/food trucks"/>
    <n v="0.19388333333333332"/>
    <n v="2326.6"/>
    <x v="7"/>
    <x v="19"/>
  </r>
  <r>
    <n v="1180"/>
    <s v="Hogzilla S.O.W. (Squeals On Wheels) A Veteran Owned Company"/>
    <s v="We would like to start a military-themed food truck to serve the Battle Creek/Kalamazoo area."/>
    <n v="50000"/>
    <n v="11633"/>
    <x v="2"/>
    <x v="0"/>
    <s v="USD"/>
    <n v="1403983314"/>
    <n v="1400786514"/>
    <b v="0"/>
    <n v="85"/>
    <b v="0"/>
    <s v="food/food trucks"/>
    <n v="0.23266000000000001"/>
    <n v="136.85882352941175"/>
    <x v="7"/>
    <x v="19"/>
  </r>
  <r>
    <n v="1181"/>
    <s v="Gringo Loco Tacos Food Truck"/>
    <s v="Bringing the best tacos to the streets of Chicago!"/>
    <n v="50000"/>
    <n v="11633"/>
    <x v="2"/>
    <x v="0"/>
    <s v="USD"/>
    <n v="1425197321"/>
    <n v="1422605321"/>
    <b v="0"/>
    <n v="3"/>
    <b v="0"/>
    <s v="food/food trucks"/>
    <n v="0.23266000000000001"/>
    <n v="3877.666666666666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11633"/>
    <x v="2"/>
    <x v="0"/>
    <s v="USD"/>
    <n v="1484239320"/>
    <n v="1482609088"/>
    <b v="0"/>
    <n v="4"/>
    <b v="0"/>
    <s v="food/food trucks"/>
    <n v="11.632999999999999"/>
    <n v="2908.2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1633"/>
    <x v="2"/>
    <x v="0"/>
    <s v="USD"/>
    <n v="1478059140"/>
    <n v="1476391223"/>
    <b v="0"/>
    <n v="3"/>
    <b v="0"/>
    <s v="food/food trucks"/>
    <n v="4.6532"/>
    <n v="3877.666666666666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11633"/>
    <x v="0"/>
    <x v="1"/>
    <s v="GBP"/>
    <n v="1486391011"/>
    <n v="1483712611"/>
    <b v="0"/>
    <n v="375"/>
    <b v="1"/>
    <s v="photography/photobooks"/>
    <n v="0.52877272727272728"/>
    <n v="31.02133333333333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1633"/>
    <x v="0"/>
    <x v="0"/>
    <s v="USD"/>
    <n v="1433736000"/>
    <n v="1430945149"/>
    <b v="0"/>
    <n v="111"/>
    <b v="1"/>
    <s v="photography/photobooks"/>
    <n v="0.93064000000000002"/>
    <n v="104.801801801801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11633"/>
    <x v="0"/>
    <x v="1"/>
    <s v="GBP"/>
    <n v="1433198520"/>
    <n v="1430340195"/>
    <b v="0"/>
    <n v="123"/>
    <b v="1"/>
    <s v="photography/photobooks"/>
    <n v="1.5510666666666666"/>
    <n v="94.57723577235772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11633"/>
    <x v="0"/>
    <x v="0"/>
    <s v="USD"/>
    <n v="1431885600"/>
    <n v="1429133323"/>
    <b v="0"/>
    <n v="70"/>
    <b v="1"/>
    <s v="photography/photobooks"/>
    <n v="1.3294857142857144"/>
    <n v="166.18571428571428"/>
    <x v="8"/>
    <x v="20"/>
  </r>
  <r>
    <n v="1188"/>
    <s v="Because Dance."/>
    <s v="A photobook of young dancers and their inspiring stories, photographed in beautiful and unique locations."/>
    <n v="2000"/>
    <n v="11633"/>
    <x v="0"/>
    <x v="5"/>
    <s v="CAD"/>
    <n v="1482943740"/>
    <n v="1481129340"/>
    <b v="0"/>
    <n v="85"/>
    <b v="1"/>
    <s v="photography/photobooks"/>
    <n v="5.8164999999999996"/>
    <n v="136.85882352941175"/>
    <x v="8"/>
    <x v="20"/>
  </r>
  <r>
    <n v="1189"/>
    <s v="Road Ramblers"/>
    <s v="A couple of experienced road trippers setting out for the big one. Six months traveling in a converted bus with a book at the end."/>
    <n v="9000"/>
    <n v="11633"/>
    <x v="0"/>
    <x v="0"/>
    <s v="USD"/>
    <n v="1467242995"/>
    <n v="1465428595"/>
    <b v="0"/>
    <n v="86"/>
    <b v="1"/>
    <s v="photography/photobooks"/>
    <n v="1.2925555555555555"/>
    <n v="135.26744186046511"/>
    <x v="8"/>
    <x v="20"/>
  </r>
  <r>
    <n v="1190"/>
    <s v="The Reality Of Chronic Illness - The Book"/>
    <s v="A pairing of self portraiture and writing to shed light on the reality of life with chronic illness."/>
    <n v="500"/>
    <n v="11633"/>
    <x v="0"/>
    <x v="0"/>
    <s v="USD"/>
    <n v="1409500725"/>
    <n v="1406908725"/>
    <b v="0"/>
    <n v="13"/>
    <b v="1"/>
    <s v="photography/photobooks"/>
    <n v="23.265999999999998"/>
    <n v="894.84615384615381"/>
    <x v="8"/>
    <x v="20"/>
  </r>
  <r>
    <n v="1191"/>
    <s v="Good Morning Japan"/>
    <s v="A photo journal capturing 30 days of sweetness in Kyoto, Tokyo, and more. Join me to see the cutest &amp; prettiest images of Japan :)"/>
    <n v="2700"/>
    <n v="11633"/>
    <x v="0"/>
    <x v="0"/>
    <s v="USD"/>
    <n v="1458480560"/>
    <n v="1455892160"/>
    <b v="0"/>
    <n v="33"/>
    <b v="1"/>
    <s v="photography/photobooks"/>
    <n v="4.3085185185185182"/>
    <n v="352.5151515151515"/>
    <x v="8"/>
    <x v="20"/>
  </r>
  <r>
    <n v="1192"/>
    <s v="Other Worlds - A Make 100 Project"/>
    <s v="A macro landscape photography art book &amp; limited edition prints. A Make 100 project."/>
    <n v="100"/>
    <n v="11633"/>
    <x v="0"/>
    <x v="1"/>
    <s v="GBP"/>
    <n v="1486814978"/>
    <n v="1484222978"/>
    <b v="0"/>
    <n v="15"/>
    <b v="1"/>
    <s v="photography/photobooks"/>
    <n v="116.33"/>
    <n v="775.53333333333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11633"/>
    <x v="0"/>
    <x v="0"/>
    <s v="USD"/>
    <n v="1460223453"/>
    <n v="1455043053"/>
    <b v="0"/>
    <n v="273"/>
    <b v="1"/>
    <s v="photography/photobooks"/>
    <n v="0.55395238095238097"/>
    <n v="42.61172161172161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11633"/>
    <x v="0"/>
    <x v="17"/>
    <s v="EUR"/>
    <n v="1428493379"/>
    <n v="1425901379"/>
    <b v="0"/>
    <n v="714"/>
    <b v="1"/>
    <s v="photography/photobooks"/>
    <n v="0.93064000000000002"/>
    <n v="16.29271708683473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1633"/>
    <x v="0"/>
    <x v="13"/>
    <s v="EUR"/>
    <n v="1450602000"/>
    <n v="1445415653"/>
    <b v="0"/>
    <n v="170"/>
    <b v="1"/>
    <s v="photography/photobooks"/>
    <n v="1.1633"/>
    <n v="68.429411764705875"/>
    <x v="8"/>
    <x v="20"/>
  </r>
  <r>
    <n v="1196"/>
    <s v="NAKED IBIZA - A Large Scale Photography Book by Dylan Rosser"/>
    <s v="A book of male nudes photographed on location in Ibiza over the last 4 years."/>
    <n v="14500"/>
    <n v="11633"/>
    <x v="0"/>
    <x v="1"/>
    <s v="GBP"/>
    <n v="1450467539"/>
    <n v="1447875539"/>
    <b v="0"/>
    <n v="512"/>
    <b v="1"/>
    <s v="photography/photobooks"/>
    <n v="0.80227586206896551"/>
    <n v="22.7207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11633"/>
    <x v="0"/>
    <x v="0"/>
    <s v="USD"/>
    <n v="1465797540"/>
    <n v="1463155034"/>
    <b v="0"/>
    <n v="314"/>
    <b v="1"/>
    <s v="photography/photobooks"/>
    <n v="0.7755333333333333"/>
    <n v="37.047770700636946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11633"/>
    <x v="0"/>
    <x v="0"/>
    <s v="USD"/>
    <n v="1451530800"/>
    <n v="1448463086"/>
    <b v="0"/>
    <n v="167"/>
    <b v="1"/>
    <s v="photography/photobooks"/>
    <n v="3.3237142857142858"/>
    <n v="69.658682634730539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11633"/>
    <x v="0"/>
    <x v="1"/>
    <s v="GBP"/>
    <n v="1436380200"/>
    <n v="1433615400"/>
    <b v="0"/>
    <n v="9"/>
    <b v="1"/>
    <s v="photography/photobooks"/>
    <n v="4.3765989465763733"/>
    <n v="1292.5555555555557"/>
    <x v="8"/>
    <x v="20"/>
  </r>
  <r>
    <n v="1200"/>
    <s v="Modern Nomads"/>
    <s v="Modern Nomads Journal is an 88 page magazine style publication containing photo stories about Somalis in the Horn of Africa."/>
    <n v="4800"/>
    <n v="11633"/>
    <x v="0"/>
    <x v="0"/>
    <s v="USD"/>
    <n v="1429183656"/>
    <n v="1427369256"/>
    <b v="0"/>
    <n v="103"/>
    <b v="1"/>
    <s v="photography/photobooks"/>
    <n v="2.4235416666666665"/>
    <n v="112.94174757281553"/>
    <x v="8"/>
    <x v="20"/>
  </r>
  <r>
    <n v="1201"/>
    <s v="Invisible People of Belarus"/>
    <s v="Documentary book about the lives of disabled people and Chernobyl victims living in governmental institutions called Internats"/>
    <n v="6000"/>
    <n v="11633"/>
    <x v="0"/>
    <x v="1"/>
    <s v="GBP"/>
    <n v="1468593246"/>
    <n v="1466001246"/>
    <b v="0"/>
    <n v="111"/>
    <b v="1"/>
    <s v="photography/photobooks"/>
    <n v="1.9388333333333334"/>
    <n v="104.80180180180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11633"/>
    <x v="0"/>
    <x v="2"/>
    <s v="AUD"/>
    <n v="1435388154"/>
    <n v="1432796154"/>
    <b v="0"/>
    <n v="271"/>
    <b v="1"/>
    <s v="photography/photobooks"/>
    <n v="0.46532000000000001"/>
    <n v="42.92619926199262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1633"/>
    <x v="0"/>
    <x v="0"/>
    <s v="USD"/>
    <n v="1433083527"/>
    <n v="1430491527"/>
    <b v="0"/>
    <n v="101"/>
    <b v="1"/>
    <s v="photography/photobooks"/>
    <n v="0.71368098159509208"/>
    <n v="115.17821782178218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1633"/>
    <x v="0"/>
    <x v="0"/>
    <s v="USD"/>
    <n v="1449205200"/>
    <n v="1445363833"/>
    <b v="0"/>
    <n v="57"/>
    <b v="1"/>
    <s v="photography/photobooks"/>
    <n v="0.89484615384615385"/>
    <n v="204.0877192982456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1633"/>
    <x v="0"/>
    <x v="12"/>
    <s v="EUR"/>
    <n v="1434197351"/>
    <n v="1431605351"/>
    <b v="0"/>
    <n v="62"/>
    <b v="1"/>
    <s v="photography/photobooks"/>
    <n v="0.89484615384615385"/>
    <n v="187.6290322580645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1633"/>
    <x v="0"/>
    <x v="15"/>
    <s v="EUR"/>
    <n v="1489238940"/>
    <n v="1486406253"/>
    <b v="0"/>
    <n v="32"/>
    <b v="1"/>
    <s v="photography/photobooks"/>
    <n v="12.925555555555556"/>
    <n v="363.53125"/>
    <x v="8"/>
    <x v="20"/>
  </r>
  <r>
    <n v="1207"/>
    <s v="ITALIANA"/>
    <s v="A humanistic photo book about ancestral &amp; post-modern Italy."/>
    <n v="16700"/>
    <n v="11633"/>
    <x v="0"/>
    <x v="13"/>
    <s v="EUR"/>
    <n v="1459418400"/>
    <n v="1456827573"/>
    <b v="0"/>
    <n v="141"/>
    <b v="1"/>
    <s v="photography/photobooks"/>
    <n v="0.6965868263473054"/>
    <n v="82.503546099290787"/>
    <x v="8"/>
    <x v="20"/>
  </r>
  <r>
    <n v="1208"/>
    <s v="Into The Great White Sands"/>
    <s v="Help me complete the photography and publish a fine art book on White Sands National Monument, a uniquely significant place."/>
    <n v="10000"/>
    <n v="11633"/>
    <x v="0"/>
    <x v="0"/>
    <s v="USD"/>
    <n v="1458835264"/>
    <n v="1456246864"/>
    <b v="0"/>
    <n v="75"/>
    <b v="1"/>
    <s v="photography/photobooks"/>
    <n v="1.1633"/>
    <n v="155.1066666666666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11633"/>
    <x v="0"/>
    <x v="0"/>
    <s v="USD"/>
    <n v="1488053905"/>
    <n v="1485461905"/>
    <b v="0"/>
    <n v="46"/>
    <b v="1"/>
    <s v="photography/photobooks"/>
    <n v="1.9388333333333334"/>
    <n v="252.89130434782609"/>
    <x v="8"/>
    <x v="20"/>
  </r>
  <r>
    <n v="1210"/>
    <s v="Det Andra GÃ¶teborg"/>
    <s v="En fotobok om livet i det enda andra GÃ¶teborg i vÃ¤rlden"/>
    <n v="20000"/>
    <n v="11633"/>
    <x v="0"/>
    <x v="11"/>
    <s v="SEK"/>
    <n v="1433106000"/>
    <n v="1431124572"/>
    <b v="0"/>
    <n v="103"/>
    <b v="1"/>
    <s v="photography/photobooks"/>
    <n v="0.58165"/>
    <n v="112.94174757281553"/>
    <x v="8"/>
    <x v="20"/>
  </r>
  <r>
    <n v="1211"/>
    <s v="500 Views of Japan"/>
    <s v="From 2010 to 2015, I took over 15 000 photos in Japan. Here's 500 of them. Landscape, city view, people and so much more!"/>
    <n v="1000"/>
    <n v="11633"/>
    <x v="0"/>
    <x v="5"/>
    <s v="CAD"/>
    <n v="1465505261"/>
    <n v="1464209261"/>
    <b v="0"/>
    <n v="6"/>
    <b v="1"/>
    <s v="photography/photobooks"/>
    <n v="11.632999999999999"/>
    <n v="1938.833333333333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11633"/>
    <x v="0"/>
    <x v="0"/>
    <s v="USD"/>
    <n v="1448586000"/>
    <n v="1447195695"/>
    <b v="0"/>
    <n v="83"/>
    <b v="1"/>
    <s v="photography/photobooks"/>
    <n v="4.6532"/>
    <n v="140.15662650602408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11633"/>
    <x v="0"/>
    <x v="1"/>
    <s v="GBP"/>
    <n v="1485886100"/>
    <n v="1482862100"/>
    <b v="0"/>
    <n v="108"/>
    <b v="1"/>
    <s v="photography/photobooks"/>
    <n v="1.7896923076923077"/>
    <n v="107.7129629629629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11633"/>
    <x v="0"/>
    <x v="0"/>
    <s v="USD"/>
    <n v="1433880605"/>
    <n v="1428696605"/>
    <b v="0"/>
    <n v="25"/>
    <b v="1"/>
    <s v="photography/photobooks"/>
    <n v="5.8164999999999996"/>
    <n v="465.32"/>
    <x v="8"/>
    <x v="20"/>
  </r>
  <r>
    <n v="1215"/>
    <s v="ShootTokyo: The Book"/>
    <s v="A photography book that brings you on a journey through Tokyo and beyond.   This is a collection of my best images from ShootTokyo."/>
    <n v="5000"/>
    <n v="11633"/>
    <x v="0"/>
    <x v="0"/>
    <s v="USD"/>
    <n v="1401487756"/>
    <n v="1398895756"/>
    <b v="0"/>
    <n v="549"/>
    <b v="1"/>
    <s v="photography/photobooks"/>
    <n v="2.3266"/>
    <n v="21.18943533697632"/>
    <x v="8"/>
    <x v="20"/>
  </r>
  <r>
    <n v="1216"/>
    <s v="In Training: a book of Bonsai photographs"/>
    <s v="A fine art photography book taking a new look at the art of bonsai."/>
    <n v="14000"/>
    <n v="11633"/>
    <x v="0"/>
    <x v="0"/>
    <s v="USD"/>
    <n v="1443826980"/>
    <n v="1441032457"/>
    <b v="0"/>
    <n v="222"/>
    <b v="1"/>
    <s v="photography/photobooks"/>
    <n v="0.83092857142857146"/>
    <n v="52.40090090090090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11633"/>
    <x v="0"/>
    <x v="0"/>
    <s v="USD"/>
    <n v="1468524340"/>
    <n v="1465932340"/>
    <b v="0"/>
    <n v="183"/>
    <b v="1"/>
    <s v="photography/photobooks"/>
    <n v="0.43898113207547168"/>
    <n v="63.568306010928964"/>
    <x v="8"/>
    <x v="20"/>
  </r>
  <r>
    <n v="1218"/>
    <s v="The Alaska Range"/>
    <s v="The Mountaineers Books and I, Carl Battreall, have teamed up to create the first photography book of the legendary Alaska Range."/>
    <n v="9000"/>
    <n v="11633"/>
    <x v="0"/>
    <x v="0"/>
    <s v="USD"/>
    <n v="1446346800"/>
    <n v="1443714800"/>
    <b v="0"/>
    <n v="89"/>
    <b v="1"/>
    <s v="photography/photobooks"/>
    <n v="1.2925555555555555"/>
    <n v="130.70786516853931"/>
    <x v="8"/>
    <x v="20"/>
  </r>
  <r>
    <n v="1219"/>
    <s v="The Box"/>
    <s v="The Box is a fine art book of Ron Amato's innovative and seductive photography project."/>
    <n v="16350"/>
    <n v="11633"/>
    <x v="0"/>
    <x v="0"/>
    <s v="USD"/>
    <n v="1476961513"/>
    <n v="1474369513"/>
    <b v="0"/>
    <n v="253"/>
    <b v="1"/>
    <s v="photography/photobooks"/>
    <n v="0.71149847094801222"/>
    <n v="45.980237154150196"/>
    <x v="8"/>
    <x v="20"/>
  </r>
  <r>
    <n v="1220"/>
    <s v="All The People"/>
    <s v="A beautiful photo art book of portraits and conversations with people that may expand your idea of gender."/>
    <n v="15000"/>
    <n v="11633"/>
    <x v="0"/>
    <x v="12"/>
    <s v="EUR"/>
    <n v="1440515112"/>
    <n v="1437923112"/>
    <b v="0"/>
    <n v="140"/>
    <b v="1"/>
    <s v="photography/photobooks"/>
    <n v="0.7755333333333333"/>
    <n v="83.09285714285714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11633"/>
    <x v="0"/>
    <x v="1"/>
    <s v="GBP"/>
    <n v="1480809600"/>
    <n v="1478431488"/>
    <b v="0"/>
    <n v="103"/>
    <b v="1"/>
    <s v="photography/photobooks"/>
    <n v="5.2877272727272731"/>
    <n v="112.94174757281553"/>
    <x v="8"/>
    <x v="20"/>
  </r>
  <r>
    <n v="1222"/>
    <s v="Project Pilgrim"/>
    <s v="Project Pilgrim is my effort to work towards normalizing mental health."/>
    <n v="4000"/>
    <n v="11633"/>
    <x v="0"/>
    <x v="5"/>
    <s v="CAD"/>
    <n v="1459483200"/>
    <n v="1456852647"/>
    <b v="0"/>
    <n v="138"/>
    <b v="1"/>
    <s v="photography/photobooks"/>
    <n v="2.9082499999999998"/>
    <n v="84.29710144927536"/>
    <x v="8"/>
    <x v="20"/>
  </r>
  <r>
    <n v="1223"/>
    <s v="YOSEMITE PEOPLE"/>
    <s v="A photography book focusing on the people rather than the nature at Yosemite National Park."/>
    <n v="19800"/>
    <n v="11633"/>
    <x v="0"/>
    <x v="0"/>
    <s v="USD"/>
    <n v="1478754909"/>
    <n v="1476159309"/>
    <b v="0"/>
    <n v="191"/>
    <b v="1"/>
    <s v="photography/photobooks"/>
    <n v="0.58752525252525256"/>
    <n v="60.905759162303667"/>
    <x v="8"/>
    <x v="20"/>
  </r>
  <r>
    <n v="1224"/>
    <s v="&quot;I Dreamed Last Night&quot; Album (Canceled)"/>
    <s v="Modern Celtic influenced CD.  Help me finish what I started before the stroke."/>
    <n v="15000"/>
    <n v="11633"/>
    <x v="1"/>
    <x v="0"/>
    <s v="USD"/>
    <n v="1402060302"/>
    <n v="1396876302"/>
    <b v="0"/>
    <n v="18"/>
    <b v="0"/>
    <s v="music/world music"/>
    <n v="0.7755333333333333"/>
    <n v="646.2777777777778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1633"/>
    <x v="1"/>
    <x v="0"/>
    <s v="USD"/>
    <n v="1382478278"/>
    <n v="1377294278"/>
    <b v="0"/>
    <n v="3"/>
    <b v="0"/>
    <s v="music/world music"/>
    <n v="3.8776666666666668"/>
    <n v="3877.666666666666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1633"/>
    <x v="1"/>
    <x v="0"/>
    <s v="USD"/>
    <n v="1398042000"/>
    <n v="1395089981"/>
    <b v="0"/>
    <n v="40"/>
    <b v="0"/>
    <s v="music/world music"/>
    <n v="0.23266000000000001"/>
    <n v="290.8249999999999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11633"/>
    <x v="1"/>
    <x v="0"/>
    <s v="USD"/>
    <n v="1407394800"/>
    <n v="1404770616"/>
    <b v="0"/>
    <n v="0"/>
    <b v="0"/>
    <s v="music/world music"/>
    <n v="5.8164999999999996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1633"/>
    <x v="1"/>
    <x v="0"/>
    <s v="USD"/>
    <n v="1317231008"/>
    <n v="1312047008"/>
    <b v="0"/>
    <n v="24"/>
    <b v="0"/>
    <s v="music/world music"/>
    <n v="2.3266"/>
    <n v="484.7083333333333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11633"/>
    <x v="1"/>
    <x v="0"/>
    <s v="USD"/>
    <n v="1334592000"/>
    <n v="1331982127"/>
    <b v="0"/>
    <n v="1"/>
    <b v="0"/>
    <s v="music/world music"/>
    <n v="4.2301818181818183"/>
    <n v="1163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11633"/>
    <x v="1"/>
    <x v="0"/>
    <s v="USD"/>
    <n v="1298589630"/>
    <n v="1295997630"/>
    <b v="0"/>
    <n v="0"/>
    <b v="0"/>
    <s v="music/world music"/>
    <n v="2.3265999999999998E-2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11633"/>
    <x v="1"/>
    <x v="0"/>
    <s v="USD"/>
    <n v="1440723600"/>
    <n v="1436394968"/>
    <b v="0"/>
    <n v="0"/>
    <b v="0"/>
    <s v="music/world music"/>
    <n v="2.3266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11633"/>
    <x v="1"/>
    <x v="0"/>
    <s v="USD"/>
    <n v="1381090870"/>
    <n v="1377030070"/>
    <b v="0"/>
    <n v="1"/>
    <b v="0"/>
    <s v="music/world music"/>
    <n v="2.3266"/>
    <n v="11633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33"/>
    <x v="1"/>
    <x v="0"/>
    <s v="USD"/>
    <n v="1329864374"/>
    <n v="1328049974"/>
    <b v="0"/>
    <n v="6"/>
    <b v="0"/>
    <s v="music/world music"/>
    <n v="11.632999999999999"/>
    <n v="1938.83333333333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11633"/>
    <x v="1"/>
    <x v="1"/>
    <s v="GBP"/>
    <n v="1422903342"/>
    <n v="1420311342"/>
    <b v="0"/>
    <n v="0"/>
    <b v="0"/>
    <s v="music/world music"/>
    <n v="0.23266000000000001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11633"/>
    <x v="1"/>
    <x v="0"/>
    <s v="USD"/>
    <n v="1387077299"/>
    <n v="1383621299"/>
    <b v="0"/>
    <n v="6"/>
    <b v="0"/>
    <s v="music/world music"/>
    <n v="1.5440668967348021"/>
    <n v="1938.8333333333333"/>
    <x v="4"/>
    <x v="21"/>
  </r>
  <r>
    <n v="1236"/>
    <s v="&quot;Volando&quot; CD Release (Canceled)"/>
    <s v="Raising money to give the musicians their due."/>
    <n v="2500"/>
    <n v="11633"/>
    <x v="1"/>
    <x v="0"/>
    <s v="USD"/>
    <n v="1343491200"/>
    <n v="1342801164"/>
    <b v="0"/>
    <n v="0"/>
    <b v="0"/>
    <s v="music/world music"/>
    <n v="4.6532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11633"/>
    <x v="1"/>
    <x v="0"/>
    <s v="USD"/>
    <n v="1345790865"/>
    <n v="1344062865"/>
    <b v="0"/>
    <n v="0"/>
    <b v="0"/>
    <s v="music/world music"/>
    <n v="0.4653200000000000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1633"/>
    <x v="1"/>
    <x v="0"/>
    <s v="USD"/>
    <n v="1312641536"/>
    <n v="1310049536"/>
    <b v="0"/>
    <n v="3"/>
    <b v="0"/>
    <s v="music/world music"/>
    <n v="11.632999999999999"/>
    <n v="3877.6666666666665"/>
    <x v="4"/>
    <x v="21"/>
  </r>
  <r>
    <n v="1239"/>
    <s v="Help Calmenco! finance new CD and Tour (Canceled)"/>
    <s v="Please consider helping us with our new CD and Riverdance Tour"/>
    <n v="2500"/>
    <n v="11633"/>
    <x v="1"/>
    <x v="0"/>
    <s v="USD"/>
    <n v="1325804767"/>
    <n v="1323212767"/>
    <b v="0"/>
    <n v="0"/>
    <b v="0"/>
    <s v="music/world music"/>
    <n v="4.6532"/>
    <n v="0"/>
    <x v="4"/>
    <x v="21"/>
  </r>
  <r>
    <n v="1240"/>
    <s v="Message of Peace, Love &amp; Unity (Canceled)"/>
    <s v="Sharing positive vibes of Peace, Love &amp; Unity with the World through conscious Reggae Music!"/>
    <n v="8000"/>
    <n v="11633"/>
    <x v="1"/>
    <x v="0"/>
    <s v="USD"/>
    <n v="1373665860"/>
    <n v="1368579457"/>
    <b v="0"/>
    <n v="8"/>
    <b v="0"/>
    <s v="music/world music"/>
    <n v="1.4541249999999999"/>
    <n v="1454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11633"/>
    <x v="1"/>
    <x v="0"/>
    <s v="USD"/>
    <n v="1414994340"/>
    <n v="1413057980"/>
    <b v="0"/>
    <n v="34"/>
    <b v="0"/>
    <s v="music/world music"/>
    <n v="2.3266"/>
    <n v="342.1470588235293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11633"/>
    <x v="1"/>
    <x v="0"/>
    <s v="USD"/>
    <n v="1315747080"/>
    <n v="1314417502"/>
    <b v="0"/>
    <n v="1"/>
    <b v="0"/>
    <s v="music/world music"/>
    <n v="12.769484083424809"/>
    <n v="1163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1633"/>
    <x v="1"/>
    <x v="0"/>
    <s v="USD"/>
    <n v="1310158800"/>
    <n v="1304888771"/>
    <b v="0"/>
    <n v="38"/>
    <b v="0"/>
    <s v="music/world music"/>
    <n v="0.9694166666666667"/>
    <n v="306.1315789473684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11633"/>
    <x v="0"/>
    <x v="0"/>
    <s v="USD"/>
    <n v="1366664400"/>
    <n v="1363981723"/>
    <b v="1"/>
    <n v="45"/>
    <b v="1"/>
    <s v="music/rock"/>
    <n v="5.8164999999999996"/>
    <n v="258.5111111111111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11633"/>
    <x v="0"/>
    <x v="0"/>
    <s v="USD"/>
    <n v="1402755834"/>
    <n v="1400163834"/>
    <b v="1"/>
    <n v="17"/>
    <b v="1"/>
    <s v="music/rock"/>
    <n v="5.8164999999999996"/>
    <n v="684.2941176470587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11633"/>
    <x v="0"/>
    <x v="0"/>
    <s v="USD"/>
    <n v="1323136949"/>
    <n v="1319245349"/>
    <b v="1"/>
    <n v="31"/>
    <b v="1"/>
    <s v="music/rock"/>
    <n v="5.8164999999999996"/>
    <n v="375.25806451612902"/>
    <x v="4"/>
    <x v="11"/>
  </r>
  <r>
    <n v="1247"/>
    <s v="BRAIN DEAD to record debut EP with SLAYER producer!"/>
    <s v="BRAIN DEAD is going to record their debut EP and they need your help, Bozos!"/>
    <n v="3500"/>
    <n v="11633"/>
    <x v="0"/>
    <x v="0"/>
    <s v="USD"/>
    <n v="1367823655"/>
    <n v="1365231655"/>
    <b v="1"/>
    <n v="50"/>
    <b v="1"/>
    <s v="music/rock"/>
    <n v="3.3237142857142858"/>
    <n v="232.66"/>
    <x v="4"/>
    <x v="11"/>
  </r>
  <r>
    <n v="1248"/>
    <s v="The Vandies // Full length album!"/>
    <s v="The Vandies make pop rock in glorious Portland, Oregon. Help us fund our first full length album!"/>
    <n v="2500"/>
    <n v="11633"/>
    <x v="0"/>
    <x v="0"/>
    <s v="USD"/>
    <n v="1402642740"/>
    <n v="1399563953"/>
    <b v="1"/>
    <n v="59"/>
    <b v="1"/>
    <s v="music/rock"/>
    <n v="4.6532"/>
    <n v="197.1694915254237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11633"/>
    <x v="0"/>
    <x v="0"/>
    <s v="USD"/>
    <n v="1341683211"/>
    <n v="1339091211"/>
    <b v="1"/>
    <n v="81"/>
    <b v="1"/>
    <s v="music/rock"/>
    <n v="2.3266"/>
    <n v="143.61728395061729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11633"/>
    <x v="0"/>
    <x v="0"/>
    <s v="USD"/>
    <n v="1410017131"/>
    <n v="1406129131"/>
    <b v="1"/>
    <n v="508"/>
    <b v="1"/>
    <s v="music/rock"/>
    <n v="0.38776666666666665"/>
    <n v="22.8996062992126"/>
    <x v="4"/>
    <x v="11"/>
  </r>
  <r>
    <n v="1251"/>
    <s v="Jack Oblivian Harlan t Bobo Limes european tour"/>
    <s v="A tour of europe with 3 memphis artist, Jack Oblivian, Harlan T Bobo and Shawn Cripps."/>
    <n v="6000"/>
    <n v="11633"/>
    <x v="0"/>
    <x v="0"/>
    <s v="USD"/>
    <n v="1316979167"/>
    <n v="1311795167"/>
    <b v="1"/>
    <n v="74"/>
    <b v="1"/>
    <s v="music/rock"/>
    <n v="1.9388333333333334"/>
    <n v="157.2027027027027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11633"/>
    <x v="0"/>
    <x v="0"/>
    <s v="USD"/>
    <n v="1382658169"/>
    <n v="1380238969"/>
    <b v="1"/>
    <n v="141"/>
    <b v="1"/>
    <s v="music/rock"/>
    <n v="3.3237142857142858"/>
    <n v="82.50354609929078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11633"/>
    <x v="0"/>
    <x v="0"/>
    <s v="USD"/>
    <n v="1409770107"/>
    <n v="1407178107"/>
    <b v="1"/>
    <n v="711"/>
    <b v="1"/>
    <s v="music/rock"/>
    <n v="1163.3"/>
    <n v="16.361462728551338"/>
    <x v="4"/>
    <x v="11"/>
  </r>
  <r>
    <n v="1254"/>
    <s v="Album4"/>
    <s v="Fresh off the heels of, &quot;Let the Waves Come in Threes,&quot; (#6 National Folk Chart) we're making a new record. Huge thanks for your help!"/>
    <n v="6700"/>
    <n v="11633"/>
    <x v="0"/>
    <x v="0"/>
    <s v="USD"/>
    <n v="1293857940"/>
    <n v="1288968886"/>
    <b v="1"/>
    <n v="141"/>
    <b v="1"/>
    <s v="music/rock"/>
    <n v="1.7362686567164178"/>
    <n v="82.503546099290787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11633"/>
    <x v="0"/>
    <x v="0"/>
    <s v="USD"/>
    <n v="1385932652"/>
    <n v="1383337052"/>
    <b v="1"/>
    <n v="109"/>
    <b v="1"/>
    <s v="music/rock"/>
    <n v="3.8776666666666668"/>
    <n v="106.7247706422018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11633"/>
    <x v="0"/>
    <x v="0"/>
    <s v="USD"/>
    <n v="1329084231"/>
    <n v="1326492231"/>
    <b v="1"/>
    <n v="361"/>
    <b v="1"/>
    <s v="music/rock"/>
    <n v="0.38776666666666665"/>
    <n v="32.22437673130193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1633"/>
    <x v="0"/>
    <x v="0"/>
    <s v="USD"/>
    <n v="1301792590"/>
    <n v="1297562590"/>
    <b v="1"/>
    <n v="176"/>
    <b v="1"/>
    <s v="music/rock"/>
    <n v="2.1150909090909091"/>
    <n v="66.096590909090907"/>
    <x v="4"/>
    <x v="11"/>
  </r>
  <r>
    <n v="1258"/>
    <s v="Mustard Plug New Record!"/>
    <s v="Mustard Plug needs help funding their new record.  Please help the Grand Rapids, MI band put out their 7th record!"/>
    <n v="12000"/>
    <n v="11633"/>
    <x v="0"/>
    <x v="0"/>
    <s v="USD"/>
    <n v="1377960012"/>
    <n v="1375368012"/>
    <b v="1"/>
    <n v="670"/>
    <b v="1"/>
    <s v="music/rock"/>
    <n v="0.9694166666666667"/>
    <n v="17.362686567164179"/>
    <x v="4"/>
    <x v="11"/>
  </r>
  <r>
    <n v="1259"/>
    <s v="Help Falling From One complete their CD!!!"/>
    <s v="Falling From One is currently in the studio recording their first CD and they need your help!"/>
    <n v="2500"/>
    <n v="11633"/>
    <x v="0"/>
    <x v="0"/>
    <s v="USD"/>
    <n v="1402286340"/>
    <n v="1399504664"/>
    <b v="1"/>
    <n v="96"/>
    <b v="1"/>
    <s v="music/rock"/>
    <n v="4.6532"/>
    <n v="121.1770833333333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11633"/>
    <x v="0"/>
    <x v="0"/>
    <s v="USD"/>
    <n v="1393445620"/>
    <n v="1390853620"/>
    <b v="1"/>
    <n v="74"/>
    <b v="1"/>
    <s v="music/rock"/>
    <n v="3.5251515151515154"/>
    <n v="157.20270270270271"/>
    <x v="4"/>
    <x v="11"/>
  </r>
  <r>
    <n v="1261"/>
    <s v="The Puget EP's Vinyl Release"/>
    <s v="We just recorded a stellar EP and we're trying to put it out on vinyl.  Can you help these punx out?"/>
    <n v="2000"/>
    <n v="11633"/>
    <x v="0"/>
    <x v="0"/>
    <s v="USD"/>
    <n v="1390983227"/>
    <n v="1388391227"/>
    <b v="1"/>
    <n v="52"/>
    <b v="1"/>
    <s v="music/rock"/>
    <n v="5.8164999999999996"/>
    <n v="223.7115384615384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11633"/>
    <x v="0"/>
    <x v="5"/>
    <s v="CAD"/>
    <n v="1392574692"/>
    <n v="1389982692"/>
    <b v="1"/>
    <n v="105"/>
    <b v="1"/>
    <s v="music/rock"/>
    <n v="1.7896923076923077"/>
    <n v="110.79047619047618"/>
    <x v="4"/>
    <x v="11"/>
  </r>
  <r>
    <n v="1263"/>
    <s v="New Tropic Bombs EP ~ &quot;Return to Bomber Bay&quot;"/>
    <s v="A fresh batch of chaos from Toledo, Ohio's reggae-rockers, Tropic Bombs!"/>
    <n v="1500"/>
    <n v="11633"/>
    <x v="0"/>
    <x v="0"/>
    <s v="USD"/>
    <n v="1396054800"/>
    <n v="1393034470"/>
    <b v="1"/>
    <n v="41"/>
    <b v="1"/>
    <s v="music/rock"/>
    <n v="7.7553333333333336"/>
    <n v="283.731707317073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1633"/>
    <x v="0"/>
    <x v="0"/>
    <s v="USD"/>
    <n v="1383062083"/>
    <n v="1380556483"/>
    <b v="1"/>
    <n v="34"/>
    <b v="1"/>
    <s v="music/rock"/>
    <n v="17.896923076923077"/>
    <n v="342.1470588235293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11633"/>
    <x v="0"/>
    <x v="0"/>
    <s v="USD"/>
    <n v="1291131815"/>
    <n v="1287071015"/>
    <b v="1"/>
    <n v="66"/>
    <b v="1"/>
    <s v="music/rock"/>
    <n v="3.3237142857142858"/>
    <n v="176.25757575757575"/>
    <x v="4"/>
    <x v="11"/>
  </r>
  <r>
    <n v="1266"/>
    <s v="Sensory Station's First EP"/>
    <s v="We are looking to record our first EP produced by Aaron Harris (ISIS/Palms) at Studio West."/>
    <n v="9500"/>
    <n v="11633"/>
    <x v="0"/>
    <x v="0"/>
    <s v="USD"/>
    <n v="1389474145"/>
    <n v="1386882145"/>
    <b v="1"/>
    <n v="50"/>
    <b v="1"/>
    <s v="music/rock"/>
    <n v="1.2245263157894737"/>
    <n v="232.66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11633"/>
    <x v="0"/>
    <x v="0"/>
    <s v="USD"/>
    <n v="1374674558"/>
    <n v="1372082558"/>
    <b v="1"/>
    <n v="159"/>
    <b v="1"/>
    <s v="music/rock"/>
    <n v="0.52877272727272728"/>
    <n v="73.163522012578611"/>
    <x v="4"/>
    <x v="11"/>
  </r>
  <r>
    <n v="1268"/>
    <s v="Full Devil Jacket 2nd Album Release"/>
    <s v="Full Devil Jacket Is releasing their first record in over 12 yrs and we want you to be a part of it!"/>
    <n v="12000"/>
    <n v="11633"/>
    <x v="0"/>
    <x v="0"/>
    <s v="USD"/>
    <n v="1379708247"/>
    <n v="1377116247"/>
    <b v="1"/>
    <n v="182"/>
    <b v="1"/>
    <s v="music/rock"/>
    <n v="0.9694166666666667"/>
    <n v="63.91758241758241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11633"/>
    <x v="0"/>
    <x v="0"/>
    <s v="USD"/>
    <n v="1460764800"/>
    <n v="1458157512"/>
    <b v="1"/>
    <n v="206"/>
    <b v="1"/>
    <s v="music/rock"/>
    <n v="0.6187765957446808"/>
    <n v="56.470873786407765"/>
    <x v="4"/>
    <x v="11"/>
  </r>
  <r>
    <n v="1270"/>
    <s v="Resolution15 records their next album, Svaha"/>
    <s v="We make awake metal using violins in place of guitars and want to record a full length album."/>
    <n v="10000"/>
    <n v="11633"/>
    <x v="0"/>
    <x v="0"/>
    <s v="USD"/>
    <n v="1332704042"/>
    <n v="1327523642"/>
    <b v="1"/>
    <n v="169"/>
    <b v="1"/>
    <s v="music/rock"/>
    <n v="1.1633"/>
    <n v="68.83431952662721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11633"/>
    <x v="0"/>
    <x v="0"/>
    <s v="USD"/>
    <n v="1384363459"/>
    <n v="1381767859"/>
    <b v="1"/>
    <n v="31"/>
    <b v="1"/>
    <s v="music/rock"/>
    <n v="1.5510666666666666"/>
    <n v="375.258064516129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11633"/>
    <x v="0"/>
    <x v="0"/>
    <s v="USD"/>
    <n v="1276574400"/>
    <n v="1270576379"/>
    <b v="1"/>
    <n v="28"/>
    <b v="1"/>
    <s v="music/rock"/>
    <n v="2.3266"/>
    <n v="415.46428571428572"/>
    <x v="4"/>
    <x v="11"/>
  </r>
  <r>
    <n v="1273"/>
    <s v="Run Coyote &quot;Youth Haunts&quot; - Vinyl LP and CD"/>
    <s v="Run Coyote is raising funds to produce their debut album - &quot;Youth Haunts&quot; - on vinyl LP and CD"/>
    <n v="4000"/>
    <n v="11633"/>
    <x v="0"/>
    <x v="5"/>
    <s v="CAD"/>
    <n v="1409506291"/>
    <n v="1406914291"/>
    <b v="1"/>
    <n v="54"/>
    <b v="1"/>
    <s v="music/rock"/>
    <n v="2.9082499999999998"/>
    <n v="215.42592592592592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11633"/>
    <x v="0"/>
    <x v="0"/>
    <s v="USD"/>
    <n v="1346344425"/>
    <n v="1343320425"/>
    <b v="1"/>
    <n v="467"/>
    <b v="1"/>
    <s v="music/rock"/>
    <n v="0.46532000000000001"/>
    <n v="24.910064239828692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11633"/>
    <x v="0"/>
    <x v="0"/>
    <s v="USD"/>
    <n v="1375908587"/>
    <n v="1372884587"/>
    <b v="1"/>
    <n v="389"/>
    <b v="1"/>
    <s v="music/rock"/>
    <n v="0.7755333333333333"/>
    <n v="29.904884318766065"/>
    <x v="4"/>
    <x v="11"/>
  </r>
  <r>
    <n v="1276"/>
    <s v="MR. DREAM GOES TO JAIL"/>
    <s v="Sponsor this Brooklyn punk band's debut seven-inch, MR. DREAM GOES TO JAIL."/>
    <n v="3000"/>
    <n v="11633"/>
    <x v="0"/>
    <x v="0"/>
    <s v="USD"/>
    <n v="1251777600"/>
    <n v="1247504047"/>
    <b v="1"/>
    <n v="68"/>
    <b v="1"/>
    <s v="music/rock"/>
    <n v="3.8776666666666668"/>
    <n v="171.073529411764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1633"/>
    <x v="0"/>
    <x v="0"/>
    <s v="USD"/>
    <n v="1346765347"/>
    <n v="1343741347"/>
    <b v="1"/>
    <n v="413"/>
    <b v="1"/>
    <s v="music/rock"/>
    <n v="0.7755333333333333"/>
    <n v="28.16707021791767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1633"/>
    <x v="0"/>
    <x v="0"/>
    <s v="USD"/>
    <n v="1403661600"/>
    <n v="1401196766"/>
    <b v="1"/>
    <n v="190"/>
    <b v="1"/>
    <s v="music/rock"/>
    <n v="1.7896923076923077"/>
    <n v="61.22631578947368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1633"/>
    <x v="0"/>
    <x v="0"/>
    <s v="USD"/>
    <n v="1395624170"/>
    <n v="1392171770"/>
    <b v="1"/>
    <n v="189"/>
    <b v="1"/>
    <s v="music/rock"/>
    <n v="0.92945030361137748"/>
    <n v="61.550264550264551"/>
    <x v="4"/>
    <x v="11"/>
  </r>
  <r>
    <n v="1280"/>
    <s v="Nothing More's New Album"/>
    <s v="Nothing More is recording their forthcoming record and needs to join forces with you to make this album HUGE! "/>
    <n v="15000"/>
    <n v="11633"/>
    <x v="0"/>
    <x v="0"/>
    <s v="USD"/>
    <n v="1299003054"/>
    <n v="1291227054"/>
    <b v="1"/>
    <n v="130"/>
    <b v="1"/>
    <s v="music/rock"/>
    <n v="0.7755333333333333"/>
    <n v="89.48461538461538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11633"/>
    <x v="0"/>
    <x v="0"/>
    <s v="USD"/>
    <n v="1375033836"/>
    <n v="1373305836"/>
    <b v="1"/>
    <n v="74"/>
    <b v="1"/>
    <s v="music/rock"/>
    <n v="1.6618571428571429"/>
    <n v="157.2027027027027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1633"/>
    <x v="0"/>
    <x v="0"/>
    <s v="USD"/>
    <n v="1386565140"/>
    <n v="1383909855"/>
    <b v="1"/>
    <n v="274"/>
    <b v="1"/>
    <s v="music/rock"/>
    <n v="0.7755333333333333"/>
    <n v="42.456204379562045"/>
    <x v="4"/>
    <x v="11"/>
  </r>
  <r>
    <n v="1283"/>
    <s v="Sketching In Stereo 3rd Album!"/>
    <s v="Our 3rd album is halfway complete, but we need your help to record, mix and master the final product!"/>
    <n v="1000"/>
    <n v="11633"/>
    <x v="0"/>
    <x v="0"/>
    <s v="USD"/>
    <n v="1362974400"/>
    <n v="1360948389"/>
    <b v="1"/>
    <n v="22"/>
    <b v="1"/>
    <s v="music/rock"/>
    <n v="11.632999999999999"/>
    <n v="528.772727272727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11633"/>
    <x v="0"/>
    <x v="0"/>
    <s v="USD"/>
    <n v="1483203540"/>
    <n v="1481175482"/>
    <b v="0"/>
    <n v="31"/>
    <b v="1"/>
    <s v="theater/plays"/>
    <n v="5.8164999999999996"/>
    <n v="375.25806451612902"/>
    <x v="1"/>
    <x v="6"/>
  </r>
  <r>
    <n v="1285"/>
    <s v="We just keep going"/>
    <s v="The world premiere of hysterically funny and heartbreaking story about family, unconditional love and facing the unfaceable"/>
    <n v="2000"/>
    <n v="11633"/>
    <x v="0"/>
    <x v="1"/>
    <s v="GBP"/>
    <n v="1434808775"/>
    <n v="1433512775"/>
    <b v="0"/>
    <n v="63"/>
    <b v="1"/>
    <s v="theater/plays"/>
    <n v="5.8164999999999996"/>
    <n v="184.65079365079364"/>
    <x v="1"/>
    <x v="6"/>
  </r>
  <r>
    <n v="1286"/>
    <s v="The Diary of a Nobody"/>
    <s v="A touring production of FRED's modern adaptation of the classic Victorian comic novel, reaching out to new audiences."/>
    <n v="1500"/>
    <n v="11633"/>
    <x v="0"/>
    <x v="1"/>
    <s v="GBP"/>
    <n v="1424181600"/>
    <n v="1423041227"/>
    <b v="0"/>
    <n v="20"/>
    <b v="1"/>
    <s v="theater/plays"/>
    <n v="7.7553333333333336"/>
    <n v="581.6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11633"/>
    <x v="0"/>
    <x v="1"/>
    <s v="GBP"/>
    <n v="1434120856"/>
    <n v="1428936856"/>
    <b v="0"/>
    <n v="25"/>
    <b v="1"/>
    <s v="theater/plays"/>
    <n v="46.531999999999996"/>
    <n v="465.3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11633"/>
    <x v="0"/>
    <x v="0"/>
    <s v="USD"/>
    <n v="1470801600"/>
    <n v="1468122163"/>
    <b v="0"/>
    <n v="61"/>
    <b v="1"/>
    <s v="theater/plays"/>
    <n v="2.9082499999999998"/>
    <n v="190.70491803278688"/>
    <x v="1"/>
    <x v="6"/>
  </r>
  <r>
    <n v="1289"/>
    <s v="No Brains for Dinner"/>
    <s v="A chilling original Edwardian Comedy of errors and foolishness made for the Patrick Henry College stage."/>
    <n v="1500"/>
    <n v="11633"/>
    <x v="0"/>
    <x v="0"/>
    <s v="USD"/>
    <n v="1483499645"/>
    <n v="1480907645"/>
    <b v="0"/>
    <n v="52"/>
    <b v="1"/>
    <s v="theater/plays"/>
    <n v="7.7553333333333336"/>
    <n v="223.71153846153845"/>
    <x v="1"/>
    <x v="6"/>
  </r>
  <r>
    <n v="1290"/>
    <s v="I Died... I Came Back, ... Whatever"/>
    <s v="Sometimes your Heart has to STOP for your Life to START."/>
    <n v="3500"/>
    <n v="11633"/>
    <x v="0"/>
    <x v="0"/>
    <s v="USD"/>
    <n v="1429772340"/>
    <n v="1427121931"/>
    <b v="0"/>
    <n v="86"/>
    <b v="1"/>
    <s v="theater/plays"/>
    <n v="3.3237142857142858"/>
    <n v="135.2674418604651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11633"/>
    <x v="0"/>
    <x v="0"/>
    <s v="USD"/>
    <n v="1428390000"/>
    <n v="1425224391"/>
    <b v="0"/>
    <n v="42"/>
    <b v="1"/>
    <s v="theater/plays"/>
    <n v="3.8776666666666668"/>
    <n v="276.97619047619048"/>
    <x v="1"/>
    <x v="6"/>
  </r>
  <r>
    <n v="1292"/>
    <s v="Season Scandinavia"/>
    <s v="Empty Deck presents the most exciting unknown contemporary Scandinavian plays in co-production with The Other Room Theatre, Cardiff."/>
    <n v="1700"/>
    <n v="11633"/>
    <x v="0"/>
    <x v="1"/>
    <s v="GBP"/>
    <n v="1444172340"/>
    <n v="1441822828"/>
    <b v="0"/>
    <n v="52"/>
    <b v="1"/>
    <s v="theater/plays"/>
    <n v="6.8429411764705881"/>
    <n v="223.71153846153845"/>
    <x v="1"/>
    <x v="6"/>
  </r>
  <r>
    <n v="1293"/>
    <s v="WORSE THAN TIGERS"/>
    <s v="Invest in the world premiere of WORSE THAN TIGERS at ACT, and in the future of Seattle's newest, female-led theatre company: RED STAGE."/>
    <n v="15000"/>
    <n v="11633"/>
    <x v="0"/>
    <x v="0"/>
    <s v="USD"/>
    <n v="1447523371"/>
    <n v="1444927771"/>
    <b v="0"/>
    <n v="120"/>
    <b v="1"/>
    <s v="theater/plays"/>
    <n v="0.7755333333333333"/>
    <n v="96.941666666666663"/>
    <x v="1"/>
    <x v="6"/>
  </r>
  <r>
    <n v="1294"/>
    <s v="HELMER'S LOO"/>
    <s v="We have an award-winning Danish play, now we just need a bathroom set to perform it in. Spend a penny to help us build the set!"/>
    <n v="500"/>
    <n v="11633"/>
    <x v="0"/>
    <x v="1"/>
    <s v="GBP"/>
    <n v="1445252400"/>
    <n v="1443696797"/>
    <b v="0"/>
    <n v="22"/>
    <b v="1"/>
    <s v="theater/plays"/>
    <n v="23.265999999999998"/>
    <n v="528.7727272727272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11633"/>
    <x v="0"/>
    <x v="1"/>
    <s v="GBP"/>
    <n v="1438189200"/>
    <n v="1435585497"/>
    <b v="0"/>
    <n v="64"/>
    <b v="1"/>
    <s v="theater/plays"/>
    <n v="4.6532"/>
    <n v="181.765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1633"/>
    <x v="0"/>
    <x v="1"/>
    <s v="GBP"/>
    <n v="1457914373"/>
    <n v="1456189973"/>
    <b v="0"/>
    <n v="23"/>
    <b v="1"/>
    <s v="theater/plays"/>
    <n v="13.685882352941176"/>
    <n v="505.7826086956521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11633"/>
    <x v="0"/>
    <x v="0"/>
    <s v="USD"/>
    <n v="1462125358"/>
    <n v="1459533358"/>
    <b v="0"/>
    <n v="238"/>
    <b v="1"/>
    <s v="theater/plays"/>
    <n v="0.58165"/>
    <n v="48.878151260504204"/>
    <x v="1"/>
    <x v="6"/>
  </r>
  <r>
    <n v="1298"/>
    <s v="Dinosaur Dreams"/>
    <s v="A play that raises awareness for mental health and explores the psychological effects childhood abuse can have on an adult."/>
    <n v="2000"/>
    <n v="11633"/>
    <x v="0"/>
    <x v="1"/>
    <s v="GBP"/>
    <n v="1461860432"/>
    <n v="1459268432"/>
    <b v="0"/>
    <n v="33"/>
    <b v="1"/>
    <s v="theater/plays"/>
    <n v="5.8164999999999996"/>
    <n v="352.5151515151515"/>
    <x v="1"/>
    <x v="6"/>
  </r>
  <r>
    <n v="1299"/>
    <s v="The (out)Siders Project"/>
    <s v="A new work inspired by the classic novel and created by Dallas teens under the direction of professional artists."/>
    <n v="3500"/>
    <n v="11633"/>
    <x v="0"/>
    <x v="0"/>
    <s v="USD"/>
    <n v="1436902359"/>
    <n v="1434310359"/>
    <b v="0"/>
    <n v="32"/>
    <b v="1"/>
    <s v="theater/plays"/>
    <n v="3.3237142857142858"/>
    <n v="363.531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11633"/>
    <x v="0"/>
    <x v="0"/>
    <s v="USD"/>
    <n v="1464807420"/>
    <n v="1461427938"/>
    <b v="0"/>
    <n v="24"/>
    <b v="1"/>
    <s v="theater/plays"/>
    <n v="3.8776666666666668"/>
    <n v="484.7083333333333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11633"/>
    <x v="0"/>
    <x v="0"/>
    <s v="USD"/>
    <n v="1437447600"/>
    <n v="1436551178"/>
    <b v="0"/>
    <n v="29"/>
    <b v="1"/>
    <s v="theater/plays"/>
    <n v="5.8164999999999996"/>
    <n v="401.13793103448273"/>
    <x v="1"/>
    <x v="6"/>
  </r>
  <r>
    <n v="1302"/>
    <s v="Help bring Boys of a Certain Age back to NYC!"/>
    <s v="Boys of a Certain Age is a unique and special show that we're trying to remount in New York City in 2017."/>
    <n v="2500"/>
    <n v="11633"/>
    <x v="0"/>
    <x v="0"/>
    <s v="USD"/>
    <n v="1480559011"/>
    <n v="1477963411"/>
    <b v="0"/>
    <n v="50"/>
    <b v="1"/>
    <s v="theater/plays"/>
    <n v="4.6532"/>
    <n v="232.66"/>
    <x v="1"/>
    <x v="6"/>
  </r>
  <r>
    <n v="1303"/>
    <s v="Forward Arena Theatre Company: Summer Season"/>
    <s v="Groundbreaking queer theatre."/>
    <n v="3500"/>
    <n v="11633"/>
    <x v="0"/>
    <x v="1"/>
    <s v="GBP"/>
    <n v="1469962800"/>
    <n v="1468578920"/>
    <b v="0"/>
    <n v="108"/>
    <b v="1"/>
    <s v="theater/plays"/>
    <n v="3.3237142857142858"/>
    <n v="107.7129629629629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1633"/>
    <x v="1"/>
    <x v="1"/>
    <s v="GBP"/>
    <n v="1489376405"/>
    <n v="1484196005"/>
    <b v="0"/>
    <n v="104"/>
    <b v="0"/>
    <s v="technology/wearables"/>
    <n v="0.290825"/>
    <n v="111.8557692307692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11633"/>
    <x v="1"/>
    <x v="0"/>
    <s v="USD"/>
    <n v="1469122200"/>
    <n v="1466611108"/>
    <b v="0"/>
    <n v="86"/>
    <b v="0"/>
    <s v="technology/wearables"/>
    <n v="0.38776666666666665"/>
    <n v="135.2674418604651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11633"/>
    <x v="1"/>
    <x v="0"/>
    <s v="USD"/>
    <n v="1417690734"/>
    <n v="1415098734"/>
    <b v="0"/>
    <n v="356"/>
    <b v="0"/>
    <s v="technology/wearables"/>
    <n v="0.10575454545454545"/>
    <n v="32.676966292134829"/>
    <x v="2"/>
    <x v="8"/>
  </r>
  <r>
    <n v="1307"/>
    <s v="VR Card - Customized Virtual Reality Viewer (Canceled)"/>
    <s v="Get VR to Everyone with Mailable, Ready to Use Viewers"/>
    <n v="50000"/>
    <n v="11633"/>
    <x v="1"/>
    <x v="0"/>
    <s v="USD"/>
    <n v="1455710679"/>
    <n v="1453118679"/>
    <b v="0"/>
    <n v="45"/>
    <b v="0"/>
    <s v="technology/wearables"/>
    <n v="0.23266000000000001"/>
    <n v="258.51111111111112"/>
    <x v="2"/>
    <x v="8"/>
  </r>
  <r>
    <n v="1308"/>
    <s v="Boost Band: Wristband Phone Charger (Canceled)"/>
    <s v="Boost Band, a wristband that charges any device"/>
    <n v="10000"/>
    <n v="11633"/>
    <x v="1"/>
    <x v="0"/>
    <s v="USD"/>
    <n v="1475937812"/>
    <n v="1472481812"/>
    <b v="0"/>
    <n v="38"/>
    <b v="0"/>
    <s v="technology/wearables"/>
    <n v="1.1633"/>
    <n v="306.13157894736844"/>
    <x v="2"/>
    <x v="8"/>
  </r>
  <r>
    <n v="1309"/>
    <s v="CORE : Roam (Canceled)"/>
    <s v="Wicked fun and built for excitement, CORE is the safest and most versatile speaker you've ever worn."/>
    <n v="11500"/>
    <n v="11633"/>
    <x v="1"/>
    <x v="0"/>
    <s v="USD"/>
    <n v="1444943468"/>
    <n v="1441919468"/>
    <b v="0"/>
    <n v="35"/>
    <b v="0"/>
    <s v="technology/wearables"/>
    <n v="1.0115652173913043"/>
    <n v="332.37142857142857"/>
    <x v="2"/>
    <x v="8"/>
  </r>
  <r>
    <n v="1310"/>
    <s v="k5-jkt.by kiger (Canceled)"/>
    <s v="An essential hoodie that holds all sized smart phones and keep your headphone wires tangle free."/>
    <n v="20000"/>
    <n v="11633"/>
    <x v="1"/>
    <x v="0"/>
    <s v="USD"/>
    <n v="1471622450"/>
    <n v="1467734450"/>
    <b v="0"/>
    <n v="24"/>
    <b v="0"/>
    <s v="technology/wearables"/>
    <n v="0.58165"/>
    <n v="484.70833333333331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11633"/>
    <x v="1"/>
    <x v="0"/>
    <s v="USD"/>
    <n v="1480536919"/>
    <n v="1477509319"/>
    <b v="0"/>
    <n v="100"/>
    <b v="0"/>
    <s v="technology/wearables"/>
    <n v="4.6531999999999997E-2"/>
    <n v="116.33"/>
    <x v="2"/>
    <x v="8"/>
  </r>
  <r>
    <n v="1312"/>
    <s v="GoSolo Hat for GoPro (Canceled)"/>
    <s v="People loved the original Black and Gray GoSolo hats and asked for more. So we received sample for 3 more colors!"/>
    <n v="4600"/>
    <n v="11633"/>
    <x v="1"/>
    <x v="0"/>
    <s v="USD"/>
    <n v="1429375922"/>
    <n v="1426783922"/>
    <b v="0"/>
    <n v="1"/>
    <b v="0"/>
    <s v="technology/wearables"/>
    <n v="2.5289130434782607"/>
    <n v="1163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1633"/>
    <x v="1"/>
    <x v="0"/>
    <s v="USD"/>
    <n v="1457024514"/>
    <n v="1454432514"/>
    <b v="0"/>
    <n v="122"/>
    <b v="0"/>
    <s v="technology/wearables"/>
    <n v="0.290825"/>
    <n v="95.35245901639343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11633"/>
    <x v="1"/>
    <x v="0"/>
    <s v="USD"/>
    <n v="1477065860"/>
    <n v="1471881860"/>
    <b v="0"/>
    <n v="11"/>
    <b v="0"/>
    <s v="technology/wearables"/>
    <n v="6.4627777777777784E-2"/>
    <n v="1057.5454545454545"/>
    <x v="2"/>
    <x v="8"/>
  </r>
  <r>
    <n v="1315"/>
    <s v="World's First Amphibious Heart Rate &amp; Fitness Wearable"/>
    <s v="Zoom will happen - THANK YOU! Received outside funding due amazing early success!"/>
    <n v="100000"/>
    <n v="11633"/>
    <x v="1"/>
    <x v="0"/>
    <s v="USD"/>
    <n v="1446771600"/>
    <n v="1443700648"/>
    <b v="0"/>
    <n v="248"/>
    <b v="0"/>
    <s v="technology/wearables"/>
    <n v="0.11633"/>
    <n v="46.907258064516128"/>
    <x v="2"/>
    <x v="8"/>
  </r>
  <r>
    <n v="1316"/>
    <s v="Future Belt (Canceled)"/>
    <s v="Future Belt comes in just 3 sizes, but yet, is designed to fit waists ranging from 25-55 inches. No batteries, no gimmicks."/>
    <n v="75000"/>
    <n v="11633"/>
    <x v="1"/>
    <x v="0"/>
    <s v="USD"/>
    <n v="1456700709"/>
    <n v="1453676709"/>
    <b v="0"/>
    <n v="1"/>
    <b v="0"/>
    <s v="technology/wearables"/>
    <n v="0.15510666666666667"/>
    <n v="1163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633"/>
    <x v="1"/>
    <x v="8"/>
    <s v="DKK"/>
    <n v="1469109600"/>
    <n v="1464586746"/>
    <b v="0"/>
    <n v="19"/>
    <b v="0"/>
    <s v="technology/wearables"/>
    <n v="5.8165000000000001E-2"/>
    <n v="612.2631578947368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11633"/>
    <x v="1"/>
    <x v="0"/>
    <s v="USD"/>
    <n v="1420938172"/>
    <n v="1418346172"/>
    <b v="0"/>
    <n v="135"/>
    <b v="0"/>
    <s v="technology/wearables"/>
    <n v="0.290825"/>
    <n v="86.17037037037036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11633"/>
    <x v="1"/>
    <x v="1"/>
    <s v="GBP"/>
    <n v="1405094400"/>
    <n v="1403810965"/>
    <b v="0"/>
    <n v="9"/>
    <b v="0"/>
    <s v="technology/wearables"/>
    <n v="2.0056896551724139"/>
    <n v="1292.555555555555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11633"/>
    <x v="1"/>
    <x v="9"/>
    <s v="EUR"/>
    <n v="1483138800"/>
    <n v="1480610046"/>
    <b v="0"/>
    <n v="3"/>
    <b v="0"/>
    <s v="technology/wearables"/>
    <n v="0.11633"/>
    <n v="3877.666666666666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11633"/>
    <x v="1"/>
    <x v="11"/>
    <s v="SEK"/>
    <n v="1482515937"/>
    <n v="1479923937"/>
    <b v="0"/>
    <n v="7"/>
    <b v="0"/>
    <s v="technology/wearables"/>
    <n v="2.517965367965368E-2"/>
    <n v="1661.857142857142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1633"/>
    <x v="1"/>
    <x v="1"/>
    <s v="GBP"/>
    <n v="1432223125"/>
    <n v="1429631125"/>
    <b v="0"/>
    <n v="4"/>
    <b v="0"/>
    <s v="technology/wearables"/>
    <n v="0.3323714285714286"/>
    <n v="2908.2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1633"/>
    <x v="1"/>
    <x v="0"/>
    <s v="USD"/>
    <n v="1461653700"/>
    <n v="1458665146"/>
    <b v="0"/>
    <n v="44"/>
    <b v="0"/>
    <s v="technology/wearables"/>
    <n v="0.7755333333333333"/>
    <n v="264.3863636363636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11633"/>
    <x v="1"/>
    <x v="0"/>
    <s v="USD"/>
    <n v="1476371552"/>
    <n v="1473779552"/>
    <b v="0"/>
    <n v="90"/>
    <b v="0"/>
    <s v="technology/wearables"/>
    <n v="0.23266000000000001"/>
    <n v="129.25555555555556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11633"/>
    <x v="1"/>
    <x v="0"/>
    <s v="USD"/>
    <n v="1483063435"/>
    <n v="1480471435"/>
    <b v="0"/>
    <n v="8"/>
    <b v="0"/>
    <s v="technology/wearables"/>
    <n v="0.58165"/>
    <n v="1454.12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633"/>
    <x v="1"/>
    <x v="0"/>
    <s v="USD"/>
    <n v="1421348428"/>
    <n v="1417460428"/>
    <b v="0"/>
    <n v="11"/>
    <b v="0"/>
    <s v="technology/wearables"/>
    <n v="0.11633"/>
    <n v="1057.545454545454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1633"/>
    <x v="1"/>
    <x v="0"/>
    <s v="USD"/>
    <n v="1432916235"/>
    <n v="1430324235"/>
    <b v="0"/>
    <n v="41"/>
    <b v="0"/>
    <s v="technology/wearables"/>
    <n v="0.24235416666666668"/>
    <n v="283.7317073170731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1633"/>
    <x v="1"/>
    <x v="0"/>
    <s v="USD"/>
    <n v="1476458734"/>
    <n v="1472570734"/>
    <b v="0"/>
    <n v="15"/>
    <b v="0"/>
    <s v="technology/wearables"/>
    <n v="0.15510666666666667"/>
    <n v="775.5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11633"/>
    <x v="1"/>
    <x v="0"/>
    <s v="USD"/>
    <n v="1417501145"/>
    <n v="1414041545"/>
    <b v="0"/>
    <n v="9"/>
    <b v="0"/>
    <s v="technology/wearables"/>
    <n v="0.23266000000000001"/>
    <n v="1292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11633"/>
    <x v="1"/>
    <x v="0"/>
    <s v="USD"/>
    <n v="1467432000"/>
    <n v="1464763109"/>
    <b v="0"/>
    <n v="50"/>
    <b v="0"/>
    <s v="technology/wearables"/>
    <n v="0.3323714285714286"/>
    <n v="232.6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11633"/>
    <x v="1"/>
    <x v="0"/>
    <s v="USD"/>
    <n v="1471435554"/>
    <n v="1468843554"/>
    <b v="0"/>
    <n v="34"/>
    <b v="0"/>
    <s v="technology/wearables"/>
    <n v="4.6531999999999997E-2"/>
    <n v="342.14705882352939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11633"/>
    <x v="1"/>
    <x v="16"/>
    <s v="CHF"/>
    <n v="1485480408"/>
    <n v="1482888408"/>
    <b v="0"/>
    <n v="0"/>
    <b v="0"/>
    <s v="technology/wearables"/>
    <n v="1.1500741473059812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11633"/>
    <x v="1"/>
    <x v="2"/>
    <s v="AUD"/>
    <n v="1405478025"/>
    <n v="1402886025"/>
    <b v="0"/>
    <n v="0"/>
    <b v="0"/>
    <s v="technology/wearables"/>
    <n v="4.6532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1633"/>
    <x v="1"/>
    <x v="0"/>
    <s v="USD"/>
    <n v="1457721287"/>
    <n v="1455129287"/>
    <b v="0"/>
    <n v="276"/>
    <b v="0"/>
    <s v="technology/wearables"/>
    <n v="8.7466165413533831E-2"/>
    <n v="42.14855072463768"/>
    <x v="2"/>
    <x v="8"/>
  </r>
  <r>
    <n v="1335"/>
    <s v="UB Fit (Canceled)"/>
    <s v="Dial up your performance with UB Fit: 1st wearable resistance technology that allows you to tone muscles while doing a cardio workout"/>
    <n v="25000"/>
    <n v="11633"/>
    <x v="1"/>
    <x v="0"/>
    <s v="USD"/>
    <n v="1449354502"/>
    <n v="1446762502"/>
    <b v="0"/>
    <n v="16"/>
    <b v="0"/>
    <s v="technology/wearables"/>
    <n v="0.46532000000000001"/>
    <n v="727.062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11633"/>
    <x v="1"/>
    <x v="0"/>
    <s v="USD"/>
    <n v="1418849028"/>
    <n v="1415825028"/>
    <b v="0"/>
    <n v="224"/>
    <b v="0"/>
    <s v="technology/wearables"/>
    <n v="0.11633"/>
    <n v="51.93303571428571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11633"/>
    <x v="1"/>
    <x v="0"/>
    <s v="USD"/>
    <n v="1488549079"/>
    <n v="1485957079"/>
    <b v="0"/>
    <n v="140"/>
    <b v="0"/>
    <s v="technology/wearables"/>
    <n v="0.23266000000000001"/>
    <n v="83.092857142857142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11633"/>
    <x v="1"/>
    <x v="0"/>
    <s v="USD"/>
    <n v="1438543033"/>
    <n v="1435951033"/>
    <b v="0"/>
    <n v="15"/>
    <b v="0"/>
    <s v="technology/wearables"/>
    <n v="0.38776666666666665"/>
    <n v="775.5333333333333"/>
    <x v="2"/>
    <x v="8"/>
  </r>
  <r>
    <n v="1339"/>
    <s v="Linkoo (Canceled)"/>
    <s v="World's Smallest customizable Phone &amp; GPS Watch for kids !"/>
    <n v="50000"/>
    <n v="11633"/>
    <x v="1"/>
    <x v="0"/>
    <s v="USD"/>
    <n v="1418056315"/>
    <n v="1414164715"/>
    <b v="0"/>
    <n v="37"/>
    <b v="0"/>
    <s v="technology/wearables"/>
    <n v="0.23266000000000001"/>
    <n v="314.40540540540542"/>
    <x v="2"/>
    <x v="8"/>
  </r>
  <r>
    <n v="1340"/>
    <s v="Glass Designs (Canceled)"/>
    <s v="I would like to make nicer, more stylish looking frames for the Google Glass using 3D printing technology."/>
    <n v="1680"/>
    <n v="11633"/>
    <x v="1"/>
    <x v="0"/>
    <s v="USD"/>
    <n v="1408112253"/>
    <n v="1405520253"/>
    <b v="0"/>
    <n v="0"/>
    <b v="0"/>
    <s v="technology/wearables"/>
    <n v="6.9244047619047615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1633"/>
    <x v="1"/>
    <x v="1"/>
    <s v="GBP"/>
    <n v="1475333917"/>
    <n v="1472569117"/>
    <b v="0"/>
    <n v="46"/>
    <b v="0"/>
    <s v="technology/wearables"/>
    <n v="0.46532000000000001"/>
    <n v="252.8913043478260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1633"/>
    <x v="1"/>
    <x v="0"/>
    <s v="USD"/>
    <n v="1437161739"/>
    <n v="1434569739"/>
    <b v="0"/>
    <n v="1"/>
    <b v="0"/>
    <s v="technology/wearables"/>
    <n v="0.23266000000000001"/>
    <n v="11633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11633"/>
    <x v="1"/>
    <x v="0"/>
    <s v="USD"/>
    <n v="1471579140"/>
    <n v="1466512683"/>
    <b v="0"/>
    <n v="323"/>
    <b v="0"/>
    <s v="technology/wearables"/>
    <n v="0.23266000000000001"/>
    <n v="36.01547987616098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11633"/>
    <x v="0"/>
    <x v="5"/>
    <s v="CAD"/>
    <n v="1467313039"/>
    <n v="1464807439"/>
    <b v="0"/>
    <n v="139"/>
    <b v="1"/>
    <s v="publishing/nonfiction"/>
    <n v="7.7553333333333336"/>
    <n v="83.69064748201438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11633"/>
    <x v="0"/>
    <x v="0"/>
    <s v="USD"/>
    <n v="1405366359"/>
    <n v="1402342359"/>
    <b v="0"/>
    <n v="7"/>
    <b v="1"/>
    <s v="publishing/nonfiction"/>
    <n v="38.776666666666664"/>
    <n v="1661.8571428571429"/>
    <x v="3"/>
    <x v="9"/>
  </r>
  <r>
    <n v="1346"/>
    <s v="Anthology of Stories from LGBT Nepal"/>
    <s v="An anthology of nonfiction stories written by Nepal's Lesbian, Gay, Bisexual, and Transgender (LGBT) community."/>
    <n v="4900"/>
    <n v="11633"/>
    <x v="0"/>
    <x v="0"/>
    <s v="USD"/>
    <n v="1372297751"/>
    <n v="1369705751"/>
    <b v="0"/>
    <n v="149"/>
    <b v="1"/>
    <s v="publishing/nonfiction"/>
    <n v="2.3740816326530614"/>
    <n v="78.07382550335570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11633"/>
    <x v="0"/>
    <x v="0"/>
    <s v="USD"/>
    <n v="1425741525"/>
    <n v="1423149525"/>
    <b v="0"/>
    <n v="31"/>
    <b v="1"/>
    <s v="publishing/nonfiction"/>
    <n v="4.6532"/>
    <n v="375.258064516129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11633"/>
    <x v="0"/>
    <x v="0"/>
    <s v="USD"/>
    <n v="1418904533"/>
    <n v="1416485333"/>
    <b v="0"/>
    <n v="26"/>
    <b v="1"/>
    <s v="publishing/nonfiction"/>
    <n v="1.9800851063829787"/>
    <n v="447.4230769230769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1633"/>
    <x v="0"/>
    <x v="5"/>
    <s v="CAD"/>
    <n v="1450249140"/>
    <n v="1447055935"/>
    <b v="0"/>
    <n v="172"/>
    <b v="1"/>
    <s v="publishing/nonfiction"/>
    <n v="2.3266"/>
    <n v="67.63372093023255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11633"/>
    <x v="0"/>
    <x v="0"/>
    <s v="USD"/>
    <n v="1451089134"/>
    <n v="1448497134"/>
    <b v="0"/>
    <n v="78"/>
    <b v="1"/>
    <s v="publishing/nonfiction"/>
    <n v="2.3266"/>
    <n v="149.14102564102564"/>
    <x v="3"/>
    <x v="9"/>
  </r>
  <r>
    <n v="1351"/>
    <s v="Purpose: Your Journey To Find Meaning"/>
    <s v="Discover your purpose, live a more fulfilling life, leave a positive footprint on society."/>
    <n v="20000"/>
    <n v="11633"/>
    <x v="0"/>
    <x v="0"/>
    <s v="USD"/>
    <n v="1455299144"/>
    <n v="1452707144"/>
    <b v="0"/>
    <n v="120"/>
    <b v="1"/>
    <s v="publishing/nonfiction"/>
    <n v="0.58165"/>
    <n v="96.94166666666666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1633"/>
    <x v="0"/>
    <x v="0"/>
    <s v="USD"/>
    <n v="1441425540"/>
    <n v="1436968366"/>
    <b v="0"/>
    <n v="227"/>
    <b v="1"/>
    <s v="publishing/nonfiction"/>
    <n v="1.1633"/>
    <n v="51.246696035242287"/>
    <x v="3"/>
    <x v="9"/>
  </r>
  <r>
    <n v="1353"/>
    <s v="Finish The Script! - A College Writing Course in Book Form"/>
    <s v="A book that teaches aspiring writers how to get from a basic idea to a fully rewritten screenplay."/>
    <n v="1000"/>
    <n v="11633"/>
    <x v="0"/>
    <x v="0"/>
    <s v="USD"/>
    <n v="1362960000"/>
    <n v="1359946188"/>
    <b v="0"/>
    <n v="42"/>
    <b v="1"/>
    <s v="publishing/nonfiction"/>
    <n v="11.632999999999999"/>
    <n v="276.976190476190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1633"/>
    <x v="0"/>
    <x v="1"/>
    <s v="GBP"/>
    <n v="1465672979"/>
    <n v="1463080979"/>
    <b v="0"/>
    <n v="64"/>
    <b v="1"/>
    <s v="publishing/nonfiction"/>
    <n v="9.6941666666666659"/>
    <n v="181.7656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11633"/>
    <x v="0"/>
    <x v="1"/>
    <s v="GBP"/>
    <n v="1354269600"/>
    <n v="1351663605"/>
    <b v="0"/>
    <n v="121"/>
    <b v="1"/>
    <s v="publishing/nonfiction"/>
    <n v="4.6532"/>
    <n v="96.14049586776859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11633"/>
    <x v="0"/>
    <x v="0"/>
    <s v="USD"/>
    <n v="1372985760"/>
    <n v="1370393760"/>
    <b v="0"/>
    <n v="87"/>
    <b v="1"/>
    <s v="publishing/nonfiction"/>
    <n v="3.421470588235294"/>
    <n v="133.71264367816093"/>
    <x v="3"/>
    <x v="9"/>
  </r>
  <r>
    <n v="1357"/>
    <s v="Becoming Alicia"/>
    <s v="The search for identity leads one young woman to Mexico, where she follows her grandfather's journey back to America."/>
    <n v="2000"/>
    <n v="11633"/>
    <x v="0"/>
    <x v="0"/>
    <s v="USD"/>
    <n v="1362117540"/>
    <n v="1359587137"/>
    <b v="0"/>
    <n v="65"/>
    <b v="1"/>
    <s v="publishing/nonfiction"/>
    <n v="5.8164999999999996"/>
    <n v="178.96923076923076"/>
    <x v="3"/>
    <x v="9"/>
  </r>
  <r>
    <n v="1358"/>
    <s v="The Masada Story Project"/>
    <s v="I am working on a book about what people do when they visit Masada, an ancient fortress in the Judean desert."/>
    <n v="3000"/>
    <n v="11633"/>
    <x v="0"/>
    <x v="0"/>
    <s v="USD"/>
    <n v="1309009323"/>
    <n v="1306417323"/>
    <b v="0"/>
    <n v="49"/>
    <b v="1"/>
    <s v="publishing/nonfiction"/>
    <n v="3.8776666666666668"/>
    <n v="237.4081632653061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11633"/>
    <x v="0"/>
    <x v="0"/>
    <s v="USD"/>
    <n v="1309980790"/>
    <n v="1304623990"/>
    <b v="0"/>
    <n v="19"/>
    <b v="1"/>
    <s v="publishing/nonfiction"/>
    <n v="17.625757575757575"/>
    <n v="612.26315789473688"/>
    <x v="3"/>
    <x v="9"/>
  </r>
  <r>
    <n v="1360"/>
    <s v="So Bad, It's Good! - A Book of Bad Movies"/>
    <s v="So Bad, It's Good! is a guide to finding the best films for your bad movie night."/>
    <n v="1500"/>
    <n v="11633"/>
    <x v="0"/>
    <x v="0"/>
    <s v="USD"/>
    <n v="1343943420"/>
    <n v="1341524220"/>
    <b v="0"/>
    <n v="81"/>
    <b v="1"/>
    <s v="publishing/nonfiction"/>
    <n v="7.7553333333333336"/>
    <n v="143.6172839506172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11633"/>
    <x v="0"/>
    <x v="1"/>
    <s v="GBP"/>
    <n v="1403370772"/>
    <n v="1400778772"/>
    <b v="0"/>
    <n v="264"/>
    <b v="1"/>
    <s v="publishing/nonfiction"/>
    <n v="1.9388333333333334"/>
    <n v="44.06439393939393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1633"/>
    <x v="0"/>
    <x v="0"/>
    <s v="USD"/>
    <n v="1378592731"/>
    <n v="1373408731"/>
    <b v="0"/>
    <n v="25"/>
    <b v="1"/>
    <s v="publishing/nonfiction"/>
    <n v="11.632999999999999"/>
    <n v="465.3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11633"/>
    <x v="0"/>
    <x v="0"/>
    <s v="USD"/>
    <n v="1455523140"/>
    <n v="1453925727"/>
    <b v="0"/>
    <n v="5"/>
    <b v="1"/>
    <s v="publishing/nonfiction"/>
    <n v="58.164999999999999"/>
    <n v="2326.6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11633"/>
    <x v="0"/>
    <x v="8"/>
    <s v="DKK"/>
    <n v="1420648906"/>
    <n v="1415464906"/>
    <b v="0"/>
    <n v="144"/>
    <b v="1"/>
    <s v="music/rock"/>
    <n v="0.27697619047619049"/>
    <n v="80.78472222222222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11633"/>
    <x v="0"/>
    <x v="0"/>
    <s v="USD"/>
    <n v="1426523752"/>
    <n v="1423935352"/>
    <b v="0"/>
    <n v="92"/>
    <b v="1"/>
    <s v="music/rock"/>
    <n v="1.5510666666666666"/>
    <n v="126.44565217391305"/>
    <x v="4"/>
    <x v="11"/>
  </r>
  <r>
    <n v="1366"/>
    <s v="Kick It! A Tribute to the A.K.s"/>
    <s v="A musical memorial for Alexi Petersen."/>
    <n v="7500"/>
    <n v="11633"/>
    <x v="0"/>
    <x v="0"/>
    <s v="USD"/>
    <n v="1417049663"/>
    <n v="1413158063"/>
    <b v="0"/>
    <n v="147"/>
    <b v="1"/>
    <s v="music/rock"/>
    <n v="1.5510666666666666"/>
    <n v="79.13605442176870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11633"/>
    <x v="0"/>
    <x v="0"/>
    <s v="USD"/>
    <n v="1447463050"/>
    <n v="1444867450"/>
    <b v="0"/>
    <n v="90"/>
    <b v="1"/>
    <s v="music/rock"/>
    <n v="2.3266"/>
    <n v="129.2555555555555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11633"/>
    <x v="0"/>
    <x v="0"/>
    <s v="USD"/>
    <n v="1434342894"/>
    <n v="1432269294"/>
    <b v="0"/>
    <n v="87"/>
    <b v="1"/>
    <s v="music/rock"/>
    <n v="2.3266"/>
    <n v="133.7126436781609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11633"/>
    <x v="0"/>
    <x v="0"/>
    <s v="USD"/>
    <n v="1397225746"/>
    <n v="1394633746"/>
    <b v="0"/>
    <n v="406"/>
    <b v="1"/>
    <s v="music/rock"/>
    <n v="0.35948702101359703"/>
    <n v="28.652709359605911"/>
    <x v="4"/>
    <x v="11"/>
  </r>
  <r>
    <n v="1370"/>
    <s v="Food On You presents Baby's First Parental Advisory"/>
    <s v="Songs about the first year of parenthood, often inappropriate for children"/>
    <n v="1500"/>
    <n v="11633"/>
    <x v="0"/>
    <x v="0"/>
    <s v="USD"/>
    <n v="1381881890"/>
    <n v="1380585890"/>
    <b v="0"/>
    <n v="20"/>
    <b v="1"/>
    <s v="music/rock"/>
    <n v="7.7553333333333336"/>
    <n v="581.6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11633"/>
    <x v="0"/>
    <x v="0"/>
    <s v="USD"/>
    <n v="1431022342"/>
    <n v="1428430342"/>
    <b v="0"/>
    <n v="70"/>
    <b v="1"/>
    <s v="music/rock"/>
    <n v="1.6620945849407058"/>
    <n v="166.18571428571428"/>
    <x v="4"/>
    <x v="11"/>
  </r>
  <r>
    <n v="1372"/>
    <s v="Ted Lukas &amp; the Misled new CD - &quot;FEED&quot;"/>
    <s v="Please help us raise funds to press our new CD!"/>
    <n v="500"/>
    <n v="11633"/>
    <x v="0"/>
    <x v="0"/>
    <s v="USD"/>
    <n v="1342115132"/>
    <n v="1339523132"/>
    <b v="0"/>
    <n v="16"/>
    <b v="1"/>
    <s v="music/rock"/>
    <n v="23.265999999999998"/>
    <n v="727.0625"/>
    <x v="4"/>
    <x v="11"/>
  </r>
  <r>
    <n v="1373"/>
    <s v="Broccoli Samurai: Tour Van or Bust!"/>
    <s v="Help Broccoli Samurai raise money to get a new van and continue bringing you the jams!"/>
    <n v="10000"/>
    <n v="11633"/>
    <x v="0"/>
    <x v="0"/>
    <s v="USD"/>
    <n v="1483138233"/>
    <n v="1480546233"/>
    <b v="0"/>
    <n v="52"/>
    <b v="1"/>
    <s v="music/rock"/>
    <n v="1.1633"/>
    <n v="223.7115384615384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11633"/>
    <x v="0"/>
    <x v="0"/>
    <s v="USD"/>
    <n v="1458874388"/>
    <n v="1456285988"/>
    <b v="0"/>
    <n v="66"/>
    <b v="1"/>
    <s v="music/rock"/>
    <n v="7.7553333333333336"/>
    <n v="176.25757575757575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11633"/>
    <x v="0"/>
    <x v="6"/>
    <s v="EUR"/>
    <n v="1484444119"/>
    <n v="1481852119"/>
    <b v="0"/>
    <n v="109"/>
    <b v="1"/>
    <s v="music/rock"/>
    <n v="2.9082499999999998"/>
    <n v="106.72477064220183"/>
    <x v="4"/>
    <x v="11"/>
  </r>
  <r>
    <n v="1376"/>
    <s v="Dead Pirates / HIGHMARE LP 2nd pressing"/>
    <s v="Dead Pirates are planning a second pressing of HIGHMARE LP, who wants one ?"/>
    <n v="3700"/>
    <n v="11633"/>
    <x v="0"/>
    <x v="1"/>
    <s v="GBP"/>
    <n v="1480784606"/>
    <n v="1478189006"/>
    <b v="0"/>
    <n v="168"/>
    <b v="1"/>
    <s v="music/rock"/>
    <n v="3.1440540540540542"/>
    <n v="69.2440476190476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1633"/>
    <x v="0"/>
    <x v="0"/>
    <s v="USD"/>
    <n v="1486095060"/>
    <n v="1484198170"/>
    <b v="0"/>
    <n v="31"/>
    <b v="1"/>
    <s v="music/rock"/>
    <n v="8.9484615384615385"/>
    <n v="375.25806451612902"/>
    <x v="4"/>
    <x v="11"/>
  </r>
  <r>
    <n v="1378"/>
    <s v="SIX BY SEVEN"/>
    <s v="A psychedelic post rock masterpiece!"/>
    <n v="2000"/>
    <n v="11633"/>
    <x v="0"/>
    <x v="1"/>
    <s v="GBP"/>
    <n v="1470075210"/>
    <n v="1468779210"/>
    <b v="0"/>
    <n v="133"/>
    <b v="1"/>
    <s v="music/rock"/>
    <n v="5.8164999999999996"/>
    <n v="87.46616541353383"/>
    <x v="4"/>
    <x v="11"/>
  </r>
  <r>
    <n v="1379"/>
    <s v="J. Walter Makes a Record"/>
    <s v="---------The long-awaited debut full-length from Justin Ruddy--------"/>
    <n v="10000"/>
    <n v="11633"/>
    <x v="0"/>
    <x v="0"/>
    <s v="USD"/>
    <n v="1433504876"/>
    <n v="1430912876"/>
    <b v="0"/>
    <n v="151"/>
    <b v="1"/>
    <s v="music/rock"/>
    <n v="1.1633"/>
    <n v="77.039735099337747"/>
    <x v="4"/>
    <x v="11"/>
  </r>
  <r>
    <n v="1380"/>
    <s v="BARNFEST 2015"/>
    <s v="A DIY MUSIC FESTIVAL FROM ST. LOUIS MO! Bands make their own festival, help make it legit!"/>
    <n v="25"/>
    <n v="11633"/>
    <x v="0"/>
    <x v="0"/>
    <s v="USD"/>
    <n v="1433815200"/>
    <n v="1431886706"/>
    <b v="0"/>
    <n v="5"/>
    <b v="1"/>
    <s v="music/rock"/>
    <n v="465.32"/>
    <n v="2326.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11633"/>
    <x v="0"/>
    <x v="0"/>
    <s v="USD"/>
    <n v="1482988125"/>
    <n v="1480396125"/>
    <b v="0"/>
    <n v="73"/>
    <b v="1"/>
    <s v="music/rock"/>
    <n v="2.3266"/>
    <n v="159.35616438356163"/>
    <x v="4"/>
    <x v="11"/>
  </r>
  <r>
    <n v="1382"/>
    <s v="The Floorwalkers New Album!"/>
    <s v="We're making a new record -- independently! We've got some great new songs we're really excited to bring to you!"/>
    <n v="8000"/>
    <n v="11633"/>
    <x v="0"/>
    <x v="0"/>
    <s v="USD"/>
    <n v="1367867536"/>
    <n v="1365275536"/>
    <b v="0"/>
    <n v="148"/>
    <b v="1"/>
    <s v="music/rock"/>
    <n v="1.4541249999999999"/>
    <n v="78.60135135135135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11633"/>
    <x v="0"/>
    <x v="5"/>
    <s v="CAD"/>
    <n v="1482457678"/>
    <n v="1480729678"/>
    <b v="0"/>
    <n v="93"/>
    <b v="1"/>
    <s v="music/rock"/>
    <n v="5.2877272727272731"/>
    <n v="125.0860215053763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11633"/>
    <x v="0"/>
    <x v="0"/>
    <s v="USD"/>
    <n v="1436117922"/>
    <n v="1433525922"/>
    <b v="0"/>
    <n v="63"/>
    <b v="1"/>
    <s v="music/rock"/>
    <n v="3.3237142857142858"/>
    <n v="184.65079365079364"/>
    <x v="4"/>
    <x v="11"/>
  </r>
  <r>
    <n v="1385"/>
    <s v="Chi Might Project"/>
    <s v="Musicians, singers &amp; songwriters from all over the world collaborate via YouTube in order to create an amazing album!"/>
    <n v="8000"/>
    <n v="11633"/>
    <x v="0"/>
    <x v="12"/>
    <s v="EUR"/>
    <n v="1461931860"/>
    <n v="1457109121"/>
    <b v="0"/>
    <n v="134"/>
    <b v="1"/>
    <s v="music/rock"/>
    <n v="1.4541249999999999"/>
    <n v="86.81343283582089"/>
    <x v="4"/>
    <x v="11"/>
  </r>
  <r>
    <n v="1386"/>
    <s v="MALTESE CROSS: The First Album"/>
    <s v="We are a classic hard rock/heavy metal band just trying to keep rock alive!"/>
    <n v="400"/>
    <n v="11633"/>
    <x v="0"/>
    <x v="0"/>
    <s v="USD"/>
    <n v="1438183889"/>
    <n v="1435591889"/>
    <b v="0"/>
    <n v="14"/>
    <b v="1"/>
    <s v="music/rock"/>
    <n v="29.0825"/>
    <n v="830.92857142857144"/>
    <x v="4"/>
    <x v="11"/>
  </r>
  <r>
    <n v="1387"/>
    <s v="FAMILY BUSINESS KICKSTARTER"/>
    <s v="Less than one week to PLEDGE YOUR SUPPORT for THE FAMILY BUSINESS as the band raises funds for the next full length rock album."/>
    <n v="4000"/>
    <n v="11633"/>
    <x v="0"/>
    <x v="0"/>
    <s v="USD"/>
    <n v="1433305800"/>
    <n v="1430604395"/>
    <b v="0"/>
    <n v="78"/>
    <b v="1"/>
    <s v="music/rock"/>
    <n v="2.9082499999999998"/>
    <n v="149.1410256410256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11633"/>
    <x v="0"/>
    <x v="0"/>
    <s v="USD"/>
    <n v="1476720840"/>
    <n v="1474469117"/>
    <b v="0"/>
    <n v="112"/>
    <b v="1"/>
    <s v="music/rock"/>
    <n v="2.3266"/>
    <n v="103.86607142857143"/>
    <x v="4"/>
    <x v="11"/>
  </r>
  <r>
    <n v="1389"/>
    <s v="Pre-order DANCEHALL's first record!!!"/>
    <s v="Help fund the pressing of DANCEHALL's first record by pre-ordering it in advance!!!"/>
    <n v="500"/>
    <n v="11633"/>
    <x v="0"/>
    <x v="1"/>
    <s v="GBP"/>
    <n v="1471087957"/>
    <n v="1468495957"/>
    <b v="0"/>
    <n v="34"/>
    <b v="1"/>
    <s v="music/rock"/>
    <n v="23.265999999999998"/>
    <n v="342.14705882352939"/>
    <x v="4"/>
    <x v="11"/>
  </r>
  <r>
    <n v="1390"/>
    <s v="New Music Video/Artist Development"/>
    <s v="Breakout Artist Management will be working with us on a brand new music video and we need your help!"/>
    <n v="2800"/>
    <n v="11633"/>
    <x v="0"/>
    <x v="0"/>
    <s v="USD"/>
    <n v="1430154720"/>
    <n v="1427224606"/>
    <b v="0"/>
    <n v="19"/>
    <b v="1"/>
    <s v="music/rock"/>
    <n v="4.1546428571428571"/>
    <n v="612.26315789473688"/>
    <x v="4"/>
    <x v="11"/>
  </r>
  <r>
    <n v="1391"/>
    <s v="Rules and Regulations"/>
    <s v="With the money donated through this project we intend on investing in sound equipment for live shows"/>
    <n v="500"/>
    <n v="11633"/>
    <x v="0"/>
    <x v="0"/>
    <s v="USD"/>
    <n v="1440219540"/>
    <n v="1436369818"/>
    <b v="0"/>
    <n v="13"/>
    <b v="1"/>
    <s v="music/rock"/>
    <n v="23.265999999999998"/>
    <n v="894.84615384615381"/>
    <x v="4"/>
    <x v="11"/>
  </r>
  <r>
    <n v="1392"/>
    <s v="Telesomniac's Debut Album"/>
    <s v="Telesomniac is a rock band from Provo, UT releasing their debut album Thirty-One Flashes in the Dark."/>
    <n v="2500"/>
    <n v="11633"/>
    <x v="0"/>
    <x v="0"/>
    <s v="USD"/>
    <n v="1456976586"/>
    <n v="1454298186"/>
    <b v="0"/>
    <n v="104"/>
    <b v="1"/>
    <s v="music/rock"/>
    <n v="4.6532"/>
    <n v="111.85576923076923"/>
    <x v="4"/>
    <x v="11"/>
  </r>
  <r>
    <n v="1393"/>
    <s v="WolfHunt | Social Commentary Rock Project"/>
    <s v="Rock n' Roll tales of our times"/>
    <n v="10000"/>
    <n v="11633"/>
    <x v="0"/>
    <x v="0"/>
    <s v="USD"/>
    <n v="1470068523"/>
    <n v="1467476523"/>
    <b v="0"/>
    <n v="52"/>
    <b v="1"/>
    <s v="music/rock"/>
    <n v="1.1633"/>
    <n v="223.7115384615384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11633"/>
    <x v="0"/>
    <x v="0"/>
    <s v="USD"/>
    <n v="1488337200"/>
    <n v="1484623726"/>
    <b v="0"/>
    <n v="17"/>
    <b v="1"/>
    <s v="music/rock"/>
    <n v="15.510666666666667"/>
    <n v="684.29411764705878"/>
    <x v="4"/>
    <x v="11"/>
  </r>
  <r>
    <n v="1395"/>
    <s v="Quiet Oaks Full Length Album"/>
    <s v="Help Quiet Oaks record their debut album!!!"/>
    <n v="3500"/>
    <n v="11633"/>
    <x v="0"/>
    <x v="0"/>
    <s v="USD"/>
    <n v="1484430481"/>
    <n v="1481838481"/>
    <b v="0"/>
    <n v="82"/>
    <b v="1"/>
    <s v="music/rock"/>
    <n v="3.3237142857142858"/>
    <n v="141.8658536585365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11633"/>
    <x v="0"/>
    <x v="0"/>
    <s v="USD"/>
    <n v="1423871882"/>
    <n v="1421279882"/>
    <b v="0"/>
    <n v="73"/>
    <b v="1"/>
    <s v="music/rock"/>
    <n v="1.9388333333333334"/>
    <n v="159.3561643835616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633"/>
    <x v="0"/>
    <x v="0"/>
    <s v="USD"/>
    <n v="1477603140"/>
    <n v="1475013710"/>
    <b v="0"/>
    <n v="158"/>
    <b v="1"/>
    <s v="music/rock"/>
    <n v="1.1633"/>
    <n v="73.6265822784810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11633"/>
    <x v="0"/>
    <x v="0"/>
    <s v="USD"/>
    <n v="1467752334"/>
    <n v="1465160334"/>
    <b v="0"/>
    <n v="65"/>
    <b v="1"/>
    <s v="music/rock"/>
    <n v="2.6438636363636365"/>
    <n v="178.96923076923076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633"/>
    <x v="0"/>
    <x v="0"/>
    <s v="USD"/>
    <n v="1412640373"/>
    <n v="1410048373"/>
    <b v="0"/>
    <n v="184"/>
    <b v="1"/>
    <s v="music/rock"/>
    <n v="1.2925555555555555"/>
    <n v="63.22282608695652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11633"/>
    <x v="0"/>
    <x v="1"/>
    <s v="GBP"/>
    <n v="1465709400"/>
    <n v="1462695073"/>
    <b v="0"/>
    <n v="34"/>
    <b v="1"/>
    <s v="music/rock"/>
    <n v="33.237142857142857"/>
    <n v="342.1470588235293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1633"/>
    <x v="0"/>
    <x v="0"/>
    <s v="USD"/>
    <n v="1369612474"/>
    <n v="1367798074"/>
    <b v="0"/>
    <n v="240"/>
    <b v="1"/>
    <s v="music/rock"/>
    <n v="4.6532"/>
    <n v="48.47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11633"/>
    <x v="0"/>
    <x v="1"/>
    <s v="GBP"/>
    <n v="1430439411"/>
    <n v="1425259011"/>
    <b v="0"/>
    <n v="113"/>
    <b v="1"/>
    <s v="music/rock"/>
    <n v="4.6532"/>
    <n v="102.94690265486726"/>
    <x v="4"/>
    <x v="11"/>
  </r>
  <r>
    <n v="1403"/>
    <s v="Gregorian Rock"/>
    <s v="Gregorian Rock merges Gregorian chant with modern music. It is serene, yet pummeling. It's not for everyone, but it might be for you."/>
    <n v="4000"/>
    <n v="11633"/>
    <x v="0"/>
    <x v="0"/>
    <s v="USD"/>
    <n v="1374802235"/>
    <n v="1372210235"/>
    <b v="0"/>
    <n v="66"/>
    <b v="1"/>
    <s v="music/rock"/>
    <n v="2.9082499999999998"/>
    <n v="176.25757575757575"/>
    <x v="4"/>
    <x v="11"/>
  </r>
  <r>
    <n v="1404"/>
    <s v="3 Men and a Book"/>
    <s v="Translation &amp; publication of possibly the most famous piece of English literature - Act II Scene II of Romeo and Juliet into txt-speak."/>
    <n v="14500"/>
    <n v="11633"/>
    <x v="2"/>
    <x v="1"/>
    <s v="GBP"/>
    <n v="1424607285"/>
    <n v="1422447285"/>
    <b v="1"/>
    <n v="5"/>
    <b v="0"/>
    <s v="publishing/translations"/>
    <n v="0.80227586206896551"/>
    <n v="2326.6"/>
    <x v="3"/>
    <x v="22"/>
  </r>
  <r>
    <n v="1405"/>
    <s v="The Bible translated into Emoticons"/>
    <s v="Will more people read the Bible if it were translated into Emoticons?"/>
    <n v="25000"/>
    <n v="11633"/>
    <x v="2"/>
    <x v="0"/>
    <s v="USD"/>
    <n v="1417195201"/>
    <n v="1414599601"/>
    <b v="1"/>
    <n v="17"/>
    <b v="0"/>
    <s v="publishing/translations"/>
    <n v="0.46532000000000001"/>
    <n v="684.29411764705878"/>
    <x v="3"/>
    <x v="22"/>
  </r>
  <r>
    <n v="1406"/>
    <s v="Man Down! Translation project"/>
    <s v="The White coat and the battle dress uniform"/>
    <n v="12000"/>
    <n v="11633"/>
    <x v="2"/>
    <x v="13"/>
    <s v="EUR"/>
    <n v="1449914400"/>
    <n v="1445336607"/>
    <b v="0"/>
    <n v="3"/>
    <b v="0"/>
    <s v="publishing/translations"/>
    <n v="0.9694166666666667"/>
    <n v="3877.666666666666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1633"/>
    <x v="2"/>
    <x v="0"/>
    <s v="USD"/>
    <n v="1407847978"/>
    <n v="1405687978"/>
    <b v="0"/>
    <n v="2"/>
    <b v="0"/>
    <s v="publishing/translations"/>
    <n v="3.8776666666666668"/>
    <n v="5816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11633"/>
    <x v="2"/>
    <x v="1"/>
    <s v="GBP"/>
    <n v="1447451756"/>
    <n v="1444856156"/>
    <b v="0"/>
    <n v="6"/>
    <b v="0"/>
    <s v="publishing/translations"/>
    <n v="11.632999999999999"/>
    <n v="1938.833333333333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11633"/>
    <x v="2"/>
    <x v="0"/>
    <s v="USD"/>
    <n v="1420085535"/>
    <n v="1414897935"/>
    <b v="0"/>
    <n v="0"/>
    <b v="0"/>
    <s v="publishing/translations"/>
    <n v="2.9082499999999998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1633"/>
    <x v="2"/>
    <x v="13"/>
    <s v="EUR"/>
    <n v="1464939520"/>
    <n v="1461051520"/>
    <b v="0"/>
    <n v="1"/>
    <b v="0"/>
    <s v="publishing/translations"/>
    <n v="1.9388333333333334"/>
    <n v="11633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11633"/>
    <x v="2"/>
    <x v="1"/>
    <s v="GBP"/>
    <n v="1423185900"/>
    <n v="1420766700"/>
    <b v="0"/>
    <n v="3"/>
    <b v="0"/>
    <s v="publishing/translations"/>
    <n v="3.8776666666666668"/>
    <n v="3877.6666666666665"/>
    <x v="3"/>
    <x v="22"/>
  </r>
  <r>
    <n v="1412"/>
    <s v="For overseas shogi fans! Shogi novel translation project"/>
    <s v="â€œClimbing Silver!â€- An English translation of the Young Adult Shogi novella"/>
    <n v="7000"/>
    <n v="11633"/>
    <x v="2"/>
    <x v="0"/>
    <s v="USD"/>
    <n v="1417656699"/>
    <n v="1415064699"/>
    <b v="0"/>
    <n v="13"/>
    <b v="0"/>
    <s v="publishing/translations"/>
    <n v="1.6618571428571429"/>
    <n v="894.8461538461538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1633"/>
    <x v="2"/>
    <x v="13"/>
    <s v="EUR"/>
    <n v="1455964170"/>
    <n v="1450780170"/>
    <b v="0"/>
    <n v="1"/>
    <b v="0"/>
    <s v="publishing/translations"/>
    <n v="5.8164999999999996"/>
    <n v="11633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1633"/>
    <x v="2"/>
    <x v="0"/>
    <s v="USD"/>
    <n v="1483423467"/>
    <n v="1480831467"/>
    <b v="0"/>
    <n v="1"/>
    <b v="0"/>
    <s v="publishing/translations"/>
    <n v="23.265999999999998"/>
    <n v="11633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11633"/>
    <x v="2"/>
    <x v="0"/>
    <s v="USD"/>
    <n v="1439741591"/>
    <n v="1436285591"/>
    <b v="0"/>
    <n v="9"/>
    <b v="0"/>
    <s v="publishing/translations"/>
    <n v="2.6438636363636365"/>
    <n v="1292.555555555555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11633"/>
    <x v="2"/>
    <x v="0"/>
    <s v="USD"/>
    <n v="1448147619"/>
    <n v="1445552019"/>
    <b v="0"/>
    <n v="0"/>
    <b v="0"/>
    <s v="publishing/translations"/>
    <n v="0.23266000000000001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11633"/>
    <x v="2"/>
    <x v="0"/>
    <s v="USD"/>
    <n v="1442315460"/>
    <n v="1439696174"/>
    <b v="0"/>
    <n v="2"/>
    <b v="0"/>
    <s v="publishing/translations"/>
    <n v="2.5851111111111109"/>
    <n v="5816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11633"/>
    <x v="2"/>
    <x v="3"/>
    <s v="EUR"/>
    <n v="1456397834"/>
    <n v="1453805834"/>
    <b v="0"/>
    <n v="1"/>
    <b v="0"/>
    <s v="publishing/translations"/>
    <n v="3.8776666666666668"/>
    <n v="1163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11633"/>
    <x v="2"/>
    <x v="0"/>
    <s v="USD"/>
    <n v="1476010619"/>
    <n v="1473418619"/>
    <b v="0"/>
    <n v="10"/>
    <b v="0"/>
    <s v="publishing/translations"/>
    <n v="1.8465079365079364"/>
    <n v="1163.3"/>
    <x v="3"/>
    <x v="22"/>
  </r>
  <r>
    <n v="1420"/>
    <s v="Shakespeare in the Hood - Romeo and Juliet"/>
    <s v="Help me butcher Shakespeare in a satirical fashion."/>
    <n v="110"/>
    <n v="11633"/>
    <x v="2"/>
    <x v="0"/>
    <s v="USD"/>
    <n v="1467129686"/>
    <n v="1464969686"/>
    <b v="0"/>
    <n v="3"/>
    <b v="0"/>
    <s v="publishing/translations"/>
    <n v="105.75454545454545"/>
    <n v="3877.6666666666665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11633"/>
    <x v="2"/>
    <x v="11"/>
    <s v="SEK"/>
    <n v="1423432709"/>
    <n v="1420840709"/>
    <b v="0"/>
    <n v="2"/>
    <b v="0"/>
    <s v="publishing/translations"/>
    <n v="5.8165000000000001E-2"/>
    <n v="5816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11633"/>
    <x v="2"/>
    <x v="4"/>
    <s v="NZD"/>
    <n v="1474436704"/>
    <n v="1471844704"/>
    <b v="0"/>
    <n v="2"/>
    <b v="0"/>
    <s v="publishing/translations"/>
    <n v="0.46532000000000001"/>
    <n v="5816.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1633"/>
    <x v="2"/>
    <x v="2"/>
    <s v="AUD"/>
    <n v="1451637531"/>
    <n v="1449045531"/>
    <b v="0"/>
    <n v="1"/>
    <b v="0"/>
    <s v="publishing/translations"/>
    <n v="0.38776666666666665"/>
    <n v="11633"/>
    <x v="3"/>
    <x v="22"/>
  </r>
  <r>
    <n v="1424"/>
    <s v="Subway Mantras"/>
    <s v="A short book of practical mantras that can be used every day of the week. Mantras are cogwheels of universal engines."/>
    <n v="7500"/>
    <n v="11633"/>
    <x v="2"/>
    <x v="0"/>
    <s v="USD"/>
    <n v="1479233602"/>
    <n v="1478106802"/>
    <b v="0"/>
    <n v="14"/>
    <b v="0"/>
    <s v="publishing/translations"/>
    <n v="1.5510666666666666"/>
    <n v="830.9285714285714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11633"/>
    <x v="2"/>
    <x v="0"/>
    <s v="USD"/>
    <n v="1430276959"/>
    <n v="1427684959"/>
    <b v="0"/>
    <n v="0"/>
    <b v="0"/>
    <s v="publishing/translations"/>
    <n v="0.89484615384615385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11633"/>
    <x v="2"/>
    <x v="12"/>
    <s v="EUR"/>
    <n v="1440408120"/>
    <n v="1435224120"/>
    <b v="0"/>
    <n v="0"/>
    <b v="0"/>
    <s v="publishing/translations"/>
    <n v="11.632999999999999"/>
    <n v="0"/>
    <x v="3"/>
    <x v="22"/>
  </r>
  <r>
    <n v="1427"/>
    <s v="WHAT CAN I DO?..."/>
    <s v="The book with advices that can save many lives._x000a_You will find here many case studies, extreme situations and solutions."/>
    <n v="5000"/>
    <n v="11633"/>
    <x v="2"/>
    <x v="12"/>
    <s v="EUR"/>
    <n v="1474230385"/>
    <n v="1471638385"/>
    <b v="0"/>
    <n v="4"/>
    <b v="0"/>
    <s v="publishing/translations"/>
    <n v="2.3266"/>
    <n v="2908.2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11633"/>
    <x v="2"/>
    <x v="3"/>
    <s v="EUR"/>
    <n v="1459584417"/>
    <n v="1456996017"/>
    <b v="0"/>
    <n v="3"/>
    <b v="0"/>
    <s v="publishing/translations"/>
    <n v="11.632999999999999"/>
    <n v="3877.6666666666665"/>
    <x v="3"/>
    <x v="22"/>
  </r>
  <r>
    <n v="1429"/>
    <s v="10 P.M."/>
    <s v="A guy in his 30's tries to live his &quot;American Dream&quot;, but quickly it turns into a nightmare. (A Novel)"/>
    <n v="10000"/>
    <n v="11633"/>
    <x v="2"/>
    <x v="0"/>
    <s v="USD"/>
    <n v="1428629242"/>
    <n v="1426037242"/>
    <b v="0"/>
    <n v="0"/>
    <b v="0"/>
    <s v="publishing/translations"/>
    <n v="1.1633"/>
    <n v="0"/>
    <x v="3"/>
    <x v="22"/>
  </r>
  <r>
    <n v="1430"/>
    <s v="Esoteric Project Management"/>
    <s v="Profesional translation and publishing of the book on unique synthesis of project management and meditation"/>
    <n v="5000"/>
    <n v="11633"/>
    <x v="2"/>
    <x v="0"/>
    <s v="USD"/>
    <n v="1419017488"/>
    <n v="1416339088"/>
    <b v="0"/>
    <n v="5"/>
    <b v="0"/>
    <s v="publishing/translations"/>
    <n v="2.3266"/>
    <n v="2326.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11633"/>
    <x v="2"/>
    <x v="0"/>
    <s v="USD"/>
    <n v="1448517816"/>
    <n v="1445922216"/>
    <b v="0"/>
    <n v="47"/>
    <b v="0"/>
    <s v="publishing/translations"/>
    <n v="0.68429411764705883"/>
    <n v="247.51063829787233"/>
    <x v="3"/>
    <x v="22"/>
  </r>
  <r>
    <n v="1432"/>
    <s v="The Holy Bib-el"/>
    <s v="THE HOLY BIB-EL Translated By Leon Cook. The Creation: CHAPTER 1.  1* In the beginning Gods created The Heavens and The Planet Earth."/>
    <n v="40000"/>
    <n v="11633"/>
    <x v="2"/>
    <x v="0"/>
    <s v="USD"/>
    <n v="1437417828"/>
    <n v="1434825828"/>
    <b v="0"/>
    <n v="0"/>
    <b v="0"/>
    <s v="publishing/translations"/>
    <n v="0.290825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11633"/>
    <x v="2"/>
    <x v="13"/>
    <s v="EUR"/>
    <n v="1481367600"/>
    <n v="1477839675"/>
    <b v="0"/>
    <n v="10"/>
    <b v="0"/>
    <s v="publishing/translations"/>
    <n v="0.9694166666666667"/>
    <n v="1163.3"/>
    <x v="3"/>
    <x v="22"/>
  </r>
  <r>
    <n v="1434"/>
    <s v="Translation of 'SOCIALCAPITALISM' (2014)"/>
    <s v="Interest from abroad to publish my book SOCIALCAPITALISM. Need translation to English master. Help appreciated."/>
    <n v="82000"/>
    <n v="11633"/>
    <x v="2"/>
    <x v="8"/>
    <s v="DKK"/>
    <n v="1433775600"/>
    <n v="1431973478"/>
    <b v="0"/>
    <n v="11"/>
    <b v="0"/>
    <s v="publishing/translations"/>
    <n v="0.14186585365853657"/>
    <n v="1057.5454545454545"/>
    <x v="3"/>
    <x v="22"/>
  </r>
  <r>
    <n v="1435"/>
    <s v="Trilogy of Crystals, book 1, translation"/>
    <s v="English translation of the first book from a sword and sorcery Fantasy trilogy, by Paolo Parente"/>
    <n v="15000"/>
    <n v="11633"/>
    <x v="2"/>
    <x v="13"/>
    <s v="EUR"/>
    <n v="1444589020"/>
    <n v="1441997020"/>
    <b v="0"/>
    <n v="2"/>
    <b v="0"/>
    <s v="publishing/translations"/>
    <n v="0.7755333333333333"/>
    <n v="5816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11633"/>
    <x v="2"/>
    <x v="12"/>
    <s v="EUR"/>
    <n v="1456043057"/>
    <n v="1453451057"/>
    <b v="0"/>
    <n v="2"/>
    <b v="0"/>
    <s v="publishing/translations"/>
    <n v="1.1633"/>
    <n v="5816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11633"/>
    <x v="2"/>
    <x v="0"/>
    <s v="USD"/>
    <n v="1405227540"/>
    <n v="1402058739"/>
    <b v="0"/>
    <n v="22"/>
    <b v="0"/>
    <s v="publishing/translations"/>
    <n v="3.8776666666666668"/>
    <n v="528.7727272727272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11633"/>
    <x v="2"/>
    <x v="8"/>
    <s v="DKK"/>
    <n v="1461765300"/>
    <n v="1459198499"/>
    <b v="0"/>
    <n v="8"/>
    <b v="0"/>
    <s v="publishing/translations"/>
    <n v="0.58165"/>
    <n v="1454.12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1633"/>
    <x v="2"/>
    <x v="5"/>
    <s v="CAD"/>
    <n v="1425758101"/>
    <n v="1423166101"/>
    <b v="0"/>
    <n v="6"/>
    <b v="0"/>
    <s v="publishing/translations"/>
    <n v="4.2689908256880731"/>
    <n v="1938.833333333333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1633"/>
    <x v="2"/>
    <x v="13"/>
    <s v="EUR"/>
    <n v="1464285463"/>
    <n v="1461693463"/>
    <b v="0"/>
    <n v="1"/>
    <b v="0"/>
    <s v="publishing/translations"/>
    <n v="0.89484615384615385"/>
    <n v="1163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11633"/>
    <x v="2"/>
    <x v="1"/>
    <s v="GBP"/>
    <n v="1441995769"/>
    <n v="1436811769"/>
    <b v="0"/>
    <n v="3"/>
    <b v="0"/>
    <s v="publishing/translations"/>
    <n v="6.4627777777777784E-2"/>
    <n v="3877.66666666666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11633"/>
    <x v="2"/>
    <x v="0"/>
    <s v="USD"/>
    <n v="1464190158"/>
    <n v="1461598158"/>
    <b v="0"/>
    <n v="0"/>
    <b v="0"/>
    <s v="publishing/translations"/>
    <n v="7.7553333333333336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11633"/>
    <x v="2"/>
    <x v="6"/>
    <s v="EUR"/>
    <n v="1483395209"/>
    <n v="1480803209"/>
    <b v="0"/>
    <n v="0"/>
    <b v="0"/>
    <s v="publishing/translations"/>
    <n v="0.89484615384615385"/>
    <n v="0"/>
    <x v="3"/>
    <x v="22"/>
  </r>
  <r>
    <n v="1444"/>
    <s v="Expand the MillionairesLetter in the US Market!"/>
    <s v="We as a successfull german stock market newsletter publisher want expand in the US market!"/>
    <n v="4950"/>
    <n v="11633"/>
    <x v="2"/>
    <x v="12"/>
    <s v="EUR"/>
    <n v="1442091462"/>
    <n v="1436907462"/>
    <b v="0"/>
    <n v="0"/>
    <b v="0"/>
    <s v="publishing/translations"/>
    <n v="2.350101010101010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11633"/>
    <x v="2"/>
    <x v="12"/>
    <s v="EUR"/>
    <n v="1434286855"/>
    <n v="1431694855"/>
    <b v="0"/>
    <n v="0"/>
    <b v="0"/>
    <s v="publishing/translations"/>
    <n v="8.9484615384615385E-2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11633"/>
    <x v="2"/>
    <x v="13"/>
    <s v="EUR"/>
    <n v="1461235478"/>
    <n v="1459507478"/>
    <b v="0"/>
    <n v="0"/>
    <b v="0"/>
    <s v="publishing/translations"/>
    <n v="12.925555555555556"/>
    <n v="0"/>
    <x v="3"/>
    <x v="22"/>
  </r>
  <r>
    <n v="1447"/>
    <s v="Indian Language Dictionary"/>
    <s v="I'm creating a dictionary of multiple Indian languages."/>
    <n v="500000"/>
    <n v="11633"/>
    <x v="2"/>
    <x v="0"/>
    <s v="USD"/>
    <n v="1467999134"/>
    <n v="1465407134"/>
    <b v="0"/>
    <n v="3"/>
    <b v="0"/>
    <s v="publishing/translations"/>
    <n v="2.3265999999999998E-2"/>
    <n v="3877.666666666666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11633"/>
    <x v="2"/>
    <x v="2"/>
    <s v="AUD"/>
    <n v="1432272300"/>
    <n v="1429655318"/>
    <b v="0"/>
    <n v="0"/>
    <b v="0"/>
    <s v="publishing/translations"/>
    <n v="5.8165000000000001E-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11633"/>
    <x v="2"/>
    <x v="0"/>
    <s v="USD"/>
    <n v="1431286105"/>
    <n v="1427138905"/>
    <b v="0"/>
    <n v="0"/>
    <b v="0"/>
    <s v="publishing/translations"/>
    <n v="1.3088433843384339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1633"/>
    <x v="2"/>
    <x v="0"/>
    <s v="USD"/>
    <n v="1455941197"/>
    <n v="1453349197"/>
    <b v="0"/>
    <n v="1"/>
    <b v="0"/>
    <s v="publishing/translations"/>
    <n v="0.11633"/>
    <n v="11633"/>
    <x v="3"/>
    <x v="22"/>
  </r>
  <r>
    <n v="1451"/>
    <s v="Modern Literal Torah Translation (Canceled)"/>
    <s v="Modern Literal Translation of the Torah in English and Russian with sub-linear and interlinear layout."/>
    <n v="18950"/>
    <n v="11633"/>
    <x v="1"/>
    <x v="0"/>
    <s v="USD"/>
    <n v="1416355259"/>
    <n v="1413759659"/>
    <b v="0"/>
    <n v="2"/>
    <b v="0"/>
    <s v="publishing/translations"/>
    <n v="0.6138786279683377"/>
    <n v="5816.5"/>
    <x v="3"/>
    <x v="22"/>
  </r>
  <r>
    <n v="1452"/>
    <s v="The Judo Preservation Project (Canceled)"/>
    <s v="I am gathering rare, out-of-print Judo books for preservation, translation and sharing."/>
    <n v="14000"/>
    <n v="11633"/>
    <x v="1"/>
    <x v="0"/>
    <s v="USD"/>
    <n v="1406566363"/>
    <n v="1403974363"/>
    <b v="0"/>
    <n v="0"/>
    <b v="0"/>
    <s v="publishing/translations"/>
    <n v="0.83092857142857146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11633"/>
    <x v="1"/>
    <x v="6"/>
    <s v="EUR"/>
    <n v="1492270947"/>
    <n v="1488386547"/>
    <b v="0"/>
    <n v="0"/>
    <b v="0"/>
    <s v="publishing/translations"/>
    <n v="0.46532000000000001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1633"/>
    <x v="1"/>
    <x v="3"/>
    <s v="EUR"/>
    <n v="1461535140"/>
    <n v="1459716480"/>
    <b v="0"/>
    <n v="1"/>
    <b v="0"/>
    <s v="publishing/translations"/>
    <n v="6.6474285714285717"/>
    <n v="11633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1633"/>
    <x v="1"/>
    <x v="0"/>
    <s v="USD"/>
    <n v="1409924340"/>
    <n v="1405181320"/>
    <b v="0"/>
    <n v="7"/>
    <b v="0"/>
    <s v="publishing/translations"/>
    <n v="0.7755333333333333"/>
    <n v="1661.8571428571429"/>
    <x v="3"/>
    <x v="22"/>
  </r>
  <r>
    <n v="1456"/>
    <s v="Sometimes you don't need love (Canceled)"/>
    <s v="English Version of my auto-published novel"/>
    <n v="5000"/>
    <n v="11633"/>
    <x v="1"/>
    <x v="13"/>
    <s v="EUR"/>
    <n v="1483459365"/>
    <n v="1480867365"/>
    <b v="0"/>
    <n v="3"/>
    <b v="0"/>
    <s v="publishing/translations"/>
    <n v="2.3266"/>
    <n v="3877.6666666666665"/>
    <x v="3"/>
    <x v="22"/>
  </r>
  <r>
    <n v="1457"/>
    <s v="Hey! I&quot;m not invisable, I am Just Old (Canceled)"/>
    <s v="Age is more than just a number, I hope your younger than you feel."/>
    <n v="6000"/>
    <n v="11633"/>
    <x v="1"/>
    <x v="0"/>
    <s v="USD"/>
    <n v="1447281044"/>
    <n v="1444685444"/>
    <b v="0"/>
    <n v="0"/>
    <b v="0"/>
    <s v="publishing/translations"/>
    <n v="1.9388333333333334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11633"/>
    <x v="1"/>
    <x v="0"/>
    <s v="USD"/>
    <n v="1407729600"/>
    <n v="1405097760"/>
    <b v="0"/>
    <n v="0"/>
    <b v="0"/>
    <s v="publishing/translations"/>
    <n v="2.3266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11633"/>
    <x v="1"/>
    <x v="8"/>
    <s v="DKK"/>
    <n v="1449077100"/>
    <n v="1446612896"/>
    <b v="0"/>
    <n v="0"/>
    <b v="0"/>
    <s v="publishing/translations"/>
    <n v="0.3144054054054054"/>
    <n v="0"/>
    <x v="3"/>
    <x v="22"/>
  </r>
  <r>
    <n v="1460"/>
    <s v="KJV2015 (Canceled)"/>
    <s v="KJV2015 Easier to understand for our kids and family not leaving out one verse or changing a meaning one bit."/>
    <n v="25000000"/>
    <n v="11633"/>
    <x v="1"/>
    <x v="0"/>
    <s v="USD"/>
    <n v="1417391100"/>
    <n v="1412371898"/>
    <b v="0"/>
    <n v="0"/>
    <b v="0"/>
    <s v="publishing/translations"/>
    <n v="4.6532000000000002E-4"/>
    <n v="0"/>
    <x v="3"/>
    <x v="22"/>
  </r>
  <r>
    <n v="1461"/>
    <s v="Relatively Prime Series 2"/>
    <s v="Series 2 of Relatively Prime, a podcast of stories from the Mathematical Domain"/>
    <n v="15000"/>
    <n v="11633"/>
    <x v="0"/>
    <x v="0"/>
    <s v="USD"/>
    <n v="1413849600"/>
    <n v="1410967754"/>
    <b v="1"/>
    <n v="340"/>
    <b v="1"/>
    <s v="publishing/radio &amp; podcasts"/>
    <n v="0.7755333333333333"/>
    <n v="34.214705882352938"/>
    <x v="3"/>
    <x v="23"/>
  </r>
  <r>
    <n v="1462"/>
    <s v="Unbound: Fiction on the Radio"/>
    <s v="A new radio show focused on short fiction produced by Louisville Public Media"/>
    <n v="4000"/>
    <n v="11633"/>
    <x v="0"/>
    <x v="0"/>
    <s v="USD"/>
    <n v="1365609271"/>
    <n v="1363017271"/>
    <b v="1"/>
    <n v="150"/>
    <b v="1"/>
    <s v="publishing/radio &amp; podcasts"/>
    <n v="2.9082499999999998"/>
    <n v="77.553333333333327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11633"/>
    <x v="0"/>
    <x v="0"/>
    <s v="USD"/>
    <n v="1365367938"/>
    <n v="1361483538"/>
    <b v="1"/>
    <n v="25"/>
    <b v="1"/>
    <s v="publishing/radio &amp; podcasts"/>
    <n v="19.388333333333332"/>
    <n v="465.32"/>
    <x v="3"/>
    <x v="23"/>
  </r>
  <r>
    <n v="1464"/>
    <s v="Science Studio"/>
    <s v="The Best Science Media on the Web"/>
    <n v="5000"/>
    <n v="11633"/>
    <x v="0"/>
    <x v="0"/>
    <s v="USD"/>
    <n v="1361029958"/>
    <n v="1358437958"/>
    <b v="1"/>
    <n v="234"/>
    <b v="1"/>
    <s v="publishing/radio &amp; podcasts"/>
    <n v="2.3266"/>
    <n v="49.71367521367521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1633"/>
    <x v="0"/>
    <x v="0"/>
    <s v="USD"/>
    <n v="1332385200"/>
    <n v="1329759452"/>
    <b v="1"/>
    <n v="2602"/>
    <b v="1"/>
    <s v="publishing/radio &amp; podcasts"/>
    <n v="0.38776666666666665"/>
    <n v="4.470791698693313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1633"/>
    <x v="0"/>
    <x v="0"/>
    <s v="USD"/>
    <n v="1452574800"/>
    <n v="1449029266"/>
    <b v="1"/>
    <n v="248"/>
    <b v="1"/>
    <s v="publishing/radio &amp; podcasts"/>
    <n v="0.72706249999999994"/>
    <n v="46.907258064516128"/>
    <x v="3"/>
    <x v="23"/>
  </r>
  <r>
    <n v="1467"/>
    <s v="Radio Ambulante"/>
    <s v="We are a new Spanish language podcast telling uniquely Latin American stories."/>
    <n v="40000"/>
    <n v="11633"/>
    <x v="0"/>
    <x v="0"/>
    <s v="USD"/>
    <n v="1332699285"/>
    <n v="1327518885"/>
    <b v="1"/>
    <n v="600"/>
    <b v="1"/>
    <s v="publishing/radio &amp; podcasts"/>
    <n v="0.290825"/>
    <n v="19.38833333333333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11633"/>
    <x v="0"/>
    <x v="0"/>
    <s v="USD"/>
    <n v="1307838049"/>
    <n v="1302654049"/>
    <b v="1"/>
    <n v="293"/>
    <b v="1"/>
    <s v="publishing/radio &amp; podcasts"/>
    <n v="1.2245263157894737"/>
    <n v="39.703071672354952"/>
    <x v="3"/>
    <x v="23"/>
  </r>
  <r>
    <n v="1469"/>
    <s v="The Local Global Mashup Show"/>
    <s v="Get the inside edge on the stories that connect Americans to the world -- in your ear every week."/>
    <n v="44250"/>
    <n v="11633"/>
    <x v="0"/>
    <x v="0"/>
    <s v="USD"/>
    <n v="1360938109"/>
    <n v="1358346109"/>
    <b v="1"/>
    <n v="321"/>
    <b v="1"/>
    <s v="publishing/radio &amp; podcasts"/>
    <n v="0.26289265536723166"/>
    <n v="36.23987538940809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1633"/>
    <x v="0"/>
    <x v="0"/>
    <s v="USD"/>
    <n v="1356724263"/>
    <n v="1354909863"/>
    <b v="1"/>
    <n v="81"/>
    <b v="1"/>
    <s v="publishing/radio &amp; podcasts"/>
    <n v="7.7553333333333336"/>
    <n v="143.61728395061729"/>
    <x v="3"/>
    <x v="23"/>
  </r>
  <r>
    <n v="1471"/>
    <s v="93.5 KNCE: True Taos Radio"/>
    <s v="Help improve the equipment, signal, and reach of 93.5 KNCE True Taos Radio, a new experiment in grassroots community media."/>
    <n v="32000"/>
    <n v="11633"/>
    <x v="0"/>
    <x v="0"/>
    <s v="USD"/>
    <n v="1428620334"/>
    <n v="1426028334"/>
    <b v="1"/>
    <n v="343"/>
    <b v="1"/>
    <s v="publishing/radio &amp; podcasts"/>
    <n v="0.36353124999999997"/>
    <n v="33.91545189504373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11633"/>
    <x v="0"/>
    <x v="0"/>
    <s v="USD"/>
    <n v="1381928503"/>
    <n v="1379336503"/>
    <b v="1"/>
    <n v="336"/>
    <b v="1"/>
    <s v="publishing/radio &amp; podcasts"/>
    <n v="0.46532000000000001"/>
    <n v="34.62202380952381"/>
    <x v="3"/>
    <x v="23"/>
  </r>
  <r>
    <n v="1473"/>
    <s v="ONE LOVES ONLY FORM"/>
    <s v="Public Radio Project"/>
    <n v="1500"/>
    <n v="11633"/>
    <x v="0"/>
    <x v="0"/>
    <s v="USD"/>
    <n v="1330644639"/>
    <n v="1328052639"/>
    <b v="1"/>
    <n v="47"/>
    <b v="1"/>
    <s v="publishing/radio &amp; podcasts"/>
    <n v="7.7553333333333336"/>
    <n v="247.5106382978723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11633"/>
    <x v="0"/>
    <x v="0"/>
    <s v="USD"/>
    <n v="1379093292"/>
    <n v="1376501292"/>
    <b v="1"/>
    <n v="76"/>
    <b v="1"/>
    <s v="publishing/radio &amp; podcasts"/>
    <n v="3.8776666666666668"/>
    <n v="153.065789473684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11633"/>
    <x v="0"/>
    <x v="0"/>
    <s v="USD"/>
    <n v="1419051540"/>
    <n v="1416244863"/>
    <b v="1"/>
    <n v="441"/>
    <b v="1"/>
    <s v="publishing/radio &amp; podcasts"/>
    <n v="0.7755333333333333"/>
    <n v="26.378684807256235"/>
    <x v="3"/>
    <x v="23"/>
  </r>
  <r>
    <n v="1476"/>
    <s v="The Comedy Button Podcast"/>
    <s v="The Comedy Button is a brand new nerd pop culture podcast with weekly video sketches."/>
    <n v="6000"/>
    <n v="11633"/>
    <x v="0"/>
    <x v="0"/>
    <s v="USD"/>
    <n v="1315616422"/>
    <n v="1313024422"/>
    <b v="1"/>
    <n v="916"/>
    <b v="1"/>
    <s v="publishing/radio &amp; podcasts"/>
    <n v="1.9388333333333334"/>
    <n v="12.699781659388647"/>
    <x v="3"/>
    <x v="23"/>
  </r>
  <r>
    <n v="1477"/>
    <s v="Keep Live Music on WMSE"/>
    <s v="WMSE, a community-funded radio station in Milwaukee, WI needs to replace its in-house digital studio to keep live music on the air."/>
    <n v="30000"/>
    <n v="11633"/>
    <x v="0"/>
    <x v="0"/>
    <s v="USD"/>
    <n v="1324609200"/>
    <n v="1319467604"/>
    <b v="1"/>
    <n v="369"/>
    <b v="1"/>
    <s v="publishing/radio &amp; podcasts"/>
    <n v="0.38776666666666665"/>
    <n v="31.525745257452574"/>
    <x v="3"/>
    <x v="23"/>
  </r>
  <r>
    <n v="1478"/>
    <s v="Planet Money T-shirt"/>
    <s v="We are a team of multimedia reporters covering the global economy. We are going to make a t-shirt and tell the story of its creation."/>
    <n v="50000"/>
    <n v="11633"/>
    <x v="0"/>
    <x v="0"/>
    <s v="USD"/>
    <n v="1368564913"/>
    <n v="1367355313"/>
    <b v="1"/>
    <n v="20242"/>
    <b v="1"/>
    <s v="publishing/radio &amp; podcasts"/>
    <n v="0.23266000000000001"/>
    <n v="0.574696176267167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11633"/>
    <x v="0"/>
    <x v="0"/>
    <s v="USD"/>
    <n v="1399694340"/>
    <n v="1398448389"/>
    <b v="1"/>
    <n v="71"/>
    <b v="1"/>
    <s v="publishing/radio &amp; podcasts"/>
    <n v="7.2706249999999999"/>
    <n v="163.8450704225352"/>
    <x v="3"/>
    <x v="23"/>
  </r>
  <r>
    <n v="1480"/>
    <s v="The Stage at KDHX"/>
    <s v="The Stage at KDHX will be a beacon for artistic independence in the heart of the country, showcasing new artists and old favorites."/>
    <n v="50000"/>
    <n v="11633"/>
    <x v="0"/>
    <x v="0"/>
    <s v="USD"/>
    <n v="1374858000"/>
    <n v="1373408699"/>
    <b v="1"/>
    <n v="635"/>
    <b v="1"/>
    <s v="publishing/radio &amp; podcasts"/>
    <n v="0.23266000000000001"/>
    <n v="18.31968503937007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1633"/>
    <x v="2"/>
    <x v="5"/>
    <s v="CAD"/>
    <n v="1383430145"/>
    <n v="1380838145"/>
    <b v="0"/>
    <n v="6"/>
    <b v="0"/>
    <s v="publishing/fiction"/>
    <n v="2.3266"/>
    <n v="1938.8333333333333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11633"/>
    <x v="2"/>
    <x v="0"/>
    <s v="USD"/>
    <n v="1347004260"/>
    <n v="1345062936"/>
    <b v="0"/>
    <n v="1"/>
    <b v="0"/>
    <s v="publishing/fiction"/>
    <n v="2.3266"/>
    <n v="1163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11633"/>
    <x v="2"/>
    <x v="0"/>
    <s v="USD"/>
    <n v="1469162275"/>
    <n v="1467002275"/>
    <b v="0"/>
    <n v="2"/>
    <b v="0"/>
    <s v="publishing/fiction"/>
    <n v="1.6618571428571429"/>
    <n v="5816.5"/>
    <x v="3"/>
    <x v="10"/>
  </r>
  <r>
    <n v="1484"/>
    <s v="a book called filtered down thru the stars"/>
    <s v="The mussings of an old wizard"/>
    <n v="2000"/>
    <n v="11633"/>
    <x v="2"/>
    <x v="0"/>
    <s v="USD"/>
    <n v="1342882260"/>
    <n v="1337834963"/>
    <b v="0"/>
    <n v="0"/>
    <b v="0"/>
    <s v="publishing/fiction"/>
    <n v="5.8164999999999996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1633"/>
    <x v="2"/>
    <x v="0"/>
    <s v="USD"/>
    <n v="1434827173"/>
    <n v="1430939173"/>
    <b v="0"/>
    <n v="3"/>
    <b v="0"/>
    <s v="publishing/fiction"/>
    <n v="1.7362686567164178"/>
    <n v="3877.666666666666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11633"/>
    <x v="2"/>
    <x v="0"/>
    <s v="USD"/>
    <n v="1425009761"/>
    <n v="1422417761"/>
    <b v="0"/>
    <n v="3"/>
    <b v="0"/>
    <s v="publishing/fiction"/>
    <n v="0.58165"/>
    <n v="3877.6666666666665"/>
    <x v="3"/>
    <x v="10"/>
  </r>
  <r>
    <n v="1487"/>
    <s v="You Killed Me First"/>
    <s v="A lover becomes an enemy when a line has been crossed. Torn between memories and reality, his mask of sanity is slipping."/>
    <n v="10000"/>
    <n v="11633"/>
    <x v="2"/>
    <x v="0"/>
    <s v="USD"/>
    <n v="1470175271"/>
    <n v="1467583271"/>
    <b v="0"/>
    <n v="0"/>
    <b v="0"/>
    <s v="publishing/fiction"/>
    <n v="1.1633"/>
    <n v="0"/>
    <x v="3"/>
    <x v="10"/>
  </r>
  <r>
    <n v="1488"/>
    <s v="Nanolution"/>
    <s v="A blockbuster sci-fi adventure. What would you do if one day your life changed to beyond the imaginable?"/>
    <n v="15000"/>
    <n v="11633"/>
    <x v="2"/>
    <x v="2"/>
    <s v="AUD"/>
    <n v="1388928660"/>
    <n v="1386336660"/>
    <b v="0"/>
    <n v="6"/>
    <b v="0"/>
    <s v="publishing/fiction"/>
    <n v="0.7755333333333333"/>
    <n v="1938.833333333333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11633"/>
    <x v="2"/>
    <x v="0"/>
    <s v="USD"/>
    <n v="1352994052"/>
    <n v="1350398452"/>
    <b v="0"/>
    <n v="0"/>
    <b v="0"/>
    <s v="publishing/fiction"/>
    <n v="2.3266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11633"/>
    <x v="2"/>
    <x v="0"/>
    <s v="USD"/>
    <n v="1380720474"/>
    <n v="1378214874"/>
    <b v="0"/>
    <n v="19"/>
    <b v="0"/>
    <s v="publishing/fiction"/>
    <n v="4.0113793103448279"/>
    <n v="612.26315789473688"/>
    <x v="3"/>
    <x v="10"/>
  </r>
  <r>
    <n v="1491"/>
    <s v="Tales of guns, gold and a beagle in the Old West"/>
    <s v="What do you get when you take outlaws, guns, gold and and old beagle in the old west? Adventure!"/>
    <n v="1200"/>
    <n v="11633"/>
    <x v="2"/>
    <x v="0"/>
    <s v="USD"/>
    <n v="1424014680"/>
    <n v="1418922443"/>
    <b v="0"/>
    <n v="1"/>
    <b v="0"/>
    <s v="publishing/fiction"/>
    <n v="9.6941666666666659"/>
    <n v="11633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11633"/>
    <x v="2"/>
    <x v="0"/>
    <s v="USD"/>
    <n v="1308431646"/>
    <n v="1305839646"/>
    <b v="0"/>
    <n v="2"/>
    <b v="0"/>
    <s v="publishing/fiction"/>
    <n v="2.9082499999999998"/>
    <n v="5816.5"/>
    <x v="3"/>
    <x v="10"/>
  </r>
  <r>
    <n v="1493"/>
    <s v="The Great Grand Zeppelin Chase"/>
    <s v="Help illustrate the sequel to the bestselling _x000a_The Transylvania Flying Squad of Detectives"/>
    <n v="2400"/>
    <n v="11633"/>
    <x v="2"/>
    <x v="0"/>
    <s v="USD"/>
    <n v="1371415675"/>
    <n v="1368823675"/>
    <b v="0"/>
    <n v="0"/>
    <b v="0"/>
    <s v="publishing/fiction"/>
    <n v="4.847083333333333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11633"/>
    <x v="2"/>
    <x v="0"/>
    <s v="USD"/>
    <n v="1428075480"/>
    <n v="1425489613"/>
    <b v="0"/>
    <n v="11"/>
    <b v="0"/>
    <s v="publishing/fiction"/>
    <n v="2.3266"/>
    <n v="1057.5454545454545"/>
    <x v="3"/>
    <x v="10"/>
  </r>
  <r>
    <n v="1495"/>
    <s v="A Magical Bildungsroman with a Female Heroine"/>
    <s v="The Adventures of Penelope Hawthorne. Part One: The Spellbook of Dracone."/>
    <n v="2000"/>
    <n v="11633"/>
    <x v="2"/>
    <x v="0"/>
    <s v="USD"/>
    <n v="1314471431"/>
    <n v="1311879431"/>
    <b v="0"/>
    <n v="0"/>
    <b v="0"/>
    <s v="publishing/fiction"/>
    <n v="5.8164999999999996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11633"/>
    <x v="2"/>
    <x v="0"/>
    <s v="USD"/>
    <n v="1410866659"/>
    <n v="1405682659"/>
    <b v="0"/>
    <n v="0"/>
    <b v="0"/>
    <s v="publishing/fiction"/>
    <n v="7.7553333333333336"/>
    <n v="0"/>
    <x v="3"/>
    <x v="10"/>
  </r>
  <r>
    <n v="1497"/>
    <s v="Daddy"/>
    <s v="After 25 years apart, a father and son's reunion is less magical and more explosive as the revelations come out and the gloves come off"/>
    <n v="15000"/>
    <n v="11633"/>
    <x v="2"/>
    <x v="0"/>
    <s v="USD"/>
    <n v="1375299780"/>
    <n v="1371655522"/>
    <b v="0"/>
    <n v="1"/>
    <b v="0"/>
    <s v="publishing/fiction"/>
    <n v="0.7755333333333333"/>
    <n v="1163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11633"/>
    <x v="2"/>
    <x v="0"/>
    <s v="USD"/>
    <n v="1409787378"/>
    <n v="1405899378"/>
    <b v="0"/>
    <n v="3"/>
    <b v="0"/>
    <s v="publishing/fiction"/>
    <n v="3.8776666666666668"/>
    <n v="3877.6666666666665"/>
    <x v="3"/>
    <x v="10"/>
  </r>
  <r>
    <n v="1499"/>
    <s v="The Second Renaissance"/>
    <s v="Coming soon, a new science fiction novel about human evolution and sorcery. In the near future, you are either forced to adapt or die"/>
    <n v="2000"/>
    <n v="11633"/>
    <x v="2"/>
    <x v="0"/>
    <s v="USD"/>
    <n v="1470355833"/>
    <n v="1465171833"/>
    <b v="0"/>
    <n v="1"/>
    <b v="0"/>
    <s v="publishing/fiction"/>
    <n v="5.8164999999999996"/>
    <n v="1163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11633"/>
    <x v="2"/>
    <x v="0"/>
    <s v="USD"/>
    <n v="1367444557"/>
    <n v="1364852557"/>
    <b v="0"/>
    <n v="15"/>
    <b v="0"/>
    <s v="publishing/fiction"/>
    <n v="4.1546428571428571"/>
    <n v="775.5333333333333"/>
    <x v="3"/>
    <x v="10"/>
  </r>
  <r>
    <n v="1501"/>
    <s v="This is Nowhere"/>
    <s v="A hardcover book of surf, outdoor and nature photos from the British Columbia coast."/>
    <n v="52000"/>
    <n v="11633"/>
    <x v="0"/>
    <x v="5"/>
    <s v="CAD"/>
    <n v="1436364023"/>
    <n v="1433772023"/>
    <b v="1"/>
    <n v="885"/>
    <b v="1"/>
    <s v="photography/photobooks"/>
    <n v="0.22371153846153846"/>
    <n v="13.144632768361582"/>
    <x v="8"/>
    <x v="20"/>
  </r>
  <r>
    <n v="1502"/>
    <s v="Cosmic Surgery"/>
    <s v="Cosmic Surgery is a photo book, set in the not too distant future where the world of cosmetic surgery is about to be transformed"/>
    <n v="22000"/>
    <n v="11633"/>
    <x v="0"/>
    <x v="1"/>
    <s v="GBP"/>
    <n v="1458943200"/>
    <n v="1456491680"/>
    <b v="1"/>
    <n v="329"/>
    <b v="1"/>
    <s v="photography/photobooks"/>
    <n v="0.52877272727272728"/>
    <n v="35.35866261398176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11633"/>
    <x v="0"/>
    <x v="18"/>
    <s v="EUR"/>
    <n v="1477210801"/>
    <n v="1472026801"/>
    <b v="1"/>
    <n v="71"/>
    <b v="1"/>
    <s v="photography/photobooks"/>
    <n v="3.1021333333333332"/>
    <n v="163.8450704225352"/>
    <x v="8"/>
    <x v="20"/>
  </r>
  <r>
    <n v="1504"/>
    <s v="RYU X RIO"/>
    <s v="A football photography book like no other about the 2014 World Cup in Brazil, by Ryu Voelkel."/>
    <n v="6500"/>
    <n v="11633"/>
    <x v="0"/>
    <x v="1"/>
    <s v="GBP"/>
    <n v="1402389180"/>
    <n v="1399996024"/>
    <b v="1"/>
    <n v="269"/>
    <b v="1"/>
    <s v="photography/photobooks"/>
    <n v="1.7896923076923077"/>
    <n v="43.24535315985129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1633"/>
    <x v="0"/>
    <x v="12"/>
    <s v="EUR"/>
    <n v="1458676860"/>
    <n v="1455446303"/>
    <b v="1"/>
    <n v="345"/>
    <b v="1"/>
    <s v="photography/photobooks"/>
    <n v="0.72706249999999994"/>
    <n v="33.718840579710147"/>
    <x v="8"/>
    <x v="20"/>
  </r>
  <r>
    <n v="1506"/>
    <s v="Holden Lane High School photobook"/>
    <s v="A photographic book consisting of 36 colour photographs that explore Holden Lane High School in its final state."/>
    <n v="1500"/>
    <n v="11633"/>
    <x v="0"/>
    <x v="1"/>
    <s v="GBP"/>
    <n v="1406227904"/>
    <n v="1403635904"/>
    <b v="1"/>
    <n v="43"/>
    <b v="1"/>
    <s v="photography/photobooks"/>
    <n v="7.7553333333333336"/>
    <n v="270.5348837209302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11633"/>
    <x v="0"/>
    <x v="0"/>
    <s v="USD"/>
    <n v="1273911000"/>
    <n v="1268822909"/>
    <b v="1"/>
    <n v="33"/>
    <b v="1"/>
    <s v="photography/photobooks"/>
    <n v="9.6941666666666659"/>
    <n v="352.51515151515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11633"/>
    <x v="0"/>
    <x v="0"/>
    <s v="USD"/>
    <n v="1403880281"/>
    <n v="1401201881"/>
    <b v="1"/>
    <n v="211"/>
    <b v="1"/>
    <s v="photography/photobooks"/>
    <n v="0.62881081081081081"/>
    <n v="55.13270142180094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11633"/>
    <x v="0"/>
    <x v="12"/>
    <s v="EUR"/>
    <n v="1487113140"/>
    <n v="1484570885"/>
    <b v="1"/>
    <n v="196"/>
    <b v="1"/>
    <s v="photography/photobooks"/>
    <n v="0.66474285714285719"/>
    <n v="59.35204081632652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1633"/>
    <x v="0"/>
    <x v="1"/>
    <s v="GBP"/>
    <n v="1405761278"/>
    <n v="1403169278"/>
    <b v="1"/>
    <n v="405"/>
    <b v="1"/>
    <s v="photography/photobooks"/>
    <n v="0.72706249999999994"/>
    <n v="28.723456790123457"/>
    <x v="8"/>
    <x v="20"/>
  </r>
  <r>
    <n v="1511"/>
    <s v="Hidden Mother"/>
    <s v="A book that presents an account of my daughterâ€™s adoption through an examination of 19th-century &quot;hidden mother&quot; photographs"/>
    <n v="14000"/>
    <n v="11633"/>
    <x v="0"/>
    <x v="0"/>
    <s v="USD"/>
    <n v="1447858804"/>
    <n v="1445263204"/>
    <b v="1"/>
    <n v="206"/>
    <b v="1"/>
    <s v="photography/photobooks"/>
    <n v="0.83092857142857146"/>
    <n v="56.47087378640776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1633"/>
    <x v="0"/>
    <x v="0"/>
    <s v="USD"/>
    <n v="1486311939"/>
    <n v="1483719939"/>
    <b v="1"/>
    <n v="335"/>
    <b v="1"/>
    <s v="photography/photobooks"/>
    <n v="3.3237142857142858"/>
    <n v="34.725373134328358"/>
    <x v="8"/>
    <x v="20"/>
  </r>
  <r>
    <n v="1513"/>
    <s v="Russian Interiors"/>
    <s v="An intimate portrait of Russian women in their private spaces by late photographer Andy Rocchelli published by Cesura."/>
    <n v="8000"/>
    <n v="11633"/>
    <x v="0"/>
    <x v="1"/>
    <s v="GBP"/>
    <n v="1405523866"/>
    <n v="1402931866"/>
    <b v="1"/>
    <n v="215"/>
    <b v="1"/>
    <s v="photography/photobooks"/>
    <n v="1.4541249999999999"/>
    <n v="54.106976744186049"/>
    <x v="8"/>
    <x v="20"/>
  </r>
  <r>
    <n v="1514"/>
    <s v="Racing Age"/>
    <s v="Racing Age is a documentary photography book about masters track &amp; field athletes of retirement age and older."/>
    <n v="25000"/>
    <n v="11633"/>
    <x v="0"/>
    <x v="0"/>
    <s v="USD"/>
    <n v="1443363640"/>
    <n v="1439907640"/>
    <b v="1"/>
    <n v="176"/>
    <b v="1"/>
    <s v="photography/photobooks"/>
    <n v="0.46532000000000001"/>
    <n v="66.096590909090907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11633"/>
    <x v="0"/>
    <x v="10"/>
    <s v="NOK"/>
    <n v="1458104697"/>
    <n v="1455516297"/>
    <b v="1"/>
    <n v="555"/>
    <b v="1"/>
    <s v="photography/photobooks"/>
    <n v="3.8776666666666668E-2"/>
    <n v="20.96036036036036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1633"/>
    <x v="0"/>
    <x v="0"/>
    <s v="USD"/>
    <n v="1475762400"/>
    <n v="1473160292"/>
    <b v="1"/>
    <n v="116"/>
    <b v="1"/>
    <s v="photography/photobooks"/>
    <n v="0.68429411764705883"/>
    <n v="100.28448275862068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11633"/>
    <x v="0"/>
    <x v="0"/>
    <s v="USD"/>
    <n v="1417845600"/>
    <n v="1415194553"/>
    <b v="1"/>
    <n v="615"/>
    <b v="1"/>
    <s v="photography/photobooks"/>
    <n v="0.7755333333333333"/>
    <n v="18.915447154471543"/>
    <x v="8"/>
    <x v="20"/>
  </r>
  <r>
    <n v="1518"/>
    <s v="Amelia and the Animals: Photographs by Robin Schwartz"/>
    <s v="A photobook of Robin Schwartz's ongoing series with her daughter Amelia."/>
    <n v="15000"/>
    <n v="11633"/>
    <x v="0"/>
    <x v="0"/>
    <s v="USD"/>
    <n v="1401565252"/>
    <n v="1398973252"/>
    <b v="1"/>
    <n v="236"/>
    <b v="1"/>
    <s v="photography/photobooks"/>
    <n v="0.7755333333333333"/>
    <n v="49.292372881355931"/>
    <x v="8"/>
    <x v="20"/>
  </r>
  <r>
    <n v="1519"/>
    <s v="Jesus Days, 1978-1983"/>
    <s v="A documentary photobook that captures the late 70s in evangelical America seen thru the eyes of a closeted and religious young man."/>
    <n v="9000"/>
    <n v="11633"/>
    <x v="0"/>
    <x v="0"/>
    <s v="USD"/>
    <n v="1403301540"/>
    <n v="1400867283"/>
    <b v="1"/>
    <n v="145"/>
    <b v="1"/>
    <s v="photography/photobooks"/>
    <n v="1.2925555555555555"/>
    <n v="80.227586206896547"/>
    <x v="8"/>
    <x v="20"/>
  </r>
  <r>
    <n v="1520"/>
    <s v="TULIPS"/>
    <s v="A self-published photography book by Andrew Miksys from his new series about Belarus"/>
    <n v="18000"/>
    <n v="11633"/>
    <x v="0"/>
    <x v="0"/>
    <s v="USD"/>
    <n v="1418961600"/>
    <n v="1415824513"/>
    <b v="1"/>
    <n v="167"/>
    <b v="1"/>
    <s v="photography/photobooks"/>
    <n v="0.64627777777777773"/>
    <n v="69.65868263473053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11633"/>
    <x v="0"/>
    <x v="0"/>
    <s v="USD"/>
    <n v="1465272091"/>
    <n v="1462248091"/>
    <b v="1"/>
    <n v="235"/>
    <b v="1"/>
    <s v="photography/photobooks"/>
    <n v="0.31021333333333334"/>
    <n v="49.50212765957446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11633"/>
    <x v="0"/>
    <x v="0"/>
    <s v="USD"/>
    <n v="1413575739"/>
    <n v="1410983739"/>
    <b v="1"/>
    <n v="452"/>
    <b v="1"/>
    <s v="photography/photobooks"/>
    <n v="0.26742528735632182"/>
    <n v="25.73672566371681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11633"/>
    <x v="0"/>
    <x v="0"/>
    <s v="USD"/>
    <n v="1419292800"/>
    <n v="1416592916"/>
    <b v="1"/>
    <n v="241"/>
    <b v="1"/>
    <s v="photography/photobooks"/>
    <n v="0.62881081081081081"/>
    <n v="48.269709543568467"/>
    <x v="8"/>
    <x v="20"/>
  </r>
  <r>
    <n v="1524"/>
    <s v="Heath - Limited Edition Split Zine - Make 100"/>
    <s v="Limited edition split zine by photographers AdeY and Kersti K. 100 signed and hand numbered copies!"/>
    <n v="3000"/>
    <n v="11633"/>
    <x v="0"/>
    <x v="11"/>
    <s v="SEK"/>
    <n v="1487592090"/>
    <n v="1485000090"/>
    <b v="1"/>
    <n v="28"/>
    <b v="1"/>
    <s v="photography/photobooks"/>
    <n v="3.8776666666666668"/>
    <n v="415.4642857142857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11633"/>
    <x v="0"/>
    <x v="0"/>
    <s v="USD"/>
    <n v="1471539138"/>
    <n v="1468947138"/>
    <b v="1"/>
    <n v="140"/>
    <b v="1"/>
    <s v="photography/photobooks"/>
    <n v="4.4742307692307692"/>
    <n v="83.09285714285714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11633"/>
    <x v="0"/>
    <x v="0"/>
    <s v="USD"/>
    <n v="1453185447"/>
    <n v="1448951847"/>
    <b v="1"/>
    <n v="280"/>
    <b v="1"/>
    <s v="photography/photobooks"/>
    <n v="0.50578260869565217"/>
    <n v="41.546428571428571"/>
    <x v="8"/>
    <x v="20"/>
  </r>
  <r>
    <n v="1527"/>
    <s v="Island - Japan, from the view point of many"/>
    <s v="Eight creatives visited Japan. This is a unique photo-book of their separate but collected experiences."/>
    <n v="3500"/>
    <n v="11633"/>
    <x v="0"/>
    <x v="0"/>
    <s v="USD"/>
    <n v="1489497886"/>
    <n v="1487082286"/>
    <b v="1"/>
    <n v="70"/>
    <b v="1"/>
    <s v="photography/photobooks"/>
    <n v="3.3237142857142858"/>
    <n v="166.18571428571428"/>
    <x v="8"/>
    <x v="20"/>
  </r>
  <r>
    <n v="1528"/>
    <s v="Don't Go Outside: Tokyo Street Photos"/>
    <s v="A book of street photos from around Shibuya that I've made between 2011-2016."/>
    <n v="3000"/>
    <n v="11633"/>
    <x v="0"/>
    <x v="0"/>
    <s v="USD"/>
    <n v="1485907200"/>
    <n v="1483292122"/>
    <b v="1"/>
    <n v="160"/>
    <b v="1"/>
    <s v="photography/photobooks"/>
    <n v="3.8776666666666668"/>
    <n v="72.706249999999997"/>
    <x v="8"/>
    <x v="20"/>
  </r>
  <r>
    <n v="1529"/>
    <s v="&quot;(more than) dust.&quot; - a feminist photo book"/>
    <s v="An empowering photo book that transforms hurtful experiences into strength and solidarity."/>
    <n v="19000"/>
    <n v="11633"/>
    <x v="0"/>
    <x v="0"/>
    <s v="USD"/>
    <n v="1426773920"/>
    <n v="1424185520"/>
    <b v="1"/>
    <n v="141"/>
    <b v="1"/>
    <s v="photography/photobooks"/>
    <n v="0.61226315789473684"/>
    <n v="82.50354609929078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11633"/>
    <x v="0"/>
    <x v="0"/>
    <s v="USD"/>
    <n v="1445624695"/>
    <n v="1443464695"/>
    <b v="1"/>
    <n v="874"/>
    <b v="1"/>
    <s v="photography/photobooks"/>
    <n v="0.3323714285714286"/>
    <n v="13.310068649885583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11633"/>
    <x v="0"/>
    <x v="0"/>
    <s v="USD"/>
    <n v="1417402800"/>
    <n v="1414610126"/>
    <b v="1"/>
    <n v="73"/>
    <b v="1"/>
    <s v="photography/photobooks"/>
    <n v="4.9502127659574464"/>
    <n v="159.35616438356163"/>
    <x v="8"/>
    <x v="20"/>
  </r>
  <r>
    <n v="1532"/>
    <s v="Geiko and Maiko of Kyoto"/>
    <s v="Award winning photography celebrating the artistry of geiko and maiko and the exquisite traditions of their Kyoto communities."/>
    <n v="5000"/>
    <n v="11633"/>
    <x v="0"/>
    <x v="2"/>
    <s v="AUD"/>
    <n v="1455548400"/>
    <n v="1453461865"/>
    <b v="1"/>
    <n v="294"/>
    <b v="1"/>
    <s v="photography/photobooks"/>
    <n v="2.3266"/>
    <n v="39.568027210884352"/>
    <x v="8"/>
    <x v="20"/>
  </r>
  <r>
    <n v="1533"/>
    <s v="The Cancer Family Book Project"/>
    <s v="This is an intimate story about a family, focusing on their love and strength in the face of mortality."/>
    <n v="45000"/>
    <n v="11633"/>
    <x v="0"/>
    <x v="0"/>
    <s v="USD"/>
    <n v="1462161540"/>
    <n v="1457913777"/>
    <b v="1"/>
    <n v="740"/>
    <b v="1"/>
    <s v="photography/photobooks"/>
    <n v="0.25851111111111114"/>
    <n v="15.720270270270269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11633"/>
    <x v="0"/>
    <x v="0"/>
    <s v="USD"/>
    <n v="1441383062"/>
    <n v="1438791062"/>
    <b v="1"/>
    <n v="369"/>
    <b v="1"/>
    <s v="photography/photobooks"/>
    <n v="1.5510666666666666"/>
    <n v="31.52574525745257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11633"/>
    <x v="0"/>
    <x v="0"/>
    <s v="USD"/>
    <n v="1464040800"/>
    <n v="1461527631"/>
    <b v="1"/>
    <n v="110"/>
    <b v="1"/>
    <s v="photography/photobooks"/>
    <n v="2.9082499999999998"/>
    <n v="105.7545454545454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11633"/>
    <x v="0"/>
    <x v="0"/>
    <s v="USD"/>
    <n v="1440702910"/>
    <n v="1438110910"/>
    <b v="1"/>
    <n v="455"/>
    <b v="1"/>
    <s v="photography/photobooks"/>
    <n v="0.9694166666666667"/>
    <n v="25.567032967032969"/>
    <x v="8"/>
    <x v="20"/>
  </r>
  <r>
    <n v="1537"/>
    <s v="FACE TO FAITH | MOUNT KAILASH | TIBET photobook"/>
    <s v="A Photobook about one of the most fascinating places on earth -     the sacred Mount Kailash in Tibet."/>
    <n v="12000"/>
    <n v="11633"/>
    <x v="0"/>
    <x v="12"/>
    <s v="EUR"/>
    <n v="1470506400"/>
    <n v="1467358427"/>
    <b v="1"/>
    <n v="224"/>
    <b v="1"/>
    <s v="photography/photobooks"/>
    <n v="0.9694166666666667"/>
    <n v="51.93303571428571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11633"/>
    <x v="0"/>
    <x v="0"/>
    <s v="USD"/>
    <n v="1421952370"/>
    <n v="1418064370"/>
    <b v="1"/>
    <n v="46"/>
    <b v="1"/>
    <s v="photography/photobooks"/>
    <n v="1.6618571428571429"/>
    <n v="252.8913043478260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11633"/>
    <x v="0"/>
    <x v="0"/>
    <s v="USD"/>
    <n v="1483481019"/>
    <n v="1480629819"/>
    <b v="0"/>
    <n v="284"/>
    <b v="1"/>
    <s v="photography/photobooks"/>
    <n v="0.58165"/>
    <n v="40.9612676056338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1633"/>
    <x v="0"/>
    <x v="0"/>
    <s v="USD"/>
    <n v="1416964500"/>
    <n v="1414368616"/>
    <b v="1"/>
    <n v="98"/>
    <b v="1"/>
    <s v="photography/photobooks"/>
    <n v="0.7755333333333333"/>
    <n v="118.70408163265306"/>
    <x v="8"/>
    <x v="20"/>
  </r>
  <r>
    <n v="1541"/>
    <s v="The Panama Canal Bridge of the Americas"/>
    <s v="My Goal is to travel across Panama with my team and capture the beauty and wildlife throughout the canal."/>
    <n v="18000"/>
    <n v="11633"/>
    <x v="2"/>
    <x v="0"/>
    <s v="USD"/>
    <n v="1420045538"/>
    <n v="1417453538"/>
    <b v="0"/>
    <n v="2"/>
    <b v="0"/>
    <s v="photography/nature"/>
    <n v="0.64627777777777773"/>
    <n v="5816.5"/>
    <x v="8"/>
    <x v="24"/>
  </r>
  <r>
    <n v="1542"/>
    <s v="From student to beekeeper"/>
    <s v="The photography project aims to show challenges &amp; successes of a  student attempting to continue his family beekeeping heritage."/>
    <n v="500"/>
    <n v="11633"/>
    <x v="2"/>
    <x v="5"/>
    <s v="CAD"/>
    <n v="1435708500"/>
    <n v="1434412500"/>
    <b v="0"/>
    <n v="1"/>
    <b v="0"/>
    <s v="photography/nature"/>
    <n v="23.265999999999998"/>
    <n v="11633"/>
    <x v="8"/>
    <x v="24"/>
  </r>
  <r>
    <n v="1543"/>
    <s v="Sunrises in the MidWest"/>
    <s v="I plan to take pictures of the sunrise in the MidWest every day in 2015 and compile them in a slide show for distribution."/>
    <n v="2250"/>
    <n v="11633"/>
    <x v="2"/>
    <x v="0"/>
    <s v="USD"/>
    <n v="1416662034"/>
    <n v="1414066434"/>
    <b v="0"/>
    <n v="1"/>
    <b v="0"/>
    <s v="photography/nature"/>
    <n v="5.1702222222222218"/>
    <n v="11633"/>
    <x v="8"/>
    <x v="24"/>
  </r>
  <r>
    <n v="1544"/>
    <s v="LaFee Photography"/>
    <s v="My name is Travis LaFee, I live in beautiful McCall, Idaho. I wish to display the beauty of valley county by taking pics outdoors."/>
    <n v="1000"/>
    <n v="11633"/>
    <x v="2"/>
    <x v="0"/>
    <s v="USD"/>
    <n v="1427847480"/>
    <n v="1424222024"/>
    <b v="0"/>
    <n v="0"/>
    <b v="0"/>
    <s v="photography/nature"/>
    <n v="11.632999999999999"/>
    <n v="0"/>
    <x v="8"/>
    <x v="24"/>
  </r>
  <r>
    <n v="1545"/>
    <s v="Nevada County Hearts"/>
    <s v="&quot;He will not be a wise man who does not study human hearts!&quot;_x000a_Hope in natural art, creation!"/>
    <n v="3000"/>
    <n v="11633"/>
    <x v="2"/>
    <x v="0"/>
    <s v="USD"/>
    <n v="1425330960"/>
    <n v="1422393234"/>
    <b v="0"/>
    <n v="1"/>
    <b v="0"/>
    <s v="photography/nature"/>
    <n v="3.8776666666666668"/>
    <n v="11633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11633"/>
    <x v="2"/>
    <x v="1"/>
    <s v="GBP"/>
    <n v="1410930399"/>
    <n v="1405746399"/>
    <b v="0"/>
    <n v="11"/>
    <b v="0"/>
    <s v="photography/nature"/>
    <n v="11.632999999999999"/>
    <n v="1057.5454545454545"/>
    <x v="8"/>
    <x v="24"/>
  </r>
  <r>
    <n v="1547"/>
    <s v="Sound Photography"/>
    <s v="I have produced a limited number (100) of five 8x10 prints of mixed photography I would like to share with you."/>
    <n v="20"/>
    <n v="11633"/>
    <x v="2"/>
    <x v="0"/>
    <s v="USD"/>
    <n v="1487844882"/>
    <n v="1487240082"/>
    <b v="0"/>
    <n v="0"/>
    <b v="0"/>
    <s v="photography/nature"/>
    <n v="581.65"/>
    <n v="0"/>
    <x v="8"/>
    <x v="24"/>
  </r>
  <r>
    <n v="1548"/>
    <s v="Change the World through Color"/>
    <s v="Beauty is in the eye of the beholder and I want to inspire conservation through color."/>
    <n v="700"/>
    <n v="11633"/>
    <x v="2"/>
    <x v="0"/>
    <s v="USD"/>
    <n v="1447020620"/>
    <n v="1444425020"/>
    <b v="0"/>
    <n v="1"/>
    <b v="0"/>
    <s v="photography/nature"/>
    <n v="16.618571428571428"/>
    <n v="11633"/>
    <x v="8"/>
    <x v="24"/>
  </r>
  <r>
    <n v="1549"/>
    <s v="2016 Calendar:  Wonders of Nature"/>
    <s v="A 2016 calendar collection of landscape and wildlife photographs from award winning photographer, Steve Marler."/>
    <n v="500"/>
    <n v="11633"/>
    <x v="2"/>
    <x v="0"/>
    <s v="USD"/>
    <n v="1446524159"/>
    <n v="1443928559"/>
    <b v="0"/>
    <n v="6"/>
    <b v="0"/>
    <s v="photography/nature"/>
    <n v="23.265999999999998"/>
    <n v="1938.83333333333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1633"/>
    <x v="2"/>
    <x v="1"/>
    <s v="GBP"/>
    <n v="1463050034"/>
    <n v="1460458034"/>
    <b v="0"/>
    <n v="7"/>
    <b v="0"/>
    <s v="photography/nature"/>
    <n v="15.510666666666667"/>
    <n v="1661.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11633"/>
    <x v="2"/>
    <x v="0"/>
    <s v="USD"/>
    <n v="1432756039"/>
    <n v="1430164039"/>
    <b v="0"/>
    <n v="0"/>
    <b v="0"/>
    <s v="photography/nature"/>
    <n v="3.3237142857142858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11633"/>
    <x v="2"/>
    <x v="0"/>
    <s v="USD"/>
    <n v="1412135940"/>
    <n v="1410366708"/>
    <b v="0"/>
    <n v="16"/>
    <b v="0"/>
    <s v="photography/nature"/>
    <n v="2.7053488372093022"/>
    <n v="727.062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11633"/>
    <x v="2"/>
    <x v="0"/>
    <s v="USD"/>
    <n v="1441176447"/>
    <n v="1438584447"/>
    <b v="0"/>
    <n v="0"/>
    <b v="0"/>
    <s v="photography/nature"/>
    <n v="1.9388333333333334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11633"/>
    <x v="2"/>
    <x v="2"/>
    <s v="AUD"/>
    <n v="1438495390"/>
    <n v="1435903390"/>
    <b v="0"/>
    <n v="0"/>
    <b v="0"/>
    <s v="photography/nature"/>
    <n v="0.58165"/>
    <n v="0"/>
    <x v="8"/>
    <x v="24"/>
  </r>
  <r>
    <n v="1555"/>
    <s v="Coffee Table Book of Maine"/>
    <s v="I am traveling the coastline of Maine and will be taking pictures of all the scenery and lighthouses in the area."/>
    <n v="750"/>
    <n v="11633"/>
    <x v="2"/>
    <x v="0"/>
    <s v="USD"/>
    <n v="1442509200"/>
    <n v="1440513832"/>
    <b v="0"/>
    <n v="0"/>
    <b v="0"/>
    <s v="photography/nature"/>
    <n v="15.510666666666667"/>
    <n v="0"/>
    <x v="8"/>
    <x v="24"/>
  </r>
  <r>
    <n v="1556"/>
    <s v="West Canada - A Coffee Table Book"/>
    <s v="To gather a collection of photographs for a coffee table book that displays the beauty of Canada's west."/>
    <n v="1500"/>
    <n v="11633"/>
    <x v="2"/>
    <x v="5"/>
    <s v="CAD"/>
    <n v="1467603624"/>
    <n v="1465011624"/>
    <b v="0"/>
    <n v="12"/>
    <b v="0"/>
    <s v="photography/nature"/>
    <n v="7.7553333333333336"/>
    <n v="969.41666666666663"/>
    <x v="8"/>
    <x v="24"/>
  </r>
  <r>
    <n v="1557"/>
    <s v="Reflecting Light Photo"/>
    <s v="I have always been captivated by photography, Now I am trying to set up my own company and publish my pictures."/>
    <n v="2500"/>
    <n v="11633"/>
    <x v="2"/>
    <x v="0"/>
    <s v="USD"/>
    <n v="1411227633"/>
    <n v="1408549233"/>
    <b v="0"/>
    <n v="1"/>
    <b v="0"/>
    <s v="photography/nature"/>
    <n v="4.6532"/>
    <n v="11633"/>
    <x v="8"/>
    <x v="24"/>
  </r>
  <r>
    <n v="1558"/>
    <s v="Lucy Wood's Calendar - English Countryside 2016"/>
    <s v="A large 2016 wall-calendar (A3 when open) featuring 12 stunning photographs by Lucy Wood."/>
    <n v="750"/>
    <n v="11633"/>
    <x v="2"/>
    <x v="1"/>
    <s v="GBP"/>
    <n v="1440763920"/>
    <n v="1435656759"/>
    <b v="0"/>
    <n v="3"/>
    <b v="0"/>
    <s v="photography/nature"/>
    <n v="15.510666666666667"/>
    <n v="3877.6666666666665"/>
    <x v="8"/>
    <x v="24"/>
  </r>
  <r>
    <n v="1559"/>
    <s v="North Cascades Bigfoot Photo Expedition"/>
    <s v="The goal of this project is to provide scientific evidence of bigfoot in the North Cascades."/>
    <n v="15000"/>
    <n v="11633"/>
    <x v="2"/>
    <x v="0"/>
    <s v="USD"/>
    <n v="1430270199"/>
    <n v="1428974199"/>
    <b v="0"/>
    <n v="1"/>
    <b v="0"/>
    <s v="photography/nature"/>
    <n v="0.7755333333333333"/>
    <n v="11633"/>
    <x v="8"/>
    <x v="24"/>
  </r>
  <r>
    <n v="1560"/>
    <s v="Fine Art Landscape 2015 Calendar"/>
    <s v="I would like to share my landscape photographic travels of 2014 with more than just family an friends. 12 months of images."/>
    <n v="2500"/>
    <n v="11633"/>
    <x v="2"/>
    <x v="0"/>
    <s v="USD"/>
    <n v="1415842193"/>
    <n v="1414110593"/>
    <b v="0"/>
    <n v="4"/>
    <b v="0"/>
    <s v="photography/nature"/>
    <n v="4.6532"/>
    <n v="2908.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11633"/>
    <x v="1"/>
    <x v="0"/>
    <s v="USD"/>
    <n v="1383789603"/>
    <n v="1381194003"/>
    <b v="0"/>
    <n v="1"/>
    <b v="0"/>
    <s v="publishing/art books"/>
    <n v="1.1633"/>
    <n v="1163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11633"/>
    <x v="1"/>
    <x v="0"/>
    <s v="USD"/>
    <n v="1259715000"/>
    <n v="1253712916"/>
    <b v="0"/>
    <n v="0"/>
    <b v="0"/>
    <s v="publishing/art books"/>
    <n v="2.9082499999999998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11633"/>
    <x v="1"/>
    <x v="1"/>
    <s v="GBP"/>
    <n v="1394815751"/>
    <n v="1389635351"/>
    <b v="0"/>
    <n v="2"/>
    <b v="0"/>
    <s v="publishing/art books"/>
    <n v="1.9388333333333334"/>
    <n v="5816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1633"/>
    <x v="1"/>
    <x v="0"/>
    <s v="USD"/>
    <n v="1432843500"/>
    <n v="1430124509"/>
    <b v="0"/>
    <n v="1"/>
    <b v="0"/>
    <s v="publishing/art books"/>
    <n v="1.1633"/>
    <n v="1163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1633"/>
    <x v="1"/>
    <x v="0"/>
    <s v="USD"/>
    <n v="1307554261"/>
    <n v="1304962261"/>
    <b v="0"/>
    <n v="1"/>
    <b v="0"/>
    <s v="publishing/art books"/>
    <n v="2.9082499999999998"/>
    <n v="11633"/>
    <x v="3"/>
    <x v="25"/>
  </r>
  <r>
    <n v="1566"/>
    <s v="DeVito Art Skull Island Kongstarter (Canceled)"/>
    <s v="Joe DeVito's first Art Book and original King Kong novellas available in both Limited and Deluxe Editions."/>
    <n v="30000"/>
    <n v="11633"/>
    <x v="1"/>
    <x v="0"/>
    <s v="USD"/>
    <n v="1469656800"/>
    <n v="1467151204"/>
    <b v="0"/>
    <n v="59"/>
    <b v="0"/>
    <s v="publishing/art books"/>
    <n v="0.38776666666666665"/>
    <n v="197.16949152542372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11633"/>
    <x v="1"/>
    <x v="0"/>
    <s v="USD"/>
    <n v="1392595200"/>
    <n v="1391293745"/>
    <b v="0"/>
    <n v="13"/>
    <b v="0"/>
    <s v="publishing/art books"/>
    <n v="1.3685882352941177"/>
    <n v="894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11633"/>
    <x v="1"/>
    <x v="0"/>
    <s v="USD"/>
    <n v="1419384585"/>
    <n v="1416360585"/>
    <b v="0"/>
    <n v="22"/>
    <b v="0"/>
    <s v="publishing/art books"/>
    <n v="0.46532000000000001"/>
    <n v="528.77272727272725"/>
    <x v="3"/>
    <x v="25"/>
  </r>
  <r>
    <n v="1569"/>
    <s v="to be removed (Canceled)"/>
    <s v="to be removed"/>
    <n v="30000"/>
    <n v="11633"/>
    <x v="1"/>
    <x v="0"/>
    <s v="USD"/>
    <n v="1369498714"/>
    <n v="1366906714"/>
    <b v="0"/>
    <n v="0"/>
    <b v="0"/>
    <s v="publishing/art books"/>
    <n v="0.38776666666666665"/>
    <n v="0"/>
    <x v="3"/>
    <x v="25"/>
  </r>
  <r>
    <n v="1570"/>
    <s v="BEAUTIFUL DREAMERS: An Adult Coloring Book (Canceled)"/>
    <s v="A Coloring Book of Breathtaking Beauties_x000a_To Calm the Heart and Soul"/>
    <n v="6000"/>
    <n v="11633"/>
    <x v="1"/>
    <x v="0"/>
    <s v="USD"/>
    <n v="1460140282"/>
    <n v="1457551882"/>
    <b v="0"/>
    <n v="52"/>
    <b v="0"/>
    <s v="publishing/art books"/>
    <n v="1.9388333333333334"/>
    <n v="223.7115384615384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11633"/>
    <x v="1"/>
    <x v="1"/>
    <s v="GBP"/>
    <n v="1434738483"/>
    <n v="1432146483"/>
    <b v="0"/>
    <n v="4"/>
    <b v="0"/>
    <s v="publishing/art books"/>
    <n v="0.96140495867768594"/>
    <n v="2908.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1633"/>
    <x v="1"/>
    <x v="1"/>
    <s v="GBP"/>
    <n v="1456703940"/>
    <n v="1454546859"/>
    <b v="0"/>
    <n v="3"/>
    <b v="0"/>
    <s v="publishing/art books"/>
    <n v="4.6532"/>
    <n v="3877.666666666666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11633"/>
    <x v="1"/>
    <x v="5"/>
    <s v="CAD"/>
    <n v="1491019140"/>
    <n v="1487548802"/>
    <b v="0"/>
    <n v="3"/>
    <b v="0"/>
    <s v="publishing/art books"/>
    <n v="1.2925555555555555"/>
    <n v="3877.666666666666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11633"/>
    <x v="1"/>
    <x v="0"/>
    <s v="USD"/>
    <n v="1424211329"/>
    <n v="1421187329"/>
    <b v="0"/>
    <n v="6"/>
    <b v="0"/>
    <s v="publishing/art books"/>
    <n v="1.1633"/>
    <n v="1938.83333333333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11633"/>
    <x v="1"/>
    <x v="0"/>
    <s v="USD"/>
    <n v="1404909296"/>
    <n v="1402317296"/>
    <b v="0"/>
    <n v="35"/>
    <b v="0"/>
    <s v="publishing/art books"/>
    <n v="1.1633"/>
    <n v="332.37142857142857"/>
    <x v="3"/>
    <x v="25"/>
  </r>
  <r>
    <n v="1576"/>
    <s v="The Obsessive Line Collection (Canceled)"/>
    <s v="For the publication of my first 3 books: an Art book, a graphic novel, and a coloring book"/>
    <n v="5000"/>
    <n v="11633"/>
    <x v="1"/>
    <x v="0"/>
    <s v="USD"/>
    <n v="1435698368"/>
    <n v="1431810368"/>
    <b v="0"/>
    <n v="10"/>
    <b v="0"/>
    <s v="publishing/art books"/>
    <n v="2.3266"/>
    <n v="1163.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11633"/>
    <x v="1"/>
    <x v="0"/>
    <s v="USD"/>
    <n v="1343161248"/>
    <n v="1337977248"/>
    <b v="0"/>
    <n v="2"/>
    <b v="0"/>
    <s v="publishing/art books"/>
    <n v="1.1633"/>
    <n v="5816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11633"/>
    <x v="1"/>
    <x v="0"/>
    <s v="USD"/>
    <n v="1283392800"/>
    <n v="1281317691"/>
    <b v="0"/>
    <n v="4"/>
    <b v="0"/>
    <s v="publishing/art books"/>
    <n v="6.1323141802846601"/>
    <n v="2908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11633"/>
    <x v="1"/>
    <x v="0"/>
    <s v="USD"/>
    <n v="1377734091"/>
    <n v="1374882891"/>
    <b v="0"/>
    <n v="2"/>
    <b v="0"/>
    <s v="publishing/art books"/>
    <n v="3.4902490249024902"/>
    <n v="581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11633"/>
    <x v="1"/>
    <x v="0"/>
    <s v="USD"/>
    <n v="1337562726"/>
    <n v="1332378726"/>
    <b v="0"/>
    <n v="0"/>
    <b v="0"/>
    <s v="publishing/art books"/>
    <n v="6.6474285714285717"/>
    <n v="0"/>
    <x v="3"/>
    <x v="25"/>
  </r>
  <r>
    <n v="1581"/>
    <s v="The Sharper Image"/>
    <s v="Photographic canvas prints depicting different scenes from around the globe, including local images taken in Sussex England."/>
    <n v="1000"/>
    <n v="11633"/>
    <x v="2"/>
    <x v="1"/>
    <s v="GBP"/>
    <n v="1450521990"/>
    <n v="1447757190"/>
    <b v="0"/>
    <n v="1"/>
    <b v="0"/>
    <s v="photography/places"/>
    <n v="11.632999999999999"/>
    <n v="11633"/>
    <x v="8"/>
    <x v="26"/>
  </r>
  <r>
    <n v="1582"/>
    <s v="Scenes from New Orleans"/>
    <s v="I create canvas prints of images from in and around New Orleans"/>
    <n v="1000"/>
    <n v="11633"/>
    <x v="2"/>
    <x v="0"/>
    <s v="USD"/>
    <n v="1445894400"/>
    <n v="1440961053"/>
    <b v="0"/>
    <n v="3"/>
    <b v="0"/>
    <s v="photography/places"/>
    <n v="11.632999999999999"/>
    <n v="3877.666666666666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1633"/>
    <x v="2"/>
    <x v="1"/>
    <s v="GBP"/>
    <n v="1411681391"/>
    <n v="1409089391"/>
    <b v="0"/>
    <n v="1"/>
    <b v="0"/>
    <s v="photography/places"/>
    <n v="0.58165"/>
    <n v="11633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11633"/>
    <x v="2"/>
    <x v="0"/>
    <s v="USD"/>
    <n v="1401464101"/>
    <n v="1400600101"/>
    <b v="0"/>
    <n v="0"/>
    <b v="0"/>
    <s v="photography/places"/>
    <n v="9.6941666666666659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1633"/>
    <x v="2"/>
    <x v="5"/>
    <s v="CAD"/>
    <n v="1482663600"/>
    <n v="1480800568"/>
    <b v="0"/>
    <n v="12"/>
    <b v="0"/>
    <s v="photography/places"/>
    <n v="5.8164999999999996"/>
    <n v="969.41666666666663"/>
    <x v="8"/>
    <x v="26"/>
  </r>
  <r>
    <n v="1586"/>
    <s v="Missouri In Pictures"/>
    <s v="Show the world the beauty that is in all of our back yards!"/>
    <n v="1500"/>
    <n v="11633"/>
    <x v="2"/>
    <x v="0"/>
    <s v="USD"/>
    <n v="1428197422"/>
    <n v="1425609022"/>
    <b v="0"/>
    <n v="0"/>
    <b v="0"/>
    <s v="photography/places"/>
    <n v="7.7553333333333336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1633"/>
    <x v="2"/>
    <x v="0"/>
    <s v="USD"/>
    <n v="1418510965"/>
    <n v="1415918965"/>
    <b v="0"/>
    <n v="1"/>
    <b v="0"/>
    <s v="photography/places"/>
    <n v="1.5510666666666666"/>
    <n v="11633"/>
    <x v="8"/>
    <x v="26"/>
  </r>
  <r>
    <n v="1588"/>
    <s v="The Right Side of Texas"/>
    <s v="Southeast Texas as seen through the lens of a cell phone camera"/>
    <n v="516"/>
    <n v="11633"/>
    <x v="2"/>
    <x v="0"/>
    <s v="USD"/>
    <n v="1422735120"/>
    <n v="1420091999"/>
    <b v="0"/>
    <n v="0"/>
    <b v="0"/>
    <s v="photography/places"/>
    <n v="22.544573643410853"/>
    <n v="0"/>
    <x v="8"/>
    <x v="26"/>
  </r>
  <r>
    <n v="1589"/>
    <s v="A Side Of The World In Canvas"/>
    <s v="I want to be able to have my own photography inside a canvas and have it be displayed everywhere."/>
    <n v="1200"/>
    <n v="11633"/>
    <x v="2"/>
    <x v="0"/>
    <s v="USD"/>
    <n v="1444433886"/>
    <n v="1441841886"/>
    <b v="0"/>
    <n v="0"/>
    <b v="0"/>
    <s v="photography/places"/>
    <n v="9.6941666666666659"/>
    <n v="0"/>
    <x v="8"/>
    <x v="26"/>
  </r>
  <r>
    <n v="1590"/>
    <s v="An Italian Adventure"/>
    <s v="Discover Italy through photography."/>
    <n v="60000"/>
    <n v="11633"/>
    <x v="2"/>
    <x v="13"/>
    <s v="EUR"/>
    <n v="1443040464"/>
    <n v="1440448464"/>
    <b v="0"/>
    <n v="2"/>
    <b v="0"/>
    <s v="photography/places"/>
    <n v="0.19388333333333332"/>
    <n v="5816.5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11633"/>
    <x v="2"/>
    <x v="1"/>
    <s v="GBP"/>
    <n v="1459700741"/>
    <n v="1457112341"/>
    <b v="0"/>
    <n v="92"/>
    <b v="0"/>
    <s v="photography/places"/>
    <n v="0.83092857142857146"/>
    <n v="126.44565217391305"/>
    <x v="8"/>
    <x v="26"/>
  </r>
  <r>
    <n v="1592"/>
    <s v="The Views of Pittsburgh"/>
    <s v="A portfolio collage of beautiful pictures of authentic Pittsburgh locations and scenery."/>
    <n v="25"/>
    <n v="11633"/>
    <x v="2"/>
    <x v="0"/>
    <s v="USD"/>
    <n v="1427503485"/>
    <n v="1423619085"/>
    <b v="0"/>
    <n v="0"/>
    <b v="0"/>
    <s v="photography/places"/>
    <n v="465.32"/>
    <n v="0"/>
    <x v="8"/>
    <x v="26"/>
  </r>
  <r>
    <n v="1593"/>
    <s v="Picturing Italy"/>
    <s v="A trip to fulfill a dream of capturing the wonders and history of ancient Italy in person."/>
    <n v="22000"/>
    <n v="11633"/>
    <x v="2"/>
    <x v="0"/>
    <s v="USD"/>
    <n v="1425154655"/>
    <n v="1422562655"/>
    <b v="0"/>
    <n v="3"/>
    <b v="0"/>
    <s v="photography/places"/>
    <n v="0.52877272727272728"/>
    <n v="3877.6666666666665"/>
    <x v="8"/>
    <x v="26"/>
  </r>
  <r>
    <n v="1594"/>
    <s v="Scenes and Things from New Orleans"/>
    <s v="I photograph my love of New Orleans, create canvases and share those memories with you."/>
    <n v="1000"/>
    <n v="11633"/>
    <x v="2"/>
    <x v="0"/>
    <s v="USD"/>
    <n v="1463329260"/>
    <n v="1458147982"/>
    <b v="0"/>
    <n v="10"/>
    <b v="0"/>
    <s v="photography/places"/>
    <n v="11.632999999999999"/>
    <n v="1163.3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11633"/>
    <x v="2"/>
    <x v="0"/>
    <s v="USD"/>
    <n v="1403122380"/>
    <n v="1400634728"/>
    <b v="0"/>
    <n v="7"/>
    <b v="0"/>
    <s v="photography/places"/>
    <n v="0.11633"/>
    <n v="1661.8571428571429"/>
    <x v="8"/>
    <x v="26"/>
  </r>
  <r>
    <n v="1596"/>
    <s v="The Town We Live In"/>
    <s v="London is beautiful. I want to create a book of stunning images from in and around our great city"/>
    <n v="3250"/>
    <n v="11633"/>
    <x v="2"/>
    <x v="1"/>
    <s v="GBP"/>
    <n v="1418469569"/>
    <n v="1414577969"/>
    <b v="0"/>
    <n v="3"/>
    <b v="0"/>
    <s v="photography/places"/>
    <n v="3.5793846153846154"/>
    <n v="3877.6666666666665"/>
    <x v="8"/>
    <x v="26"/>
  </r>
  <r>
    <n v="1597"/>
    <s v="Vacation Days in Big Bear"/>
    <s v="We're starting up a new an improved way to do vacation rental management, but we need some funding to kick start it!"/>
    <n v="15000"/>
    <n v="11633"/>
    <x v="2"/>
    <x v="0"/>
    <s v="USD"/>
    <n v="1474360197"/>
    <n v="1471768197"/>
    <b v="0"/>
    <n v="0"/>
    <b v="0"/>
    <s v="photography/places"/>
    <n v="0.7755333333333333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1633"/>
    <x v="2"/>
    <x v="0"/>
    <s v="USD"/>
    <n v="1437926458"/>
    <n v="1432742458"/>
    <b v="0"/>
    <n v="1"/>
    <b v="0"/>
    <s v="photography/places"/>
    <n v="14.54125"/>
    <n v="11633"/>
    <x v="8"/>
    <x v="26"/>
  </r>
  <r>
    <n v="1599"/>
    <s v="The Londoner: Prints &amp; Canvas"/>
    <s v="A London photographer trekking 5,895m up Africa's Mount Kilimanjaro to pursue and enrich a career."/>
    <n v="500"/>
    <n v="11633"/>
    <x v="2"/>
    <x v="1"/>
    <s v="GBP"/>
    <n v="1460116576"/>
    <n v="1457528176"/>
    <b v="0"/>
    <n v="0"/>
    <b v="0"/>
    <s v="photography/places"/>
    <n v="23.265999999999998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11633"/>
    <x v="2"/>
    <x v="0"/>
    <s v="USD"/>
    <n v="1405401060"/>
    <n v="1401585752"/>
    <b v="0"/>
    <n v="9"/>
    <b v="0"/>
    <s v="photography/places"/>
    <n v="2.3266"/>
    <n v="1292.5555555555557"/>
    <x v="8"/>
    <x v="26"/>
  </r>
  <r>
    <n v="1601"/>
    <s v="Release Soundzero's Debut Album!"/>
    <s v="We're so close to releasing our long-awaited debut album! A little help will go a long way... let's do this!"/>
    <n v="2500"/>
    <n v="11633"/>
    <x v="0"/>
    <x v="0"/>
    <s v="USD"/>
    <n v="1304561633"/>
    <n v="1301969633"/>
    <b v="0"/>
    <n v="56"/>
    <b v="1"/>
    <s v="music/rock"/>
    <n v="4.6532"/>
    <n v="207.73214285714286"/>
    <x v="4"/>
    <x v="11"/>
  </r>
  <r>
    <n v="1602"/>
    <s v="The Material - Let You Down music video"/>
    <s v="We need the help of fans of both music and film alike to help us create our collective vision for this song."/>
    <n v="1500"/>
    <n v="11633"/>
    <x v="0"/>
    <x v="0"/>
    <s v="USD"/>
    <n v="1318633200"/>
    <n v="1314947317"/>
    <b v="0"/>
    <n v="32"/>
    <b v="1"/>
    <s v="music/rock"/>
    <n v="7.7553333333333336"/>
    <n v="363.53125"/>
    <x v="4"/>
    <x v="11"/>
  </r>
  <r>
    <n v="1603"/>
    <s v="Max's First Solo Album!"/>
    <s v="An exercise in the wild and dangerous world of solo musicianship by Maxwell D Feinstein."/>
    <n v="2000"/>
    <n v="11633"/>
    <x v="0"/>
    <x v="0"/>
    <s v="USD"/>
    <n v="1327723459"/>
    <n v="1322539459"/>
    <b v="0"/>
    <n v="30"/>
    <b v="1"/>
    <s v="music/rock"/>
    <n v="5.8164999999999996"/>
    <n v="387.76666666666665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11633"/>
    <x v="0"/>
    <x v="0"/>
    <s v="USD"/>
    <n v="1332011835"/>
    <n v="1328559435"/>
    <b v="0"/>
    <n v="70"/>
    <b v="1"/>
    <s v="music/rock"/>
    <n v="4.1546428571428571"/>
    <n v="166.1857142857142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11633"/>
    <x v="0"/>
    <x v="0"/>
    <s v="USD"/>
    <n v="1312182000"/>
    <n v="1311380313"/>
    <b v="0"/>
    <n v="44"/>
    <b v="1"/>
    <s v="music/rock"/>
    <n v="1.9388333333333334"/>
    <n v="264.3863636363636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11633"/>
    <x v="0"/>
    <x v="0"/>
    <s v="USD"/>
    <n v="1300930838"/>
    <n v="1293158438"/>
    <b v="0"/>
    <n v="92"/>
    <b v="1"/>
    <s v="music/rock"/>
    <n v="1.4541249999999999"/>
    <n v="126.44565217391305"/>
    <x v="4"/>
    <x v="11"/>
  </r>
  <r>
    <n v="1607"/>
    <s v="New Tour Bus for The Slants"/>
    <s v="The world's only all-Asian American dance rock band, The Slants, needs a bus to tour cons, shows, and festivals."/>
    <n v="10000"/>
    <n v="11633"/>
    <x v="0"/>
    <x v="0"/>
    <s v="USD"/>
    <n v="1339701851"/>
    <n v="1337887451"/>
    <b v="0"/>
    <n v="205"/>
    <b v="1"/>
    <s v="music/rock"/>
    <n v="1.1633"/>
    <n v="56.746341463414637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1633"/>
    <x v="0"/>
    <x v="0"/>
    <s v="USD"/>
    <n v="1388553960"/>
    <n v="1385754986"/>
    <b v="0"/>
    <n v="23"/>
    <b v="1"/>
    <s v="music/rock"/>
    <n v="9.6941666666666659"/>
    <n v="505.782608695652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1633"/>
    <x v="0"/>
    <x v="0"/>
    <s v="USD"/>
    <n v="1320220800"/>
    <n v="1315612909"/>
    <b v="0"/>
    <n v="4"/>
    <b v="1"/>
    <s v="music/rock"/>
    <n v="7.7553333333333336"/>
    <n v="2908.25"/>
    <x v="4"/>
    <x v="11"/>
  </r>
  <r>
    <n v="1610"/>
    <s v="So The Story Goes: The New Album by &quot;Just Joe&quot; Altier"/>
    <s v="So The Story Goes is the upcoming album from &quot;Just Joe&quot; Altier."/>
    <n v="2000"/>
    <n v="11633"/>
    <x v="0"/>
    <x v="0"/>
    <s v="USD"/>
    <n v="1355609510"/>
    <n v="1353017510"/>
    <b v="0"/>
    <n v="112"/>
    <b v="1"/>
    <s v="music/rock"/>
    <n v="5.8164999999999996"/>
    <n v="103.86607142857143"/>
    <x v="4"/>
    <x v="11"/>
  </r>
  <r>
    <n v="1611"/>
    <s v="Skelton-Luns CD/7&quot;             No Big Deal."/>
    <s v="Skelton-Luns CD/7&quot; No Big Deal."/>
    <n v="800"/>
    <n v="11633"/>
    <x v="0"/>
    <x v="0"/>
    <s v="USD"/>
    <n v="1370390432"/>
    <n v="1368576032"/>
    <b v="0"/>
    <n v="27"/>
    <b v="1"/>
    <s v="music/rock"/>
    <n v="14.54125"/>
    <n v="430.8518518518518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11633"/>
    <x v="0"/>
    <x v="0"/>
    <s v="USD"/>
    <n v="1357160384"/>
    <n v="1354568384"/>
    <b v="0"/>
    <n v="11"/>
    <b v="1"/>
    <s v="music/rock"/>
    <n v="23.265999999999998"/>
    <n v="1057.545454545454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1633"/>
    <x v="0"/>
    <x v="0"/>
    <s v="USD"/>
    <n v="1342921202"/>
    <n v="1340329202"/>
    <b v="0"/>
    <n v="26"/>
    <b v="1"/>
    <s v="music/rock"/>
    <n v="11.632999999999999"/>
    <n v="447.4230769230769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11633"/>
    <x v="0"/>
    <x v="0"/>
    <s v="USD"/>
    <n v="1407085200"/>
    <n v="1401924769"/>
    <b v="0"/>
    <n v="77"/>
    <b v="1"/>
    <s v="music/rock"/>
    <n v="2.3266"/>
    <n v="151.0779220779220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11633"/>
    <x v="0"/>
    <x v="0"/>
    <s v="USD"/>
    <n v="1323742396"/>
    <n v="1319850796"/>
    <b v="0"/>
    <n v="136"/>
    <b v="1"/>
    <s v="music/rock"/>
    <n v="1.4541249999999999"/>
    <n v="85.536764705882348"/>
    <x v="4"/>
    <x v="11"/>
  </r>
  <r>
    <n v="1616"/>
    <s v="Aly Jados: the New EP rOckNrOLLa"/>
    <s v="HELP! We don't have much time.....Join Aly Jados in making her new EP a reality before the world ends!!!!"/>
    <n v="10000"/>
    <n v="11633"/>
    <x v="0"/>
    <x v="0"/>
    <s v="USD"/>
    <n v="1353621600"/>
    <n v="1350061821"/>
    <b v="0"/>
    <n v="157"/>
    <b v="1"/>
    <s v="music/rock"/>
    <n v="1.1633"/>
    <n v="74.095541401273891"/>
    <x v="4"/>
    <x v="11"/>
  </r>
  <r>
    <n v="1617"/>
    <s v="The Coffis Brothers 2nd Album!"/>
    <s v="The Coffis Brothers &amp;The Mountain Men are recording a brand new full length record."/>
    <n v="7000"/>
    <n v="11633"/>
    <x v="0"/>
    <x v="0"/>
    <s v="USD"/>
    <n v="1383332400"/>
    <n v="1380470188"/>
    <b v="0"/>
    <n v="158"/>
    <b v="1"/>
    <s v="music/rock"/>
    <n v="1.6618571428571429"/>
    <n v="73.62658227848101"/>
    <x v="4"/>
    <x v="11"/>
  </r>
  <r>
    <n v="1618"/>
    <s v="Janus Word Album"/>
    <s v="Janus Word combines hard rock with melodic acoustic music for a unique and awesome sound."/>
    <n v="1500"/>
    <n v="11633"/>
    <x v="0"/>
    <x v="0"/>
    <s v="USD"/>
    <n v="1362757335"/>
    <n v="1359301335"/>
    <b v="0"/>
    <n v="27"/>
    <b v="1"/>
    <s v="music/rock"/>
    <n v="7.7553333333333336"/>
    <n v="430.8518518518518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11633"/>
    <x v="0"/>
    <x v="0"/>
    <s v="USD"/>
    <n v="1410755286"/>
    <n v="1408940886"/>
    <b v="0"/>
    <n v="23"/>
    <b v="1"/>
    <s v="music/rock"/>
    <n v="7.7553333333333336"/>
    <n v="505.78260869565219"/>
    <x v="4"/>
    <x v="11"/>
  </r>
  <r>
    <n v="1620"/>
    <s v="Kickstart my music career with 300 CDs"/>
    <s v="Kickstarting my music career with 300 hard copy CDs of my first release."/>
    <n v="1000"/>
    <n v="11633"/>
    <x v="0"/>
    <x v="0"/>
    <s v="USD"/>
    <n v="1361606940"/>
    <n v="1361002140"/>
    <b v="0"/>
    <n v="17"/>
    <b v="1"/>
    <s v="music/rock"/>
    <n v="11.632999999999999"/>
    <n v="684.2941176470587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11633"/>
    <x v="0"/>
    <x v="0"/>
    <s v="USD"/>
    <n v="1338177540"/>
    <n v="1333550015"/>
    <b v="0"/>
    <n v="37"/>
    <b v="1"/>
    <s v="music/rock"/>
    <n v="2.3266"/>
    <n v="314.4054054054054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11633"/>
    <x v="0"/>
    <x v="0"/>
    <s v="USD"/>
    <n v="1418803140"/>
    <n v="1415343874"/>
    <b v="0"/>
    <n v="65"/>
    <b v="1"/>
    <s v="music/rock"/>
    <n v="1.6859420289855072"/>
    <n v="178.9692307692307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11633"/>
    <x v="0"/>
    <x v="1"/>
    <s v="GBP"/>
    <n v="1377621089"/>
    <n v="1372437089"/>
    <b v="0"/>
    <n v="18"/>
    <b v="1"/>
    <s v="music/rock"/>
    <n v="15.510666666666667"/>
    <n v="646.27777777777783"/>
    <x v="4"/>
    <x v="11"/>
  </r>
  <r>
    <n v="1624"/>
    <s v="Joey De Noble needs YOUR help!"/>
    <s v="Joey De Noble is raising money to help record his latest music, and he wants YOU to be a part of it!"/>
    <n v="1000"/>
    <n v="11633"/>
    <x v="0"/>
    <x v="0"/>
    <s v="USD"/>
    <n v="1357721335"/>
    <n v="1354265335"/>
    <b v="0"/>
    <n v="25"/>
    <b v="1"/>
    <s v="music/rock"/>
    <n v="11.632999999999999"/>
    <n v="465.3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33"/>
    <x v="0"/>
    <x v="0"/>
    <s v="USD"/>
    <n v="1347382053"/>
    <n v="1344962853"/>
    <b v="0"/>
    <n v="104"/>
    <b v="1"/>
    <s v="music/rock"/>
    <n v="1.5510666666666666"/>
    <n v="111.85576923076923"/>
    <x v="4"/>
    <x v="11"/>
  </r>
  <r>
    <n v="1626"/>
    <s v="The Protest's Next Album"/>
    <s v="Help Christian Rock Band &quot;The Protest&quot; fund their new album and further their mission of positively impacting lives."/>
    <n v="8000"/>
    <n v="11633"/>
    <x v="0"/>
    <x v="0"/>
    <s v="USD"/>
    <n v="1385932867"/>
    <n v="1383337267"/>
    <b v="0"/>
    <n v="108"/>
    <b v="1"/>
    <s v="music/rock"/>
    <n v="1.4541249999999999"/>
    <n v="107.7129629629629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11633"/>
    <x v="0"/>
    <x v="0"/>
    <s v="USD"/>
    <n v="1353905940"/>
    <n v="1351011489"/>
    <b v="0"/>
    <n v="38"/>
    <b v="1"/>
    <s v="music/rock"/>
    <n v="5.8164999999999996"/>
    <n v="306.13157894736844"/>
    <x v="4"/>
    <x v="11"/>
  </r>
  <r>
    <n v="1628"/>
    <s v="&quot;Songs for Tsippora&quot; Byronâ€™s DEBUT EP"/>
    <s v="Original Jewish rock music on human relationships and identity"/>
    <n v="4000"/>
    <n v="11633"/>
    <x v="0"/>
    <x v="0"/>
    <s v="USD"/>
    <n v="1403026882"/>
    <n v="1400175682"/>
    <b v="0"/>
    <n v="88"/>
    <b v="1"/>
    <s v="music/rock"/>
    <n v="2.9082499999999998"/>
    <n v="132.19318181818181"/>
    <x v="4"/>
    <x v="11"/>
  </r>
  <r>
    <n v="1629"/>
    <s v="Off The Turnpike | A Loud New Way to Release Loud New Music"/>
    <s v="Help Off The Turnpike release new music, and set fire to everything!"/>
    <n v="6000"/>
    <n v="11633"/>
    <x v="0"/>
    <x v="0"/>
    <s v="USD"/>
    <n v="1392929333"/>
    <n v="1389041333"/>
    <b v="0"/>
    <n v="82"/>
    <b v="1"/>
    <s v="music/rock"/>
    <n v="1.9388333333333334"/>
    <n v="141.8658536585365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1633"/>
    <x v="0"/>
    <x v="0"/>
    <s v="USD"/>
    <n v="1330671540"/>
    <n v="1328040375"/>
    <b v="0"/>
    <n v="126"/>
    <b v="1"/>
    <s v="music/rock"/>
    <n v="2.9082499999999998"/>
    <n v="92.32539682539682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1633"/>
    <x v="0"/>
    <x v="0"/>
    <s v="USD"/>
    <n v="1350074261"/>
    <n v="1347482261"/>
    <b v="0"/>
    <n v="133"/>
    <b v="1"/>
    <s v="music/rock"/>
    <n v="1.1633"/>
    <n v="87.4661654135338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11633"/>
    <x v="0"/>
    <x v="0"/>
    <s v="USD"/>
    <n v="1316851854"/>
    <n v="1311667854"/>
    <b v="0"/>
    <n v="47"/>
    <b v="1"/>
    <s v="music/rock"/>
    <n v="2.9082499999999998"/>
    <n v="247.51063829787233"/>
    <x v="4"/>
    <x v="11"/>
  </r>
  <r>
    <n v="1633"/>
    <s v="ELIZABETH REX"/>
    <s v="We are a four piece rock band that has played shows in and around NYC including Mercury Lounge.  Two of our members are now in LA."/>
    <n v="10000"/>
    <n v="11633"/>
    <x v="0"/>
    <x v="0"/>
    <s v="USD"/>
    <n v="1326690000"/>
    <n v="1324329156"/>
    <b v="0"/>
    <n v="58"/>
    <b v="1"/>
    <s v="music/rock"/>
    <n v="1.1633"/>
    <n v="200.56896551724137"/>
    <x v="4"/>
    <x v="11"/>
  </r>
  <r>
    <n v="1634"/>
    <s v="RUBEDO: Debut Full Length Album"/>
    <s v="Recording Debut  Album w/ Producer Ikey Owens from Free Moral Agents/ The Mars Volta"/>
    <n v="2000"/>
    <n v="11633"/>
    <x v="0"/>
    <x v="0"/>
    <s v="USD"/>
    <n v="1306994340"/>
    <n v="1303706001"/>
    <b v="0"/>
    <n v="32"/>
    <b v="1"/>
    <s v="music/rock"/>
    <n v="5.8164999999999996"/>
    <n v="363.53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11633"/>
    <x v="0"/>
    <x v="0"/>
    <s v="USD"/>
    <n v="1468270261"/>
    <n v="1463086261"/>
    <b v="0"/>
    <n v="37"/>
    <b v="1"/>
    <s v="music/rock"/>
    <n v="5.8164999999999996"/>
    <n v="314.4054054054054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11633"/>
    <x v="0"/>
    <x v="0"/>
    <s v="USD"/>
    <n v="1307851200"/>
    <n v="1304129088"/>
    <b v="0"/>
    <n v="87"/>
    <b v="1"/>
    <s v="music/rock"/>
    <n v="2.5851111111111109"/>
    <n v="133.7126436781609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11633"/>
    <x v="0"/>
    <x v="0"/>
    <s v="USD"/>
    <n v="1262302740"/>
    <n v="1257444140"/>
    <b v="0"/>
    <n v="15"/>
    <b v="1"/>
    <s v="music/rock"/>
    <n v="23.265999999999998"/>
    <n v="775.5333333333333"/>
    <x v="4"/>
    <x v="11"/>
  </r>
  <r>
    <n v="1638"/>
    <s v="Avenues EP 2013"/>
    <s v="Avenues will be going in to the studio to record a new EP with Matt Allison!"/>
    <n v="1000"/>
    <n v="11633"/>
    <x v="0"/>
    <x v="0"/>
    <s v="USD"/>
    <n v="1362086700"/>
    <n v="1358180968"/>
    <b v="0"/>
    <n v="27"/>
    <b v="1"/>
    <s v="music/rock"/>
    <n v="11.632999999999999"/>
    <n v="430.85185185185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1633"/>
    <x v="0"/>
    <x v="0"/>
    <s v="USD"/>
    <n v="1330789165"/>
    <n v="1328197165"/>
    <b v="0"/>
    <n v="19"/>
    <b v="1"/>
    <s v="music/rock"/>
    <n v="6.4627777777777782"/>
    <n v="612.2631578947368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11633"/>
    <x v="0"/>
    <x v="0"/>
    <s v="USD"/>
    <n v="1280800740"/>
    <n v="1279603955"/>
    <b v="0"/>
    <n v="17"/>
    <b v="1"/>
    <s v="music/rock"/>
    <n v="29.0825"/>
    <n v="684.29411764705878"/>
    <x v="4"/>
    <x v="11"/>
  </r>
  <r>
    <n v="1641"/>
    <s v="Tanya Dartson- Run for Your Life music video"/>
    <s v="Music Video For Upbeat and Inspiring Song - Run For Your Life"/>
    <n v="2500"/>
    <n v="11633"/>
    <x v="0"/>
    <x v="0"/>
    <s v="USD"/>
    <n v="1418998744"/>
    <n v="1416406744"/>
    <b v="0"/>
    <n v="26"/>
    <b v="1"/>
    <s v="music/pop"/>
    <n v="4.6532"/>
    <n v="447.42307692307691"/>
    <x v="4"/>
    <x v="27"/>
  </r>
  <r>
    <n v="1642"/>
    <s v="Pop Garden Radio Presents: Season 2 CD"/>
    <s v="Pop Garden Radio Presents: The Rock on the Road Tour Season 2 CD. 23 great Pop tracks from independent Pop artists."/>
    <n v="1200"/>
    <n v="11633"/>
    <x v="0"/>
    <x v="0"/>
    <s v="USD"/>
    <n v="1308011727"/>
    <n v="1306283727"/>
    <b v="0"/>
    <n v="28"/>
    <b v="1"/>
    <s v="music/pop"/>
    <n v="9.6941666666666659"/>
    <n v="415.46428571428572"/>
    <x v="4"/>
    <x v="27"/>
  </r>
  <r>
    <n v="1643"/>
    <s v="This Is All Now's Brand New Album!!"/>
    <s v="This Is All Now is putting out a brand new record, and we need YOUR help to do it!"/>
    <n v="5000"/>
    <n v="11633"/>
    <x v="0"/>
    <x v="0"/>
    <s v="USD"/>
    <n v="1348516012"/>
    <n v="1345924012"/>
    <b v="0"/>
    <n v="37"/>
    <b v="1"/>
    <s v="music/pop"/>
    <n v="2.3266"/>
    <n v="314.4054054054054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1633"/>
    <x v="0"/>
    <x v="0"/>
    <s v="USD"/>
    <n v="1353551160"/>
    <n v="1348363560"/>
    <b v="0"/>
    <n v="128"/>
    <b v="1"/>
    <s v="music/pop"/>
    <n v="1.1633"/>
    <n v="90.8828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11633"/>
    <x v="0"/>
    <x v="0"/>
    <s v="USD"/>
    <n v="1379515740"/>
    <n v="1378306140"/>
    <b v="0"/>
    <n v="10"/>
    <b v="1"/>
    <s v="music/pop"/>
    <n v="2.3266"/>
    <n v="1163.3"/>
    <x v="4"/>
    <x v="27"/>
  </r>
  <r>
    <n v="1646"/>
    <s v="MADAM Album"/>
    <s v="Album 3 funds.We have 13 amazing songs ready to go . a fantastic engineer to mix them, James Aparicio(Depeche Mode/Liars.We need you xx"/>
    <n v="2000"/>
    <n v="11633"/>
    <x v="0"/>
    <x v="1"/>
    <s v="GBP"/>
    <n v="1408039860"/>
    <n v="1405248503"/>
    <b v="0"/>
    <n v="83"/>
    <b v="1"/>
    <s v="music/pop"/>
    <n v="5.8164999999999996"/>
    <n v="140.15662650602408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11633"/>
    <x v="0"/>
    <x v="0"/>
    <s v="USD"/>
    <n v="1339235377"/>
    <n v="1336643377"/>
    <b v="0"/>
    <n v="46"/>
    <b v="1"/>
    <s v="music/pop"/>
    <n v="2.3266"/>
    <n v="252.89130434782609"/>
    <x v="4"/>
    <x v="27"/>
  </r>
  <r>
    <n v="1648"/>
    <s v="Arches - Wide Awake on Vinyl "/>
    <s v="We've finished recording our debut LP &quot;Wide Awake&quot; and would love to have it pressed on vinyl, but we need your help"/>
    <n v="2300"/>
    <n v="11633"/>
    <x v="0"/>
    <x v="0"/>
    <s v="USD"/>
    <n v="1300636482"/>
    <n v="1298048082"/>
    <b v="0"/>
    <n v="90"/>
    <b v="1"/>
    <s v="music/pop"/>
    <n v="5.0578260869565215"/>
    <n v="129.2555555555555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11633"/>
    <x v="0"/>
    <x v="0"/>
    <s v="USD"/>
    <n v="1400862355"/>
    <n v="1396974355"/>
    <b v="0"/>
    <n v="81"/>
    <b v="1"/>
    <s v="music/pop"/>
    <n v="3.0613157894736842"/>
    <n v="143.61728395061729"/>
    <x v="4"/>
    <x v="27"/>
  </r>
  <r>
    <n v="1650"/>
    <s v="The Psalm Praise Project, Vol. 2"/>
    <s v="Help me record a CD that uses pop styling to give a fresh sound to ancient wisdom from scripture!"/>
    <n v="2000"/>
    <n v="11633"/>
    <x v="0"/>
    <x v="0"/>
    <s v="USD"/>
    <n v="1381314437"/>
    <n v="1378722437"/>
    <b v="0"/>
    <n v="32"/>
    <b v="1"/>
    <s v="music/pop"/>
    <n v="5.8164999999999996"/>
    <n v="363.5312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11633"/>
    <x v="0"/>
    <x v="0"/>
    <s v="USD"/>
    <n v="1303801140"/>
    <n v="1300916220"/>
    <b v="0"/>
    <n v="20"/>
    <b v="1"/>
    <s v="music/pop"/>
    <n v="5.8164999999999996"/>
    <n v="581.6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11633"/>
    <x v="0"/>
    <x v="0"/>
    <s v="USD"/>
    <n v="1385297393"/>
    <n v="1382701793"/>
    <b v="0"/>
    <n v="70"/>
    <b v="1"/>
    <s v="music/pop"/>
    <n v="2.5851111111111109"/>
    <n v="166.1857142857142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11633"/>
    <x v="0"/>
    <x v="0"/>
    <s v="USD"/>
    <n v="1303675296"/>
    <n v="1300996896"/>
    <b v="0"/>
    <n v="168"/>
    <b v="1"/>
    <s v="music/pop"/>
    <n v="2.3266"/>
    <n v="69.2440476190476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1633"/>
    <x v="0"/>
    <x v="0"/>
    <s v="USD"/>
    <n v="1334784160"/>
    <n v="1332192160"/>
    <b v="0"/>
    <n v="34"/>
    <b v="1"/>
    <s v="music/pop"/>
    <n v="10.575454545454546"/>
    <n v="342.14705882352939"/>
    <x v="4"/>
    <x v="27"/>
  </r>
  <r>
    <n v="1655"/>
    <s v="Meg Porter Debut EP!"/>
    <s v="Berklee College of Music student, Meg Porter needs YOUR help to fund her very first EP!"/>
    <n v="1500"/>
    <n v="11633"/>
    <x v="0"/>
    <x v="0"/>
    <s v="USD"/>
    <n v="1333648820"/>
    <n v="1331060420"/>
    <b v="0"/>
    <n v="48"/>
    <b v="1"/>
    <s v="music/pop"/>
    <n v="7.7553333333333336"/>
    <n v="242.3541666666666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11633"/>
    <x v="0"/>
    <x v="0"/>
    <s v="USD"/>
    <n v="1355437052"/>
    <n v="1352845052"/>
    <b v="0"/>
    <n v="48"/>
    <b v="1"/>
    <s v="music/pop"/>
    <n v="1.5510666666666666"/>
    <n v="242.3541666666666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11633"/>
    <x v="0"/>
    <x v="0"/>
    <s v="USD"/>
    <n v="1337885168"/>
    <n v="1335293168"/>
    <b v="0"/>
    <n v="221"/>
    <b v="1"/>
    <s v="music/pop"/>
    <n v="0.46532000000000001"/>
    <n v="52.63800904977375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11633"/>
    <x v="0"/>
    <x v="0"/>
    <s v="USD"/>
    <n v="1355840400"/>
    <n v="1352524767"/>
    <b v="0"/>
    <n v="107"/>
    <b v="1"/>
    <s v="music/pop"/>
    <n v="1.9388333333333334"/>
    <n v="108.7196261682242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11633"/>
    <x v="0"/>
    <x v="1"/>
    <s v="GBP"/>
    <n v="1387281600"/>
    <n v="1384811721"/>
    <b v="0"/>
    <n v="45"/>
    <b v="1"/>
    <s v="music/pop"/>
    <n v="23.265999999999998"/>
    <n v="258.5111111111111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1633"/>
    <x v="0"/>
    <x v="13"/>
    <s v="EUR"/>
    <n v="1462053540"/>
    <n v="1459355950"/>
    <b v="0"/>
    <n v="36"/>
    <b v="1"/>
    <s v="music/pop"/>
    <n v="145.41249999999999"/>
    <n v="323.13888888888891"/>
    <x v="4"/>
    <x v="27"/>
  </r>
  <r>
    <n v="1661"/>
    <s v="Kyana"/>
    <s v="I am excited to present my debut pop project Kyana!_x000a_Piano and vocal sounds embedded in sophisticated, bold arrangements &amp; brisk beats"/>
    <n v="7900"/>
    <n v="11633"/>
    <x v="0"/>
    <x v="15"/>
    <s v="EUR"/>
    <n v="1453064400"/>
    <n v="1449359831"/>
    <b v="0"/>
    <n v="101"/>
    <b v="1"/>
    <s v="music/pop"/>
    <n v="1.4725316455696202"/>
    <n v="115.17821782178218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11633"/>
    <x v="0"/>
    <x v="0"/>
    <s v="USD"/>
    <n v="1325310336"/>
    <n v="1320122736"/>
    <b v="0"/>
    <n v="62"/>
    <b v="1"/>
    <s v="music/pop"/>
    <n v="1.4541249999999999"/>
    <n v="187.62903225806451"/>
    <x v="4"/>
    <x v="27"/>
  </r>
  <r>
    <n v="1663"/>
    <s v="ghost -- a music video"/>
    <s v="music is as important to the eyes as it is to the ears. help bring ghost to life in front of your eyes."/>
    <n v="1000"/>
    <n v="11633"/>
    <x v="0"/>
    <x v="0"/>
    <s v="USD"/>
    <n v="1422750707"/>
    <n v="1420158707"/>
    <b v="0"/>
    <n v="32"/>
    <b v="1"/>
    <s v="music/pop"/>
    <n v="11.632999999999999"/>
    <n v="363.53125"/>
    <x v="4"/>
    <x v="27"/>
  </r>
  <r>
    <n v="1664"/>
    <s v="Grace Sings Grace"/>
    <s v="Korean-American Soprano Grace's Debut Album - coming up in June 2012. Come and be part of this exciting project!"/>
    <n v="2500"/>
    <n v="11633"/>
    <x v="0"/>
    <x v="0"/>
    <s v="USD"/>
    <n v="1331870340"/>
    <n v="1328033818"/>
    <b v="0"/>
    <n v="89"/>
    <b v="1"/>
    <s v="music/pop"/>
    <n v="4.6532"/>
    <n v="130.7078651685393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11633"/>
    <x v="0"/>
    <x v="0"/>
    <s v="USD"/>
    <n v="1298343600"/>
    <n v="1295624113"/>
    <b v="0"/>
    <n v="93"/>
    <b v="1"/>
    <s v="music/pop"/>
    <n v="3.3237142857142858"/>
    <n v="125.0860215053763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11633"/>
    <x v="0"/>
    <x v="0"/>
    <s v="USD"/>
    <n v="1364447073"/>
    <n v="1361858673"/>
    <b v="0"/>
    <n v="98"/>
    <b v="1"/>
    <s v="music/pop"/>
    <n v="4.6532"/>
    <n v="118.70408163265306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11633"/>
    <x v="0"/>
    <x v="0"/>
    <s v="USD"/>
    <n v="1394521140"/>
    <n v="1392169298"/>
    <b v="0"/>
    <n v="82"/>
    <b v="1"/>
    <s v="music/pop"/>
    <n v="3.421470588235294"/>
    <n v="141.8658536585365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11633"/>
    <x v="0"/>
    <x v="0"/>
    <s v="USD"/>
    <n v="1322454939"/>
    <n v="1319859339"/>
    <b v="0"/>
    <n v="116"/>
    <b v="1"/>
    <s v="music/pop"/>
    <n v="1.4541249999999999"/>
    <n v="100.2844827586206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11633"/>
    <x v="0"/>
    <x v="0"/>
    <s v="USD"/>
    <n v="1464729276"/>
    <n v="1459545276"/>
    <b v="0"/>
    <n v="52"/>
    <b v="1"/>
    <s v="music/pop"/>
    <n v="5.8164999999999996"/>
    <n v="223.7115384615384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1633"/>
    <x v="0"/>
    <x v="0"/>
    <s v="USD"/>
    <n v="1278302400"/>
    <n v="1273961999"/>
    <b v="0"/>
    <n v="23"/>
    <b v="1"/>
    <s v="music/pop"/>
    <n v="11.632999999999999"/>
    <n v="505.78260869565219"/>
    <x v="4"/>
    <x v="27"/>
  </r>
  <r>
    <n v="1671"/>
    <s v="Luke O'Brien's Kickstarter"/>
    <s v="I am seeking funding in order to help take my music from a hobby to a career."/>
    <n v="2000"/>
    <n v="11633"/>
    <x v="0"/>
    <x v="0"/>
    <s v="USD"/>
    <n v="1470056614"/>
    <n v="1467464614"/>
    <b v="0"/>
    <n v="77"/>
    <b v="1"/>
    <s v="music/pop"/>
    <n v="5.8164999999999996"/>
    <n v="151.07792207792207"/>
    <x v="4"/>
    <x v="27"/>
  </r>
  <r>
    <n v="1672"/>
    <s v="High Altotude Debut Album"/>
    <s v="Sweet, sweet harmonies from Portland Oregon's premiere high school women's a cappella group."/>
    <n v="1700"/>
    <n v="11633"/>
    <x v="0"/>
    <x v="0"/>
    <s v="USD"/>
    <n v="1338824730"/>
    <n v="1336232730"/>
    <b v="0"/>
    <n v="49"/>
    <b v="1"/>
    <s v="music/pop"/>
    <n v="6.8429411764705881"/>
    <n v="237.4081632653061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11633"/>
    <x v="0"/>
    <x v="0"/>
    <s v="USD"/>
    <n v="1425675892"/>
    <n v="1423083892"/>
    <b v="0"/>
    <n v="59"/>
    <b v="1"/>
    <s v="music/pop"/>
    <n v="5.5395238095238097"/>
    <n v="197.1694915254237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1633"/>
    <x v="0"/>
    <x v="0"/>
    <s v="USD"/>
    <n v="1471503540"/>
    <n v="1468852306"/>
    <b v="0"/>
    <n v="113"/>
    <b v="1"/>
    <s v="music/pop"/>
    <n v="2.3266"/>
    <n v="102.94690265486726"/>
    <x v="4"/>
    <x v="27"/>
  </r>
  <r>
    <n v="1675"/>
    <s v="The Great Party's Debut Album!"/>
    <s v="The Great Party is releasing their debut album. Here's your chance to be a part of it!"/>
    <n v="1000"/>
    <n v="11633"/>
    <x v="0"/>
    <x v="0"/>
    <s v="USD"/>
    <n v="1318802580"/>
    <n v="1316194540"/>
    <b v="0"/>
    <n v="34"/>
    <b v="1"/>
    <s v="music/pop"/>
    <n v="11.632999999999999"/>
    <n v="342.14705882352939"/>
    <x v="4"/>
    <x v="27"/>
  </r>
  <r>
    <n v="1676"/>
    <s v="Bridge 19 CD Release Tour"/>
    <s v="Help fund Bridge 19's tour in support of their first duo record, to be released in May 2012."/>
    <n v="3000"/>
    <n v="11633"/>
    <x v="0"/>
    <x v="0"/>
    <s v="USD"/>
    <n v="1334980740"/>
    <n v="1330968347"/>
    <b v="0"/>
    <n v="42"/>
    <b v="1"/>
    <s v="music/pop"/>
    <n v="3.8776666666666668"/>
    <n v="276.9761904761904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11633"/>
    <x v="0"/>
    <x v="3"/>
    <s v="EUR"/>
    <n v="1460786340"/>
    <n v="1455615976"/>
    <b v="0"/>
    <n v="42"/>
    <b v="1"/>
    <s v="music/pop"/>
    <n v="1.9388333333333334"/>
    <n v="276.9761904761904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1633"/>
    <x v="0"/>
    <x v="0"/>
    <s v="USD"/>
    <n v="1391718671"/>
    <n v="1390509071"/>
    <b v="0"/>
    <n v="49"/>
    <b v="1"/>
    <s v="music/pop"/>
    <n v="7.7553333333333336"/>
    <n v="237.4081632653061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11633"/>
    <x v="0"/>
    <x v="0"/>
    <s v="USD"/>
    <n v="1311298745"/>
    <n v="1309311545"/>
    <b v="0"/>
    <n v="56"/>
    <b v="1"/>
    <s v="music/pop"/>
    <n v="5.8164999999999996"/>
    <n v="207.73214285714286"/>
    <x v="4"/>
    <x v="27"/>
  </r>
  <r>
    <n v="1680"/>
    <s v="Kick Out a Record"/>
    <s v="Working Musician dilemma #164: how the taxman put Kick the Record 2.0 on hold"/>
    <n v="1000"/>
    <n v="11633"/>
    <x v="0"/>
    <x v="0"/>
    <s v="USD"/>
    <n v="1405188667"/>
    <n v="1402596667"/>
    <b v="0"/>
    <n v="25"/>
    <b v="1"/>
    <s v="music/pop"/>
    <n v="11.632999999999999"/>
    <n v="465.3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11633"/>
    <x v="3"/>
    <x v="0"/>
    <s v="USD"/>
    <n v="1490752800"/>
    <n v="1486522484"/>
    <b v="0"/>
    <n v="884"/>
    <b v="0"/>
    <s v="music/faith"/>
    <n v="0.17896923076923077"/>
    <n v="13.159502262443439"/>
    <x v="4"/>
    <x v="28"/>
  </r>
  <r>
    <n v="1682"/>
    <s v="Looking Up &amp; Holding On CD Project - Christian songwriter"/>
    <s v="Christian singer-wongerwriter searching for funding to record CD of original Christian music."/>
    <n v="6000"/>
    <n v="11633"/>
    <x v="3"/>
    <x v="0"/>
    <s v="USD"/>
    <n v="1492142860"/>
    <n v="1486962460"/>
    <b v="0"/>
    <n v="0"/>
    <b v="0"/>
    <s v="music/faith"/>
    <n v="1.9388333333333334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11633"/>
    <x v="3"/>
    <x v="6"/>
    <s v="EUR"/>
    <n v="1491590738"/>
    <n v="1489517138"/>
    <b v="0"/>
    <n v="10"/>
    <b v="0"/>
    <s v="music/faith"/>
    <n v="3.3237142857142858"/>
    <n v="1163.3"/>
    <x v="4"/>
    <x v="28"/>
  </r>
  <r>
    <n v="1684"/>
    <s v="Goodness &amp; Mercy EP - Marty Mikles"/>
    <s v="New Music from Marty Mikles!  A new EP all about God's Goodness &amp; Mercy."/>
    <n v="8000"/>
    <n v="11633"/>
    <x v="3"/>
    <x v="0"/>
    <s v="USD"/>
    <n v="1489775641"/>
    <n v="1487360041"/>
    <b v="0"/>
    <n v="101"/>
    <b v="0"/>
    <s v="music/faith"/>
    <n v="1.4541249999999999"/>
    <n v="115.1782178217821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11633"/>
    <x v="3"/>
    <x v="0"/>
    <s v="USD"/>
    <n v="1490331623"/>
    <n v="1487743223"/>
    <b v="0"/>
    <n v="15"/>
    <b v="0"/>
    <s v="music/faith"/>
    <n v="33.237142857142857"/>
    <n v="775.533333333333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1633"/>
    <x v="3"/>
    <x v="5"/>
    <s v="CAD"/>
    <n v="1493320519"/>
    <n v="1488140119"/>
    <b v="0"/>
    <n v="1"/>
    <b v="0"/>
    <s v="music/faith"/>
    <n v="2.3266"/>
    <n v="11633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11633"/>
    <x v="3"/>
    <x v="0"/>
    <s v="USD"/>
    <n v="1491855300"/>
    <n v="1488935245"/>
    <b v="0"/>
    <n v="39"/>
    <b v="0"/>
    <s v="music/faith"/>
    <n v="1.1633"/>
    <n v="298.2820512820512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1633"/>
    <x v="3"/>
    <x v="0"/>
    <s v="USD"/>
    <n v="1491738594"/>
    <n v="1489150194"/>
    <b v="0"/>
    <n v="7"/>
    <b v="0"/>
    <s v="music/faith"/>
    <n v="2.9082499999999998"/>
    <n v="1661.8571428571429"/>
    <x v="4"/>
    <x v="28"/>
  </r>
  <r>
    <n v="1689"/>
    <s v="Fly Away"/>
    <s v="Praising the Living God in the second half of life."/>
    <n v="2400"/>
    <n v="11633"/>
    <x v="3"/>
    <x v="0"/>
    <s v="USD"/>
    <n v="1489700230"/>
    <n v="1487111830"/>
    <b v="0"/>
    <n v="14"/>
    <b v="0"/>
    <s v="music/faith"/>
    <n v="4.847083333333333"/>
    <n v="830.92857142857144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11633"/>
    <x v="3"/>
    <x v="0"/>
    <s v="USD"/>
    <n v="1491470442"/>
    <n v="1488882042"/>
    <b v="0"/>
    <n v="11"/>
    <b v="0"/>
    <s v="music/faith"/>
    <n v="4.6532"/>
    <n v="1057.545454545454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1633"/>
    <x v="3"/>
    <x v="0"/>
    <s v="USD"/>
    <n v="1491181200"/>
    <n v="1488387008"/>
    <b v="0"/>
    <n v="38"/>
    <b v="0"/>
    <s v="music/faith"/>
    <n v="0.38776666666666665"/>
    <n v="306.13157894736844"/>
    <x v="4"/>
    <x v="28"/>
  </r>
  <r>
    <n v="1692"/>
    <s v="Get Your Hopes Up"/>
    <s v="After 3 years.....It's time for some new music! Album #2 is in motion and I can't wait to share it with all of you!"/>
    <n v="5000"/>
    <n v="11633"/>
    <x v="3"/>
    <x v="0"/>
    <s v="USD"/>
    <n v="1490572740"/>
    <n v="1487734667"/>
    <b v="0"/>
    <n v="15"/>
    <b v="0"/>
    <s v="music/faith"/>
    <n v="2.3266"/>
    <n v="775.53333333333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11633"/>
    <x v="3"/>
    <x v="1"/>
    <s v="GBP"/>
    <n v="1491768000"/>
    <n v="1489097112"/>
    <b v="0"/>
    <n v="8"/>
    <b v="0"/>
    <s v="music/faith"/>
    <n v="3.8776666666666668"/>
    <n v="1454.125"/>
    <x v="4"/>
    <x v="28"/>
  </r>
  <r>
    <n v="1694"/>
    <s v="Thundercreek Studios"/>
    <s v="Hey all I'm building out my Christian Recording studio in a new building. I have the building but lack the funds to build it out!!!"/>
    <n v="10000"/>
    <n v="11633"/>
    <x v="3"/>
    <x v="0"/>
    <s v="USD"/>
    <n v="1490589360"/>
    <n v="1488038674"/>
    <b v="0"/>
    <n v="1"/>
    <b v="0"/>
    <s v="music/faith"/>
    <n v="1.1633"/>
    <n v="1163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1633"/>
    <x v="3"/>
    <x v="0"/>
    <s v="USD"/>
    <n v="1491786000"/>
    <n v="1488847514"/>
    <b v="0"/>
    <n v="23"/>
    <b v="0"/>
    <s v="music/faith"/>
    <n v="0.9694166666666667"/>
    <n v="505.7826086956521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11633"/>
    <x v="3"/>
    <x v="0"/>
    <s v="USD"/>
    <n v="1491007211"/>
    <n v="1488418811"/>
    <b v="0"/>
    <n v="0"/>
    <b v="0"/>
    <s v="music/faith"/>
    <n v="3.8776666666666668E-2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11633"/>
    <x v="3"/>
    <x v="0"/>
    <s v="USD"/>
    <n v="1491781648"/>
    <n v="1489193248"/>
    <b v="0"/>
    <n v="22"/>
    <b v="0"/>
    <s v="music/faith"/>
    <n v="0.93064000000000002"/>
    <n v="528.7727272727272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11633"/>
    <x v="3"/>
    <x v="0"/>
    <s v="USD"/>
    <n v="1490499180"/>
    <n v="1488430760"/>
    <b v="0"/>
    <n v="0"/>
    <b v="0"/>
    <s v="music/faith"/>
    <n v="9.3063999999999994E-2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11633"/>
    <x v="3"/>
    <x v="0"/>
    <s v="USD"/>
    <n v="1491943445"/>
    <n v="1489351445"/>
    <b v="0"/>
    <n v="4"/>
    <b v="0"/>
    <s v="music/faith"/>
    <n v="2.2787463271302646"/>
    <n v="2908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11633"/>
    <x v="3"/>
    <x v="0"/>
    <s v="USD"/>
    <n v="1491019200"/>
    <n v="1488418990"/>
    <b v="0"/>
    <n v="79"/>
    <b v="0"/>
    <s v="music/faith"/>
    <n v="0.58165"/>
    <n v="147.2531645569620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1633"/>
    <x v="2"/>
    <x v="0"/>
    <s v="USD"/>
    <n v="1421337405"/>
    <n v="1418745405"/>
    <b v="0"/>
    <n v="2"/>
    <b v="0"/>
    <s v="music/faith"/>
    <n v="2.3035643564356434"/>
    <n v="5816.5"/>
    <x v="4"/>
    <x v="28"/>
  </r>
  <r>
    <n v="1702"/>
    <s v="lyndale lewis and new vision prosper cd release"/>
    <s v="I can do all things through christ jesus"/>
    <n v="16500"/>
    <n v="11633"/>
    <x v="2"/>
    <x v="0"/>
    <s v="USD"/>
    <n v="1427745150"/>
    <n v="1425156750"/>
    <b v="0"/>
    <n v="1"/>
    <b v="0"/>
    <s v="music/faith"/>
    <n v="0.70503030303030301"/>
    <n v="11633"/>
    <x v="4"/>
    <x v="28"/>
  </r>
  <r>
    <n v="1703"/>
    <s v="Joy Full Noise!"/>
    <s v="I would love for you to be a part of helping me raise money for music and video production to launch my first Worship album!"/>
    <n v="5000"/>
    <n v="11633"/>
    <x v="2"/>
    <x v="0"/>
    <s v="USD"/>
    <n v="1441003537"/>
    <n v="1435819537"/>
    <b v="0"/>
    <n v="2"/>
    <b v="0"/>
    <s v="music/faith"/>
    <n v="2.3266"/>
    <n v="5816.5"/>
    <x v="4"/>
    <x v="28"/>
  </r>
  <r>
    <n v="1704"/>
    <s v="Jericho Down Worship Album"/>
    <s v="We want to record an album of popular praise &amp; worship songs with our own influence and style."/>
    <n v="2000"/>
    <n v="11633"/>
    <x v="2"/>
    <x v="0"/>
    <s v="USD"/>
    <n v="1424056873"/>
    <n v="1421464873"/>
    <b v="0"/>
    <n v="11"/>
    <b v="0"/>
    <s v="music/faith"/>
    <n v="5.8164999999999996"/>
    <n v="1057.5454545454545"/>
    <x v="4"/>
    <x v="28"/>
  </r>
  <r>
    <n v="1705"/>
    <s v="Piano Prayer Album - Russ James"/>
    <s v="An instrumental album that ranges from hymns to contemporary music. All the music is recorded by myself."/>
    <n v="2000"/>
    <n v="11633"/>
    <x v="2"/>
    <x v="0"/>
    <s v="USD"/>
    <n v="1441814400"/>
    <n v="1440807846"/>
    <b v="0"/>
    <n v="0"/>
    <b v="0"/>
    <s v="music/faith"/>
    <n v="5.8164999999999996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11633"/>
    <x v="2"/>
    <x v="12"/>
    <s v="EUR"/>
    <n v="1440314472"/>
    <n v="1435130472"/>
    <b v="0"/>
    <n v="0"/>
    <b v="0"/>
    <s v="music/faith"/>
    <n v="2.1150909090909091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11633"/>
    <x v="2"/>
    <x v="0"/>
    <s v="USD"/>
    <n v="1459181895"/>
    <n v="1456593495"/>
    <b v="0"/>
    <n v="9"/>
    <b v="0"/>
    <s v="music/faith"/>
    <n v="2.3266"/>
    <n v="1292.555555555555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11633"/>
    <x v="2"/>
    <x v="0"/>
    <s v="USD"/>
    <n v="1462135706"/>
    <n v="1458679706"/>
    <b v="0"/>
    <n v="0"/>
    <b v="0"/>
    <s v="music/faith"/>
    <n v="1.6618571428571429"/>
    <n v="0"/>
    <x v="4"/>
    <x v="28"/>
  </r>
  <r>
    <n v="1709"/>
    <s v="Psalms"/>
    <s v="A project to set psalms to music. The psalms are taken from the English Standard Version (ESV) of the Bible."/>
    <n v="1750"/>
    <n v="11633"/>
    <x v="2"/>
    <x v="0"/>
    <s v="USD"/>
    <n v="1409513940"/>
    <n v="1405949514"/>
    <b v="0"/>
    <n v="4"/>
    <b v="0"/>
    <s v="music/faith"/>
    <n v="6.6474285714285717"/>
    <n v="2908.25"/>
    <x v="4"/>
    <x v="28"/>
  </r>
  <r>
    <n v="1710"/>
    <s v="Producing a live album of our upcoming Europe tour"/>
    <s v="We want to create a gospel live album which has never been produced before."/>
    <n v="5000"/>
    <n v="11633"/>
    <x v="2"/>
    <x v="12"/>
    <s v="EUR"/>
    <n v="1453122000"/>
    <n v="1449151888"/>
    <b v="0"/>
    <n v="1"/>
    <b v="0"/>
    <s v="music/faith"/>
    <n v="2.3266"/>
    <n v="11633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1633"/>
    <x v="2"/>
    <x v="0"/>
    <s v="USD"/>
    <n v="1409585434"/>
    <n v="1406907034"/>
    <b v="0"/>
    <n v="2"/>
    <b v="0"/>
    <s v="music/faith"/>
    <n v="1.1633"/>
    <n v="5816.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11633"/>
    <x v="2"/>
    <x v="0"/>
    <s v="USD"/>
    <n v="1435701353"/>
    <n v="1430517353"/>
    <b v="0"/>
    <n v="0"/>
    <b v="0"/>
    <s v="music/faith"/>
    <n v="2.3266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11633"/>
    <x v="2"/>
    <x v="0"/>
    <s v="USD"/>
    <n v="1412536412"/>
    <n v="1409944412"/>
    <b v="0"/>
    <n v="1"/>
    <b v="0"/>
    <s v="music/faith"/>
    <n v="3.8776666666666668"/>
    <n v="1163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1633"/>
    <x v="2"/>
    <x v="0"/>
    <s v="USD"/>
    <n v="1430517761"/>
    <n v="1427925761"/>
    <b v="0"/>
    <n v="17"/>
    <b v="0"/>
    <s v="music/faith"/>
    <n v="0.46532000000000001"/>
    <n v="684.29411764705878"/>
    <x v="4"/>
    <x v="28"/>
  </r>
  <r>
    <n v="1715"/>
    <s v="The Heart of a P.K."/>
    <s v="Kimberly Stokes the daughter of Elder Baby Stokes Jr, of Bibleway C.O.G.I.C, is currently working on a EP. She is sharing her heart"/>
    <n v="5000"/>
    <n v="11633"/>
    <x v="2"/>
    <x v="0"/>
    <s v="USD"/>
    <n v="1427772120"/>
    <n v="1425186785"/>
    <b v="0"/>
    <n v="2"/>
    <b v="0"/>
    <s v="music/faith"/>
    <n v="2.3266"/>
    <n v="581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1633"/>
    <x v="2"/>
    <x v="0"/>
    <s v="USD"/>
    <n v="1481295099"/>
    <n v="1477835499"/>
    <b v="0"/>
    <n v="3"/>
    <b v="0"/>
    <s v="music/faith"/>
    <n v="5.8164999999999996"/>
    <n v="3877.6666666666665"/>
    <x v="4"/>
    <x v="28"/>
  </r>
  <r>
    <n v="1717"/>
    <s v="Shift Records A New EP!"/>
    <s v="Our first record created to reach, inspire, and ultimately express the love of Jesus to our generation."/>
    <n v="3265"/>
    <n v="11633"/>
    <x v="2"/>
    <x v="0"/>
    <s v="USD"/>
    <n v="1461211200"/>
    <n v="1459467238"/>
    <b v="0"/>
    <n v="41"/>
    <b v="0"/>
    <s v="music/faith"/>
    <n v="3.5629402756508424"/>
    <n v="283.73170731707319"/>
    <x v="4"/>
    <x v="28"/>
  </r>
  <r>
    <n v="1718"/>
    <s v="The Prodigal Son"/>
    <s v="A melody for the galaxy."/>
    <n v="35000"/>
    <n v="11633"/>
    <x v="2"/>
    <x v="0"/>
    <s v="USD"/>
    <n v="1463201940"/>
    <n v="1459435149"/>
    <b v="0"/>
    <n v="2"/>
    <b v="0"/>
    <s v="music/faith"/>
    <n v="0.3323714285714286"/>
    <n v="5816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11633"/>
    <x v="2"/>
    <x v="0"/>
    <s v="USD"/>
    <n v="1410958191"/>
    <n v="1408366191"/>
    <b v="0"/>
    <n v="3"/>
    <b v="0"/>
    <s v="music/faith"/>
    <n v="2.9082499999999998"/>
    <n v="3877.666666666666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11633"/>
    <x v="2"/>
    <x v="0"/>
    <s v="USD"/>
    <n v="1415562471"/>
    <n v="1412966871"/>
    <b v="0"/>
    <n v="8"/>
    <b v="0"/>
    <s v="music/faith"/>
    <n v="2.9082499999999998"/>
    <n v="1454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11633"/>
    <x v="2"/>
    <x v="0"/>
    <s v="USD"/>
    <n v="1449831863"/>
    <n v="1447239863"/>
    <b v="0"/>
    <n v="0"/>
    <b v="0"/>
    <s v="music/faith"/>
    <n v="2.3266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1633"/>
    <x v="2"/>
    <x v="0"/>
    <s v="USD"/>
    <n v="1459642200"/>
    <n v="1456441429"/>
    <b v="0"/>
    <n v="1"/>
    <b v="0"/>
    <s v="music/faith"/>
    <n v="4.0392361111111112"/>
    <n v="11633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11633"/>
    <x v="2"/>
    <x v="0"/>
    <s v="USD"/>
    <n v="1435730400"/>
    <n v="1430855315"/>
    <b v="0"/>
    <n v="3"/>
    <b v="0"/>
    <s v="music/faith"/>
    <n v="1.1633"/>
    <n v="3877.666666666666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11633"/>
    <x v="2"/>
    <x v="0"/>
    <s v="USD"/>
    <n v="1414707762"/>
    <n v="1412115762"/>
    <b v="0"/>
    <n v="4"/>
    <b v="0"/>
    <s v="music/faith"/>
    <n v="1.9388333333333334"/>
    <n v="2908.25"/>
    <x v="4"/>
    <x v="28"/>
  </r>
  <r>
    <n v="1725"/>
    <s v="Unveiled Debut Album"/>
    <s v="Christian band signed to VECA Records to release their debut album in Spring 2015.  This ministry is relying on faith-based donations."/>
    <n v="5500"/>
    <n v="11633"/>
    <x v="2"/>
    <x v="0"/>
    <s v="USD"/>
    <n v="1408922049"/>
    <n v="1406330049"/>
    <b v="0"/>
    <n v="9"/>
    <b v="0"/>
    <s v="music/faith"/>
    <n v="2.1150909090909091"/>
    <n v="1292.5555555555557"/>
    <x v="4"/>
    <x v="28"/>
  </r>
  <r>
    <n v="1726"/>
    <s v="&quot;Every Day&quot; CD by Amanda Joy Hall"/>
    <s v="Amanda Joy Hall's sophomore album, &quot;Every Day&quot;. Release expected July 2014"/>
    <n v="6500"/>
    <n v="11633"/>
    <x v="2"/>
    <x v="0"/>
    <s v="USD"/>
    <n v="1403906664"/>
    <n v="1401401064"/>
    <b v="0"/>
    <n v="16"/>
    <b v="0"/>
    <s v="music/faith"/>
    <n v="1.7896923076923077"/>
    <n v="727.06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1633"/>
    <x v="2"/>
    <x v="1"/>
    <s v="GBP"/>
    <n v="1428231600"/>
    <n v="1423520177"/>
    <b v="0"/>
    <n v="1"/>
    <b v="0"/>
    <s v="music/faith"/>
    <n v="3.8776666666666668"/>
    <n v="11633"/>
    <x v="4"/>
    <x v="28"/>
  </r>
  <r>
    <n v="1728"/>
    <s v="With His Presence"/>
    <s v="Be in God's presence through instrumental covers of hymns. Help me build a home studio to freely distribute this album."/>
    <n v="1250"/>
    <n v="11633"/>
    <x v="2"/>
    <x v="0"/>
    <s v="USD"/>
    <n v="1445439674"/>
    <n v="1442847674"/>
    <b v="0"/>
    <n v="7"/>
    <b v="0"/>
    <s v="music/faith"/>
    <n v="9.3064"/>
    <n v="1661.857142857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11633"/>
    <x v="2"/>
    <x v="0"/>
    <s v="USD"/>
    <n v="1465521306"/>
    <n v="1460337306"/>
    <b v="0"/>
    <n v="0"/>
    <b v="0"/>
    <s v="music/faith"/>
    <n v="1.1633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11633"/>
    <x v="2"/>
    <x v="0"/>
    <s v="USD"/>
    <n v="1445738783"/>
    <n v="1443146783"/>
    <b v="0"/>
    <n v="0"/>
    <b v="0"/>
    <s v="music/faith"/>
    <n v="3.8776666666666668"/>
    <n v="0"/>
    <x v="4"/>
    <x v="28"/>
  </r>
  <r>
    <n v="1731"/>
    <s v="Sam Cox Band First Christian Tour"/>
    <s v="We are a Christin Worship band looking to midwest tour. God Bless!"/>
    <n v="1000"/>
    <n v="11633"/>
    <x v="2"/>
    <x v="0"/>
    <s v="USD"/>
    <n v="1434034800"/>
    <n v="1432849552"/>
    <b v="0"/>
    <n v="0"/>
    <b v="0"/>
    <s v="music/faith"/>
    <n v="11.63299999999999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11633"/>
    <x v="2"/>
    <x v="0"/>
    <s v="USD"/>
    <n v="1452920400"/>
    <n v="1447777481"/>
    <b v="0"/>
    <n v="0"/>
    <b v="0"/>
    <s v="music/faith"/>
    <n v="2.9082499999999998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11633"/>
    <x v="2"/>
    <x v="0"/>
    <s v="USD"/>
    <n v="1473802200"/>
    <n v="1472746374"/>
    <b v="0"/>
    <n v="0"/>
    <b v="0"/>
    <s v="music/faith"/>
    <n v="1.1633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1633"/>
    <x v="2"/>
    <x v="0"/>
    <s v="USD"/>
    <n v="1431046356"/>
    <n v="1428454356"/>
    <b v="0"/>
    <n v="1"/>
    <b v="0"/>
    <s v="music/faith"/>
    <n v="2.5851111111111109"/>
    <n v="11633"/>
    <x v="4"/>
    <x v="28"/>
  </r>
  <r>
    <n v="1735"/>
    <s v="Leo's RainSong Artist program"/>
    <s v="RainSong is letting my buy a discounted guitar. I will use this to offer my talents to the ministry programs I'm a part of."/>
    <n v="1000"/>
    <n v="11633"/>
    <x v="2"/>
    <x v="0"/>
    <s v="USD"/>
    <n v="1470598345"/>
    <n v="1468006345"/>
    <b v="0"/>
    <n v="2"/>
    <b v="0"/>
    <s v="music/faith"/>
    <n v="11.632999999999999"/>
    <n v="5816.5"/>
    <x v="4"/>
    <x v="28"/>
  </r>
  <r>
    <n v="1736"/>
    <s v="In His Presence"/>
    <s v="A unique meditative album reflecting on the life of Christ, inviting Him into your presence"/>
    <n v="3000"/>
    <n v="11633"/>
    <x v="2"/>
    <x v="0"/>
    <s v="USD"/>
    <n v="1447018833"/>
    <n v="1444423233"/>
    <b v="0"/>
    <n v="1"/>
    <b v="0"/>
    <s v="music/faith"/>
    <n v="3.8776666666666668"/>
    <n v="11633"/>
    <x v="4"/>
    <x v="28"/>
  </r>
  <r>
    <n v="1737"/>
    <s v="Healing"/>
    <s v="An instrumental project in which all songs are incorporated around the healing power of our God. Used for times of prayer &amp; devotion"/>
    <n v="4000"/>
    <n v="11633"/>
    <x v="2"/>
    <x v="0"/>
    <s v="USD"/>
    <n v="1437432392"/>
    <n v="1434840392"/>
    <b v="0"/>
    <n v="15"/>
    <b v="0"/>
    <s v="music/faith"/>
    <n v="2.9082499999999998"/>
    <n v="775.5333333333333"/>
    <x v="4"/>
    <x v="28"/>
  </r>
  <r>
    <n v="1738"/>
    <s v="The Flashing Lights"/>
    <s v="Music that inspires and gives hope for overcoming and change. And it is good music."/>
    <n v="5000"/>
    <n v="11633"/>
    <x v="2"/>
    <x v="0"/>
    <s v="USD"/>
    <n v="1412283542"/>
    <n v="1409691542"/>
    <b v="0"/>
    <n v="1"/>
    <b v="0"/>
    <s v="music/faith"/>
    <n v="2.3266"/>
    <n v="11633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1633"/>
    <x v="2"/>
    <x v="0"/>
    <s v="USD"/>
    <n v="1462391932"/>
    <n v="1457297932"/>
    <b v="0"/>
    <n v="1"/>
    <b v="0"/>
    <s v="music/faith"/>
    <n v="11.632999999999999"/>
    <n v="11633"/>
    <x v="4"/>
    <x v="28"/>
  </r>
  <r>
    <n v="1740"/>
    <s v="Recording Studio Time"/>
    <s v="I recently recorded a new single. With your help I can return to the studio. Would you like to be part of my next worship project?"/>
    <n v="3000"/>
    <n v="11633"/>
    <x v="2"/>
    <x v="0"/>
    <s v="USD"/>
    <n v="1437075422"/>
    <n v="1434483422"/>
    <b v="0"/>
    <n v="0"/>
    <b v="0"/>
    <s v="music/faith"/>
    <n v="3.8776666666666668"/>
    <n v="0"/>
    <x v="4"/>
    <x v="28"/>
  </r>
  <r>
    <n v="1741"/>
    <s v="Caught off Guard"/>
    <s v="A photo journal documenting my experiences and travels across New Zealand"/>
    <n v="1200"/>
    <n v="11633"/>
    <x v="0"/>
    <x v="1"/>
    <s v="GBP"/>
    <n v="1433948671"/>
    <n v="1430060671"/>
    <b v="0"/>
    <n v="52"/>
    <b v="1"/>
    <s v="photography/photobooks"/>
    <n v="9.6941666666666659"/>
    <n v="223.7115384615384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11633"/>
    <x v="0"/>
    <x v="0"/>
    <s v="USD"/>
    <n v="1483822800"/>
    <n v="1481058170"/>
    <b v="0"/>
    <n v="34"/>
    <b v="1"/>
    <s v="photography/photobooks"/>
    <n v="5.8164999999999996"/>
    <n v="342.1470588235293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11633"/>
    <x v="0"/>
    <x v="0"/>
    <s v="USD"/>
    <n v="1472270340"/>
    <n v="1470348775"/>
    <b v="0"/>
    <n v="67"/>
    <b v="1"/>
    <s v="photography/photobooks"/>
    <n v="1.9388333333333334"/>
    <n v="173.62686567164178"/>
    <x v="8"/>
    <x v="20"/>
  </r>
  <r>
    <n v="1744"/>
    <s v="Water World"/>
    <s v="This book is the embodiment of my passion for water &amp; photography, which I hope will inspire you to pick up your camera and explore."/>
    <n v="5500"/>
    <n v="11633"/>
    <x v="0"/>
    <x v="1"/>
    <s v="GBP"/>
    <n v="1425821477"/>
    <n v="1421937077"/>
    <b v="0"/>
    <n v="70"/>
    <b v="1"/>
    <s v="photography/photobooks"/>
    <n v="2.1150909090909091"/>
    <n v="166.1857142857142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11633"/>
    <x v="0"/>
    <x v="0"/>
    <s v="USD"/>
    <n v="1482372000"/>
    <n v="1479276838"/>
    <b v="0"/>
    <n v="89"/>
    <b v="1"/>
    <s v="photography/photobooks"/>
    <n v="1.6618571428571429"/>
    <n v="130.7078651685393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11633"/>
    <x v="0"/>
    <x v="0"/>
    <s v="USD"/>
    <n v="1479952800"/>
    <n v="1477368867"/>
    <b v="0"/>
    <n v="107"/>
    <b v="1"/>
    <s v="photography/photobooks"/>
    <n v="0.7755333333333333"/>
    <n v="108.71962616822429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11633"/>
    <x v="0"/>
    <x v="1"/>
    <s v="GBP"/>
    <n v="1447426800"/>
    <n v="1444904830"/>
    <b v="0"/>
    <n v="159"/>
    <b v="1"/>
    <s v="photography/photobooks"/>
    <n v="1.2925555555555555"/>
    <n v="73.163522012578611"/>
    <x v="8"/>
    <x v="20"/>
  </r>
  <r>
    <n v="1748"/>
    <s v="So It Is: Vancouver"/>
    <s v="Telling the story of the city through remarkable people who live in Vancouver today."/>
    <n v="50000"/>
    <n v="11633"/>
    <x v="0"/>
    <x v="5"/>
    <s v="CAD"/>
    <n v="1441234143"/>
    <n v="1438642143"/>
    <b v="0"/>
    <n v="181"/>
    <b v="1"/>
    <s v="photography/photobooks"/>
    <n v="0.23266000000000001"/>
    <n v="64.270718232044203"/>
    <x v="8"/>
    <x v="20"/>
  </r>
  <r>
    <n v="1749"/>
    <s v="E FOTOGRAFESCHE RECKBLECK - 367 DEEG AM AUSLAND ASAZ"/>
    <s v="Help me fund the production run of my first book by local Photographer Sandro Ortolani."/>
    <n v="10050"/>
    <n v="11633"/>
    <x v="0"/>
    <x v="19"/>
    <s v="EUR"/>
    <n v="1488394800"/>
    <n v="1485213921"/>
    <b v="0"/>
    <n v="131"/>
    <b v="1"/>
    <s v="photography/photobooks"/>
    <n v="1.1575124378109454"/>
    <n v="88.80152671755725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1633"/>
    <x v="0"/>
    <x v="0"/>
    <s v="USD"/>
    <n v="1461096304"/>
    <n v="1458936304"/>
    <b v="0"/>
    <n v="125"/>
    <b v="1"/>
    <s v="photography/photobooks"/>
    <n v="2.3266"/>
    <n v="93.063999999999993"/>
    <x v="8"/>
    <x v="20"/>
  </r>
  <r>
    <n v="1751"/>
    <s v="Daily Bread: Stories from Rural Greece"/>
    <s v="Photographs and stories culled from 10 years of road trips through rural Greece"/>
    <n v="10000"/>
    <n v="11633"/>
    <x v="0"/>
    <x v="0"/>
    <s v="USD"/>
    <n v="1426787123"/>
    <n v="1424198723"/>
    <b v="0"/>
    <n v="61"/>
    <b v="1"/>
    <s v="photography/photobooks"/>
    <n v="1.1633"/>
    <n v="190.70491803278688"/>
    <x v="8"/>
    <x v="20"/>
  </r>
  <r>
    <n v="1752"/>
    <s v="Adfectus Book"/>
    <s v="A little book of calm, in picture form, that will soothe the soul and un-furrow the brow."/>
    <n v="1200"/>
    <n v="11633"/>
    <x v="0"/>
    <x v="1"/>
    <s v="GBP"/>
    <n v="1476425082"/>
    <n v="1473833082"/>
    <b v="0"/>
    <n v="90"/>
    <b v="1"/>
    <s v="photography/photobooks"/>
    <n v="9.6941666666666659"/>
    <n v="129.2555555555555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1633"/>
    <x v="0"/>
    <x v="8"/>
    <s v="DKK"/>
    <n v="1458579568"/>
    <n v="1455991168"/>
    <b v="0"/>
    <n v="35"/>
    <b v="1"/>
    <s v="photography/photobooks"/>
    <n v="0.7755333333333333"/>
    <n v="332.37142857142857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11633"/>
    <x v="0"/>
    <x v="5"/>
    <s v="CAD"/>
    <n v="1428091353"/>
    <n v="1425502953"/>
    <b v="0"/>
    <n v="90"/>
    <b v="1"/>
    <s v="photography/photobooks"/>
    <n v="1.3685882352941177"/>
    <n v="129.25555555555556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11633"/>
    <x v="0"/>
    <x v="0"/>
    <s v="USD"/>
    <n v="1444071361"/>
    <n v="1441479361"/>
    <b v="0"/>
    <n v="4"/>
    <b v="1"/>
    <s v="photography/photobooks"/>
    <n v="465.32"/>
    <n v="2908.25"/>
    <x v="8"/>
    <x v="20"/>
  </r>
  <r>
    <n v="1756"/>
    <s v="214: A Photobook of Dallas Hip Hop"/>
    <s v="214 is a photobook about the local hip hop culture in Dallas, Texas between 2012 and 2014 by photographer, Mariah Tyler."/>
    <n v="5500"/>
    <n v="11633"/>
    <x v="0"/>
    <x v="0"/>
    <s v="USD"/>
    <n v="1472443269"/>
    <n v="1468987269"/>
    <b v="0"/>
    <n v="120"/>
    <b v="1"/>
    <s v="photography/photobooks"/>
    <n v="2.1150909090909091"/>
    <n v="96.941666666666663"/>
    <x v="8"/>
    <x v="20"/>
  </r>
  <r>
    <n v="1757"/>
    <s v="The Resurgence of Femininity Photo Thesis"/>
    <s v="I want to create a self published photo art book on the topic of the resurgence of femininity."/>
    <n v="5000"/>
    <n v="11633"/>
    <x v="0"/>
    <x v="0"/>
    <s v="USD"/>
    <n v="1485631740"/>
    <n v="1483041083"/>
    <b v="0"/>
    <n v="14"/>
    <b v="1"/>
    <s v="photography/photobooks"/>
    <n v="2.3266"/>
    <n v="830.9285714285714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633"/>
    <x v="0"/>
    <x v="0"/>
    <s v="USD"/>
    <n v="1468536992"/>
    <n v="1463352992"/>
    <b v="0"/>
    <n v="27"/>
    <b v="1"/>
    <s v="photography/photobooks"/>
    <n v="11.632999999999999"/>
    <n v="430.85185185185185"/>
    <x v="8"/>
    <x v="20"/>
  </r>
  <r>
    <n v="1759"/>
    <s v="Death Valley"/>
    <s v="Death Valley will be the first photo book of Andi State"/>
    <n v="5000"/>
    <n v="11633"/>
    <x v="0"/>
    <x v="0"/>
    <s v="USD"/>
    <n v="1427309629"/>
    <n v="1425585229"/>
    <b v="0"/>
    <n v="49"/>
    <b v="1"/>
    <s v="photography/photobooks"/>
    <n v="2.3266"/>
    <n v="237.40816326530611"/>
    <x v="8"/>
    <x v="20"/>
  </r>
  <r>
    <n v="1760"/>
    <s v="Portraits by Aris Jerome"/>
    <s v="Thank you all so much for your pledges! We reached the goal! To continue supporting or for any questions email arisjerome@gmail.com"/>
    <n v="5000"/>
    <n v="11633"/>
    <x v="0"/>
    <x v="0"/>
    <s v="USD"/>
    <n v="1456416513"/>
    <n v="1454688513"/>
    <b v="0"/>
    <n v="102"/>
    <b v="1"/>
    <s v="photography/photobooks"/>
    <n v="2.3266"/>
    <n v="114.04901960784314"/>
    <x v="8"/>
    <x v="20"/>
  </r>
  <r>
    <n v="1761"/>
    <s v="I Wanted To See Boobs"/>
    <s v="A hardcover photobook telling the naked truth of a young photographers journey."/>
    <n v="100"/>
    <n v="11633"/>
    <x v="0"/>
    <x v="1"/>
    <s v="GBP"/>
    <n v="1442065060"/>
    <n v="1437745060"/>
    <b v="0"/>
    <n v="3"/>
    <b v="1"/>
    <s v="photography/photobooks"/>
    <n v="116.33"/>
    <n v="3877.6666666666665"/>
    <x v="8"/>
    <x v="20"/>
  </r>
  <r>
    <n v="1762"/>
    <s v="&quot;The Naked Pixel&quot; Ali Pakele"/>
    <s v="Project rewards $25 gets you 190+ digital images"/>
    <n v="100"/>
    <n v="11633"/>
    <x v="0"/>
    <x v="0"/>
    <s v="USD"/>
    <n v="1457739245"/>
    <n v="1455147245"/>
    <b v="0"/>
    <n v="25"/>
    <b v="1"/>
    <s v="photography/photobooks"/>
    <n v="116.33"/>
    <n v="465.3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1633"/>
    <x v="0"/>
    <x v="0"/>
    <s v="USD"/>
    <n v="1477255840"/>
    <n v="1474663840"/>
    <b v="0"/>
    <n v="118"/>
    <b v="1"/>
    <s v="photography/photobooks"/>
    <n v="0.9694166666666667"/>
    <n v="98.58474576271186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11633"/>
    <x v="2"/>
    <x v="1"/>
    <s v="GBP"/>
    <n v="1407065979"/>
    <n v="1404560379"/>
    <b v="1"/>
    <n v="39"/>
    <b v="0"/>
    <s v="photography/photobooks"/>
    <n v="1.0575454545454546"/>
    <n v="298.28205128205127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11633"/>
    <x v="2"/>
    <x v="0"/>
    <s v="USD"/>
    <n v="1407972712"/>
    <n v="1405380712"/>
    <b v="1"/>
    <n v="103"/>
    <b v="0"/>
    <s v="photography/photobooks"/>
    <n v="0.93064000000000002"/>
    <n v="112.94174757281553"/>
    <x v="8"/>
    <x v="20"/>
  </r>
  <r>
    <n v="1766"/>
    <s v="Photographic book on Melbourne's music scene"/>
    <s v="I want to create a beautiful book which documents the Melbourne music scene."/>
    <n v="1500"/>
    <n v="11633"/>
    <x v="2"/>
    <x v="2"/>
    <s v="AUD"/>
    <n v="1408999088"/>
    <n v="1407184688"/>
    <b v="1"/>
    <n v="0"/>
    <b v="0"/>
    <s v="photography/photobooks"/>
    <n v="7.7553333333333336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11633"/>
    <x v="2"/>
    <x v="0"/>
    <s v="USD"/>
    <n v="1407080884"/>
    <n v="1404488884"/>
    <b v="1"/>
    <n v="39"/>
    <b v="0"/>
    <s v="photography/photobooks"/>
    <n v="2.3266"/>
    <n v="298.28205128205127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1633"/>
    <x v="2"/>
    <x v="0"/>
    <s v="USD"/>
    <n v="1411824444"/>
    <n v="1406640444"/>
    <b v="1"/>
    <n v="15"/>
    <b v="0"/>
    <s v="photography/photobooks"/>
    <n v="2.3266"/>
    <n v="775.5333333333333"/>
    <x v="8"/>
    <x v="20"/>
  </r>
  <r>
    <n v="1769"/>
    <s v="Navajo Textile Project"/>
    <s v="To create a publication, and exhibition documenting the collection of Jamie Ross, longtime collector of Navajo Textiles"/>
    <n v="40000"/>
    <n v="11633"/>
    <x v="2"/>
    <x v="0"/>
    <s v="USD"/>
    <n v="1421177959"/>
    <n v="1418585959"/>
    <b v="1"/>
    <n v="22"/>
    <b v="0"/>
    <s v="photography/photobooks"/>
    <n v="0.290825"/>
    <n v="528.7727272727272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1633"/>
    <x v="2"/>
    <x v="0"/>
    <s v="USD"/>
    <n v="1413312194"/>
    <n v="1410288194"/>
    <b v="1"/>
    <n v="92"/>
    <b v="0"/>
    <s v="photography/photobooks"/>
    <n v="0.47481632653061223"/>
    <n v="126.4456521739130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11633"/>
    <x v="2"/>
    <x v="1"/>
    <s v="GBP"/>
    <n v="1414107040"/>
    <n v="1411515040"/>
    <b v="1"/>
    <n v="25"/>
    <b v="0"/>
    <s v="photography/photobooks"/>
    <n v="2.7697619047619049"/>
    <n v="465.32"/>
    <x v="8"/>
    <x v="20"/>
  </r>
  <r>
    <n v="1772"/>
    <s v="White Mountain"/>
    <s v="A photobook and a short documentary film telling the story of Holocaust in Northwestern Lithuania"/>
    <n v="5500"/>
    <n v="11633"/>
    <x v="2"/>
    <x v="1"/>
    <s v="GBP"/>
    <n v="1404666836"/>
    <n v="1399482836"/>
    <b v="1"/>
    <n v="19"/>
    <b v="0"/>
    <s v="photography/photobooks"/>
    <n v="2.1150909090909091"/>
    <n v="612.2631578947368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1633"/>
    <x v="2"/>
    <x v="0"/>
    <s v="USD"/>
    <n v="1421691298"/>
    <n v="1417803298"/>
    <b v="1"/>
    <n v="19"/>
    <b v="0"/>
    <s v="photography/photobooks"/>
    <n v="0.38776666666666665"/>
    <n v="612.2631578947368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633"/>
    <x v="2"/>
    <x v="0"/>
    <s v="USD"/>
    <n v="1417273140"/>
    <n v="1413609292"/>
    <b v="1"/>
    <n v="13"/>
    <b v="0"/>
    <s v="photography/photobooks"/>
    <n v="4.6532"/>
    <n v="894.84615384615381"/>
    <x v="8"/>
    <x v="20"/>
  </r>
  <r>
    <n v="1775"/>
    <s v="Muhammad Ali - The Comeback"/>
    <s v="Rarely seen images of Muhammad Ali in his prime as he trained in Miami Beach at the famous 5th Street Gym in the early 70s"/>
    <n v="32500"/>
    <n v="11633"/>
    <x v="2"/>
    <x v="0"/>
    <s v="USD"/>
    <n v="1414193160"/>
    <n v="1410305160"/>
    <b v="1"/>
    <n v="124"/>
    <b v="0"/>
    <s v="photography/photobooks"/>
    <n v="0.35793846153846154"/>
    <n v="93.814516129032256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11633"/>
    <x v="2"/>
    <x v="1"/>
    <s v="GBP"/>
    <n v="1414623471"/>
    <n v="1411513071"/>
    <b v="1"/>
    <n v="4"/>
    <b v="0"/>
    <s v="photography/photobooks"/>
    <n v="2.3266"/>
    <n v="2908.2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11633"/>
    <x v="2"/>
    <x v="9"/>
    <s v="EUR"/>
    <n v="1424421253"/>
    <n v="1421829253"/>
    <b v="1"/>
    <n v="10"/>
    <b v="0"/>
    <s v="photography/photobooks"/>
    <n v="2.4235416666666665"/>
    <n v="1163.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11633"/>
    <x v="2"/>
    <x v="0"/>
    <s v="USD"/>
    <n v="1427485395"/>
    <n v="1423600995"/>
    <b v="1"/>
    <n v="15"/>
    <b v="0"/>
    <s v="photography/photobooks"/>
    <n v="0.23266000000000001"/>
    <n v="775.53333333333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11633"/>
    <x v="2"/>
    <x v="0"/>
    <s v="USD"/>
    <n v="1472834180"/>
    <n v="1470242180"/>
    <b v="1"/>
    <n v="38"/>
    <b v="0"/>
    <s v="photography/photobooks"/>
    <n v="1.0575454545454546"/>
    <n v="306.13157894736844"/>
    <x v="8"/>
    <x v="20"/>
  </r>
  <r>
    <n v="1780"/>
    <s v="Native Nation"/>
    <s v="It is time to recognize and give to the indigenus groups the credit they deserve. It is time to understand where we come from."/>
    <n v="30000"/>
    <n v="11633"/>
    <x v="2"/>
    <x v="0"/>
    <s v="USD"/>
    <n v="1467469510"/>
    <n v="1462285510"/>
    <b v="1"/>
    <n v="152"/>
    <b v="0"/>
    <s v="photography/photobooks"/>
    <n v="0.38776666666666665"/>
    <n v="76.53289473684211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1633"/>
    <x v="2"/>
    <x v="0"/>
    <s v="USD"/>
    <n v="1473950945"/>
    <n v="1471272545"/>
    <b v="1"/>
    <n v="24"/>
    <b v="0"/>
    <s v="photography/photobooks"/>
    <n v="2.1150909090909091"/>
    <n v="484.70833333333331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11633"/>
    <x v="2"/>
    <x v="0"/>
    <s v="USD"/>
    <n v="1456062489"/>
    <n v="1453211289"/>
    <b v="1"/>
    <n v="76"/>
    <b v="0"/>
    <s v="photography/photobooks"/>
    <n v="0.3323714285714286"/>
    <n v="153.06578947368422"/>
    <x v="8"/>
    <x v="20"/>
  </r>
  <r>
    <n v="1783"/>
    <s v="Hues of my Vision"/>
    <s v="My Buddy Spirit and I, Ara, camping full time camera on hand for a bit over nine years. &quot;Hue of my Vision&quot; is our Photo Book."/>
    <n v="40000"/>
    <n v="11633"/>
    <x v="2"/>
    <x v="0"/>
    <s v="USD"/>
    <n v="1432248478"/>
    <n v="1429656478"/>
    <b v="1"/>
    <n v="185"/>
    <b v="0"/>
    <s v="photography/photobooks"/>
    <n v="0.290825"/>
    <n v="62.881081081081078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1633"/>
    <x v="2"/>
    <x v="0"/>
    <s v="USD"/>
    <n v="1422674700"/>
    <n v="1419954240"/>
    <b v="1"/>
    <n v="33"/>
    <b v="0"/>
    <s v="photography/photobooks"/>
    <n v="2.3266"/>
    <n v="352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11633"/>
    <x v="2"/>
    <x v="0"/>
    <s v="USD"/>
    <n v="1413417600"/>
    <n v="1410750855"/>
    <b v="1"/>
    <n v="108"/>
    <b v="0"/>
    <s v="photography/photobooks"/>
    <n v="0.48470833333333335"/>
    <n v="107.71296296296296"/>
    <x v="8"/>
    <x v="20"/>
  </r>
  <r>
    <n v="1786"/>
    <s v="Observations in 6x6"/>
    <s v="A photo book that shows a timeless trip from Portugal to Sri Lanka in a subjective point of view through an old Hasselblad objective."/>
    <n v="1900"/>
    <n v="11633"/>
    <x v="2"/>
    <x v="9"/>
    <s v="EUR"/>
    <n v="1418649177"/>
    <n v="1416057177"/>
    <b v="1"/>
    <n v="29"/>
    <b v="0"/>
    <s v="photography/photobooks"/>
    <n v="6.1226315789473684"/>
    <n v="401.13793103448273"/>
    <x v="8"/>
    <x v="20"/>
  </r>
  <r>
    <n v="1787"/>
    <s v="Alpamayo to Yerupaja"/>
    <s v="Raising awareness to the effects of global warming through photographs of the high mountains of Peru."/>
    <n v="10000"/>
    <n v="11633"/>
    <x v="2"/>
    <x v="0"/>
    <s v="USD"/>
    <n v="1428158637"/>
    <n v="1425570237"/>
    <b v="1"/>
    <n v="24"/>
    <b v="0"/>
    <s v="photography/photobooks"/>
    <n v="1.1633"/>
    <n v="484.70833333333331"/>
    <x v="8"/>
    <x v="20"/>
  </r>
  <r>
    <n v="1788"/>
    <s v="Beyond the Pale"/>
    <s v="A photo book celebrating Goths, exploring their lives and giving an insight into what Goth is for them."/>
    <n v="5500"/>
    <n v="11633"/>
    <x v="2"/>
    <x v="1"/>
    <s v="GBP"/>
    <n v="1414795542"/>
    <n v="1412203542"/>
    <b v="1"/>
    <n v="4"/>
    <b v="0"/>
    <s v="photography/photobooks"/>
    <n v="2.1150909090909091"/>
    <n v="2908.25"/>
    <x v="8"/>
    <x v="20"/>
  </r>
  <r>
    <n v="1789"/>
    <s v="Paintball: Beyond The Paint"/>
    <s v="I want to create a portfolio to show all the aspects of the adrenaline filled game of paintball. Focusing on tournament players"/>
    <n v="8000"/>
    <n v="11633"/>
    <x v="2"/>
    <x v="0"/>
    <s v="USD"/>
    <n v="1421042403"/>
    <n v="1415858403"/>
    <b v="1"/>
    <n v="4"/>
    <b v="0"/>
    <s v="photography/photobooks"/>
    <n v="1.4541249999999999"/>
    <n v="2908.25"/>
    <x v="8"/>
    <x v="20"/>
  </r>
  <r>
    <n v="1790"/>
    <s v="Return to Relevance: The Scott Hyde Archive"/>
    <s v="70 years of incredible photography sits patiently in old film sheet boxes, waiting for a return to relevance."/>
    <n v="33000"/>
    <n v="11633"/>
    <x v="2"/>
    <x v="0"/>
    <s v="USD"/>
    <n v="1423152678"/>
    <n v="1420560678"/>
    <b v="1"/>
    <n v="15"/>
    <b v="0"/>
    <s v="photography/photobooks"/>
    <n v="0.3525151515151515"/>
    <n v="775.5333333333333"/>
    <x v="8"/>
    <x v="20"/>
  </r>
  <r>
    <n v="1791"/>
    <s v="disCover: Napoli"/>
    <s v="For the love of street photography and the beauty of traditional cultures in southern Italy."/>
    <n v="3000"/>
    <n v="11633"/>
    <x v="2"/>
    <x v="1"/>
    <s v="GBP"/>
    <n v="1422553565"/>
    <n v="1417369565"/>
    <b v="1"/>
    <n v="4"/>
    <b v="0"/>
    <s v="photography/photobooks"/>
    <n v="3.8776666666666668"/>
    <n v="2908.25"/>
    <x v="8"/>
    <x v="20"/>
  </r>
  <r>
    <n v="1792"/>
    <s v="Bensinger's: Photographs by Helaine Garren"/>
    <s v="In 1970 Helaine Garren shot a series of images at Bensingerâ€™s Pool Hall in Chicago, Illinois."/>
    <n v="25000"/>
    <n v="11633"/>
    <x v="2"/>
    <x v="0"/>
    <s v="USD"/>
    <n v="1439189940"/>
    <n v="1435970682"/>
    <b v="1"/>
    <n v="139"/>
    <b v="0"/>
    <s v="photography/photobooks"/>
    <n v="0.46532000000000001"/>
    <n v="83.69064748201438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11633"/>
    <x v="2"/>
    <x v="2"/>
    <s v="AUD"/>
    <n v="1417127040"/>
    <n v="1414531440"/>
    <b v="1"/>
    <n v="2"/>
    <b v="0"/>
    <s v="photography/photobooks"/>
    <n v="3.8776666666666668"/>
    <n v="5816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11633"/>
    <x v="2"/>
    <x v="0"/>
    <s v="USD"/>
    <n v="1423660422"/>
    <n v="1420636422"/>
    <b v="1"/>
    <n v="18"/>
    <b v="0"/>
    <s v="photography/photobooks"/>
    <n v="1.2925555555555555"/>
    <n v="646.27777777777783"/>
    <x v="8"/>
    <x v="20"/>
  </r>
  <r>
    <n v="1795"/>
    <s v="THE AFGHANS - A Photo Book"/>
    <s v="A photography book documenting the impact of the ISAF mission on the Afghan people of Mazar-e Sharif."/>
    <n v="28000"/>
    <n v="11633"/>
    <x v="2"/>
    <x v="12"/>
    <s v="EUR"/>
    <n v="1476460800"/>
    <n v="1473922541"/>
    <b v="1"/>
    <n v="81"/>
    <b v="0"/>
    <s v="photography/photobooks"/>
    <n v="0.41546428571428573"/>
    <n v="143.61728395061729"/>
    <x v="8"/>
    <x v="20"/>
  </r>
  <r>
    <n v="1796"/>
    <s v="Kenema"/>
    <s v="Kenema is a stunning portrait photography book by British Photographer, Peter Dibdin, capturing community life in Kenema, Sierra Leone."/>
    <n v="19000"/>
    <n v="11633"/>
    <x v="2"/>
    <x v="1"/>
    <s v="GBP"/>
    <n v="1469356366"/>
    <n v="1464172366"/>
    <b v="1"/>
    <n v="86"/>
    <b v="0"/>
    <s v="photography/photobooks"/>
    <n v="0.61226315789473684"/>
    <n v="135.2674418604651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11633"/>
    <x v="2"/>
    <x v="0"/>
    <s v="USD"/>
    <n v="1481809189"/>
    <n v="1479217189"/>
    <b v="1"/>
    <n v="140"/>
    <b v="0"/>
    <s v="photography/photobooks"/>
    <n v="1.1633"/>
    <n v="83.0928571428571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11633"/>
    <x v="2"/>
    <x v="0"/>
    <s v="USD"/>
    <n v="1454572233"/>
    <n v="1449388233"/>
    <b v="1"/>
    <n v="37"/>
    <b v="0"/>
    <s v="photography/photobooks"/>
    <n v="0.72706249999999994"/>
    <n v="314.40540540540542"/>
    <x v="8"/>
    <x v="20"/>
  </r>
  <r>
    <n v="1799"/>
    <s v="The UnDiscovered Image"/>
    <s v="The UnDiscovered Image, a monthly publication dedicated to photographers."/>
    <n v="4000"/>
    <n v="11633"/>
    <x v="2"/>
    <x v="1"/>
    <s v="GBP"/>
    <n v="1415740408"/>
    <n v="1414008808"/>
    <b v="1"/>
    <n v="6"/>
    <b v="0"/>
    <s v="photography/photobooks"/>
    <n v="2.9082499999999998"/>
    <n v="1938.833333333333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11633"/>
    <x v="2"/>
    <x v="1"/>
    <s v="GBP"/>
    <n v="1476109970"/>
    <n v="1473517970"/>
    <b v="1"/>
    <n v="113"/>
    <b v="0"/>
    <s v="photography/photobooks"/>
    <n v="0.25146995244271508"/>
    <n v="102.94690265486726"/>
    <x v="8"/>
    <x v="20"/>
  </r>
  <r>
    <n v="1801"/>
    <s v="Come, Bring, Punish"/>
    <s v="Get involved in Come, Bring, Punish, a new photo book by Ewen Spencer, documenting the European Ballroom scene and the life around it"/>
    <n v="17000"/>
    <n v="11633"/>
    <x v="2"/>
    <x v="1"/>
    <s v="GBP"/>
    <n v="1450181400"/>
    <n v="1447429868"/>
    <b v="1"/>
    <n v="37"/>
    <b v="0"/>
    <s v="photography/photobooks"/>
    <n v="0.68429411764705883"/>
    <n v="314.40540540540542"/>
    <x v="8"/>
    <x v="20"/>
  </r>
  <r>
    <n v="1802"/>
    <s v="Out Of The Dark"/>
    <s v="Inner Darkness turned into a photobook. Personal work i shot during my recovery...in Berlin."/>
    <n v="3500"/>
    <n v="11633"/>
    <x v="2"/>
    <x v="12"/>
    <s v="EUR"/>
    <n v="1435442340"/>
    <n v="1433416830"/>
    <b v="1"/>
    <n v="18"/>
    <b v="0"/>
    <s v="photography/photobooks"/>
    <n v="3.3237142857142858"/>
    <n v="646.27777777777783"/>
    <x v="8"/>
    <x v="20"/>
  </r>
  <r>
    <n v="1803"/>
    <s v="On the Verge, the book."/>
    <s v="Photographs capture fleeting experiences, where childhood is our past and adulthood is our future. In between. On the verge."/>
    <n v="17500"/>
    <n v="11633"/>
    <x v="2"/>
    <x v="0"/>
    <s v="USD"/>
    <n v="1423878182"/>
    <n v="1421199782"/>
    <b v="1"/>
    <n v="75"/>
    <b v="0"/>
    <s v="photography/photobooks"/>
    <n v="0.66474285714285719"/>
    <n v="155.1066666666666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11633"/>
    <x v="2"/>
    <x v="0"/>
    <s v="USD"/>
    <n v="1447521404"/>
    <n v="1444061804"/>
    <b v="1"/>
    <n v="52"/>
    <b v="0"/>
    <s v="photography/photobooks"/>
    <n v="0.75051612903225806"/>
    <n v="223.7115384615384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11633"/>
    <x v="2"/>
    <x v="12"/>
    <s v="EUR"/>
    <n v="1443808800"/>
    <n v="1441048658"/>
    <b v="1"/>
    <n v="122"/>
    <b v="0"/>
    <s v="photography/photobooks"/>
    <n v="0.51702222222222227"/>
    <n v="95.352459016393439"/>
    <x v="8"/>
    <x v="20"/>
  </r>
  <r>
    <n v="1806"/>
    <s v="American Presidents Naked"/>
    <s v="Join me in publishing an amazing and unprecedented book with full frontal photopraphs of 8 American Presidents Naked"/>
    <n v="20000"/>
    <n v="11633"/>
    <x v="2"/>
    <x v="1"/>
    <s v="GBP"/>
    <n v="1412090349"/>
    <n v="1409066349"/>
    <b v="1"/>
    <n v="8"/>
    <b v="0"/>
    <s v="photography/photobooks"/>
    <n v="0.58165"/>
    <n v="1454.125"/>
    <x v="8"/>
    <x v="20"/>
  </r>
  <r>
    <n v="1807"/>
    <s v="Anywhere but Here"/>
    <s v="I want to explore alternative cultures and lifestyles in America."/>
    <n v="5000"/>
    <n v="11633"/>
    <x v="2"/>
    <x v="0"/>
    <s v="USD"/>
    <n v="1411868313"/>
    <n v="1409276313"/>
    <b v="1"/>
    <n v="8"/>
    <b v="0"/>
    <s v="photography/photobooks"/>
    <n v="2.3266"/>
    <n v="1454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633"/>
    <x v="2"/>
    <x v="0"/>
    <s v="USD"/>
    <n v="1486830030"/>
    <n v="1483806030"/>
    <b v="1"/>
    <n v="96"/>
    <b v="0"/>
    <s v="photography/photobooks"/>
    <n v="0.41546428571428573"/>
    <n v="121.17708333333333"/>
    <x v="8"/>
    <x v="20"/>
  </r>
  <r>
    <n v="1809"/>
    <s v="Hamilton: A Different Perspective"/>
    <s v="A stunning photo book highlighting the visual diversity of the City of Hamilton and showcasing it in a new light."/>
    <n v="3500"/>
    <n v="11633"/>
    <x v="2"/>
    <x v="5"/>
    <s v="CAD"/>
    <n v="1425246439"/>
    <n v="1422222439"/>
    <b v="1"/>
    <n v="9"/>
    <b v="0"/>
    <s v="photography/photobooks"/>
    <n v="3.3237142857142858"/>
    <n v="1292.5555555555557"/>
    <x v="8"/>
    <x v="20"/>
  </r>
  <r>
    <n v="1810"/>
    <s v="Film Speed"/>
    <s v="Film Speed is a series of Zines focusing on architecture shot completely on 35 and 120mm film."/>
    <n v="450"/>
    <n v="11633"/>
    <x v="2"/>
    <x v="0"/>
    <s v="USD"/>
    <n v="1408657826"/>
    <n v="1407621026"/>
    <b v="0"/>
    <n v="2"/>
    <b v="0"/>
    <s v="photography/photobooks"/>
    <n v="25.851111111111113"/>
    <n v="5816.5"/>
    <x v="8"/>
    <x v="20"/>
  </r>
  <r>
    <n v="1811"/>
    <s v="The Year of Sunsets"/>
    <s v="A collection of 365 color photographs of sunsets in 2014, beautifully presented in a hardcover book."/>
    <n v="54000"/>
    <n v="11633"/>
    <x v="2"/>
    <x v="0"/>
    <s v="USD"/>
    <n v="1414123200"/>
    <n v="1408962270"/>
    <b v="0"/>
    <n v="26"/>
    <b v="0"/>
    <s v="photography/photobooks"/>
    <n v="0.21542592592592594"/>
    <n v="447.4230769230769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11633"/>
    <x v="2"/>
    <x v="1"/>
    <s v="GBP"/>
    <n v="1467531536"/>
    <n v="1464939536"/>
    <b v="0"/>
    <n v="23"/>
    <b v="0"/>
    <s v="photography/photobooks"/>
    <n v="1.7896923076923077"/>
    <n v="505.78260869565219"/>
    <x v="8"/>
    <x v="20"/>
  </r>
  <r>
    <n v="1813"/>
    <s v="Libya : The Lost Days"/>
    <s v="This project aims to document, Libyan photographic history; through both print and artisan mediums ."/>
    <n v="8750"/>
    <n v="11633"/>
    <x v="2"/>
    <x v="1"/>
    <s v="GBP"/>
    <n v="1407532812"/>
    <n v="1404940812"/>
    <b v="0"/>
    <n v="0"/>
    <b v="0"/>
    <s v="photography/photobooks"/>
    <n v="1.3294857142857144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11633"/>
    <x v="2"/>
    <x v="1"/>
    <s v="GBP"/>
    <n v="1425108736"/>
    <n v="1422516736"/>
    <b v="0"/>
    <n v="140"/>
    <b v="0"/>
    <s v="photography/photobooks"/>
    <n v="0.9694166666666667"/>
    <n v="83.092857142857142"/>
    <x v="8"/>
    <x v="20"/>
  </r>
  <r>
    <n v="1815"/>
    <s v="Texas to Florida"/>
    <s v="Photographic roadtrip from Dallas/Ft Worth, Texas to Florida's beaches. A summer photography roadtrip project to include 5 states."/>
    <n v="3000"/>
    <n v="11633"/>
    <x v="2"/>
    <x v="0"/>
    <s v="USD"/>
    <n v="1435787137"/>
    <n v="1434577537"/>
    <b v="0"/>
    <n v="0"/>
    <b v="0"/>
    <s v="photography/photobooks"/>
    <n v="3.8776666666666668"/>
    <n v="0"/>
    <x v="8"/>
    <x v="20"/>
  </r>
  <r>
    <n v="1816"/>
    <s v="Moments of Passion"/>
    <s v="A unique Photographic Book Project about the Passionate Moments and Strong Emotions that lie within Karate"/>
    <n v="25000"/>
    <n v="11633"/>
    <x v="2"/>
    <x v="16"/>
    <s v="CHF"/>
    <n v="1469473200"/>
    <n v="1467061303"/>
    <b v="0"/>
    <n v="6"/>
    <b v="0"/>
    <s v="photography/photobooks"/>
    <n v="0.46532000000000001"/>
    <n v="1938.8333333333333"/>
    <x v="8"/>
    <x v="20"/>
  </r>
  <r>
    <n v="1817"/>
    <s v="Through the Lens of Jerry Gustafson"/>
    <s v="Hundreds of breathtaking rodeo photographs collected in a beautiful coffee table book."/>
    <n v="18000"/>
    <n v="11633"/>
    <x v="2"/>
    <x v="0"/>
    <s v="USD"/>
    <n v="1485759540"/>
    <n v="1480607607"/>
    <b v="0"/>
    <n v="100"/>
    <b v="0"/>
    <s v="photography/photobooks"/>
    <n v="0.64627777777777773"/>
    <n v="116.33"/>
    <x v="8"/>
    <x v="20"/>
  </r>
  <r>
    <n v="1818"/>
    <s v="Give Me Your Goofy-ist"/>
    <s v="We are all different, this is a way to honor and celebrate the authenticity in being different."/>
    <n v="15000"/>
    <n v="11633"/>
    <x v="2"/>
    <x v="0"/>
    <s v="USD"/>
    <n v="1428035850"/>
    <n v="1425447450"/>
    <b v="0"/>
    <n v="0"/>
    <b v="0"/>
    <s v="photography/photobooks"/>
    <n v="0.7755333333333333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11633"/>
    <x v="2"/>
    <x v="0"/>
    <s v="USD"/>
    <n v="1406743396"/>
    <n v="1404151396"/>
    <b v="0"/>
    <n v="4"/>
    <b v="0"/>
    <s v="photography/photobooks"/>
    <n v="9.6941666666666659"/>
    <n v="2908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1633"/>
    <x v="2"/>
    <x v="0"/>
    <s v="USD"/>
    <n v="1427850090"/>
    <n v="1425261690"/>
    <b v="0"/>
    <n v="8"/>
    <b v="0"/>
    <s v="photography/photobooks"/>
    <n v="0.44742307692307692"/>
    <n v="1454.125"/>
    <x v="8"/>
    <x v="20"/>
  </r>
  <r>
    <n v="1821"/>
    <s v="Glass Cloud on the road!"/>
    <s v="Glass Cloud tour dates are already beginning to pile up. They are turning to YOU to help get them from town to town."/>
    <n v="2500"/>
    <n v="11633"/>
    <x v="0"/>
    <x v="0"/>
    <s v="USD"/>
    <n v="1330760367"/>
    <n v="1326872367"/>
    <b v="0"/>
    <n v="57"/>
    <b v="1"/>
    <s v="music/rock"/>
    <n v="4.6532"/>
    <n v="204.08771929824562"/>
    <x v="4"/>
    <x v="11"/>
  </r>
  <r>
    <n v="1822"/>
    <s v="Wood Butcher's new music video- I Don't Wanna Party"/>
    <s v="Wood Butcher needs your help to make this happen. Buy a CD, support local music!"/>
    <n v="300"/>
    <n v="11633"/>
    <x v="0"/>
    <x v="5"/>
    <s v="CAD"/>
    <n v="1391194860"/>
    <n v="1388084862"/>
    <b v="0"/>
    <n v="11"/>
    <b v="1"/>
    <s v="music/rock"/>
    <n v="38.776666666666664"/>
    <n v="1057.545454545454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11633"/>
    <x v="0"/>
    <x v="0"/>
    <s v="USD"/>
    <n v="1351095976"/>
    <n v="1348503976"/>
    <b v="0"/>
    <n v="33"/>
    <b v="1"/>
    <s v="music/rock"/>
    <n v="16.618571428571428"/>
    <n v="352.5151515151515"/>
    <x v="4"/>
    <x v="11"/>
  </r>
  <r>
    <n v="1824"/>
    <s v="Tin Man's Broken Wisdom Fund"/>
    <s v="cd fund raiser"/>
    <n v="3000"/>
    <n v="11633"/>
    <x v="0"/>
    <x v="0"/>
    <s v="USD"/>
    <n v="1389146880"/>
    <n v="1387403967"/>
    <b v="0"/>
    <n v="40"/>
    <b v="1"/>
    <s v="music/rock"/>
    <n v="3.8776666666666668"/>
    <n v="290.82499999999999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11633"/>
    <x v="0"/>
    <x v="0"/>
    <s v="USD"/>
    <n v="1373572903"/>
    <n v="1371585703"/>
    <b v="0"/>
    <n v="50"/>
    <b v="1"/>
    <s v="music/rock"/>
    <n v="5.8164999999999996"/>
    <n v="232.66"/>
    <x v="4"/>
    <x v="11"/>
  </r>
  <r>
    <n v="1826"/>
    <s v="BEAR GHOST! Professional Recording! Yay!"/>
    <s v="Hear your favorite Bear Ghost in eargasmic quality!"/>
    <n v="2000"/>
    <n v="11633"/>
    <x v="0"/>
    <x v="0"/>
    <s v="USD"/>
    <n v="1392675017"/>
    <n v="1390083017"/>
    <b v="0"/>
    <n v="38"/>
    <b v="1"/>
    <s v="music/rock"/>
    <n v="5.8164999999999996"/>
    <n v="306.1315789473684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11633"/>
    <x v="0"/>
    <x v="0"/>
    <s v="USD"/>
    <n v="1299138561"/>
    <n v="1294818561"/>
    <b v="0"/>
    <n v="96"/>
    <b v="1"/>
    <s v="music/rock"/>
    <n v="1.4541249999999999"/>
    <n v="121.17708333333333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11633"/>
    <x v="0"/>
    <x v="0"/>
    <s v="USD"/>
    <n v="1399672800"/>
    <n v="1396906530"/>
    <b v="0"/>
    <n v="48"/>
    <b v="1"/>
    <s v="music/rock"/>
    <n v="0.58165"/>
    <n v="242.3541666666666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11633"/>
    <x v="0"/>
    <x v="0"/>
    <s v="USD"/>
    <n v="1295647200"/>
    <n v="1291428371"/>
    <b v="0"/>
    <n v="33"/>
    <b v="1"/>
    <s v="music/rock"/>
    <n v="7.7553333333333336"/>
    <n v="352.515151515151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1633"/>
    <x v="0"/>
    <x v="0"/>
    <s v="USD"/>
    <n v="1393259107"/>
    <n v="1390667107"/>
    <b v="0"/>
    <n v="226"/>
    <b v="1"/>
    <s v="music/rock"/>
    <n v="0.7755333333333333"/>
    <n v="51.473451327433629"/>
    <x v="4"/>
    <x v="11"/>
  </r>
  <r>
    <n v="1831"/>
    <s v="Darling Waste Trailer Bail Out!"/>
    <s v="After a 2 year Odyssey, Darling Waste's trailer is still not home! We need $3,500 to get it through U.S. Customs!"/>
    <n v="1000"/>
    <n v="11633"/>
    <x v="0"/>
    <x v="0"/>
    <s v="USD"/>
    <n v="1336866863"/>
    <n v="1335570863"/>
    <b v="0"/>
    <n v="14"/>
    <b v="1"/>
    <s v="music/rock"/>
    <n v="11.632999999999999"/>
    <n v="830.92857142857144"/>
    <x v="4"/>
    <x v="11"/>
  </r>
  <r>
    <n v="1832"/>
    <s v="Black Swan Theories Debut CD"/>
    <s v="Hi! We're the music duo Black Swan Theories and our project is to manufacture our debut CD of 10 already-completed songs.  "/>
    <n v="350"/>
    <n v="11633"/>
    <x v="0"/>
    <x v="0"/>
    <s v="USD"/>
    <n v="1299243427"/>
    <n v="1296651427"/>
    <b v="0"/>
    <n v="20"/>
    <b v="1"/>
    <s v="music/rock"/>
    <n v="33.237142857142857"/>
    <n v="581.6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1633"/>
    <x v="0"/>
    <x v="0"/>
    <s v="USD"/>
    <n v="1362211140"/>
    <n v="1359421403"/>
    <b v="0"/>
    <n v="25"/>
    <b v="1"/>
    <s v="music/rock"/>
    <n v="29.0825"/>
    <n v="465.32"/>
    <x v="4"/>
    <x v="11"/>
  </r>
  <r>
    <n v="1834"/>
    <s v="TDJ - All Part of the Plan EP/Tour"/>
    <s v="Help us fund our first tour and promote our new EP!"/>
    <n v="10000"/>
    <n v="11633"/>
    <x v="0"/>
    <x v="0"/>
    <s v="USD"/>
    <n v="1422140895"/>
    <n v="1418684895"/>
    <b v="0"/>
    <n v="90"/>
    <b v="1"/>
    <s v="music/rock"/>
    <n v="1.1633"/>
    <n v="129.25555555555556"/>
    <x v="4"/>
    <x v="11"/>
  </r>
  <r>
    <n v="1835"/>
    <s v="DIRTY LITTLE REBEL EP"/>
    <s v="WE ARE A HARD ROCK/PUNK BAND SEEKING FUNDS TO RECORD A NEW EP. _x000a__x000a_https://www.reverbnation.com/dirtylittlerebel"/>
    <n v="500"/>
    <n v="11633"/>
    <x v="0"/>
    <x v="1"/>
    <s v="GBP"/>
    <n v="1459439471"/>
    <n v="1456851071"/>
    <b v="0"/>
    <n v="11"/>
    <b v="1"/>
    <s v="music/rock"/>
    <n v="23.265999999999998"/>
    <n v="1057.5454545454545"/>
    <x v="4"/>
    <x v="11"/>
  </r>
  <r>
    <n v="1836"/>
    <s v="KICKSTART OUR &lt;+3"/>
    <s v="Help fund our 2013 Sound &amp; Lighting Touring rig!"/>
    <n v="5000"/>
    <n v="11633"/>
    <x v="0"/>
    <x v="0"/>
    <s v="USD"/>
    <n v="1361129129"/>
    <n v="1359660329"/>
    <b v="0"/>
    <n v="55"/>
    <b v="1"/>
    <s v="music/rock"/>
    <n v="2.3266"/>
    <n v="211.509090909090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1633"/>
    <x v="0"/>
    <x v="0"/>
    <s v="USD"/>
    <n v="1332029335"/>
    <n v="1326848935"/>
    <b v="0"/>
    <n v="30"/>
    <b v="1"/>
    <s v="music/rock"/>
    <n v="19.388333333333332"/>
    <n v="387.7666666666666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1633"/>
    <x v="0"/>
    <x v="0"/>
    <s v="USD"/>
    <n v="1317438000"/>
    <n v="1314989557"/>
    <b v="0"/>
    <n v="28"/>
    <b v="1"/>
    <s v="music/rock"/>
    <n v="11.632999999999999"/>
    <n v="415.4642857142857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11633"/>
    <x v="0"/>
    <x v="0"/>
    <s v="USD"/>
    <n v="1475342382"/>
    <n v="1472750382"/>
    <b v="0"/>
    <n v="45"/>
    <b v="1"/>
    <s v="music/rock"/>
    <n v="11.632999999999999"/>
    <n v="258.51111111111112"/>
    <x v="4"/>
    <x v="11"/>
  </r>
  <r>
    <n v="1840"/>
    <s v="City of the Weak on Tour!"/>
    <s v="St. Paul five-piece band City of the Weak hits the road May 9th, heading for Ft. Lauderdale to attend the Driven Music Conference!"/>
    <n v="900"/>
    <n v="11633"/>
    <x v="0"/>
    <x v="0"/>
    <s v="USD"/>
    <n v="1367902740"/>
    <n v="1366251510"/>
    <b v="0"/>
    <n v="13"/>
    <b v="1"/>
    <s v="music/rock"/>
    <n v="12.925555555555556"/>
    <n v="894.84615384615381"/>
    <x v="4"/>
    <x v="11"/>
  </r>
  <r>
    <n v="1841"/>
    <s v="Hydra Effect Debut EP"/>
    <s v="Hard Rock with a Positive Message. Help us fund, release and promote our debut EP!"/>
    <n v="2000"/>
    <n v="11633"/>
    <x v="0"/>
    <x v="0"/>
    <s v="USD"/>
    <n v="1400561940"/>
    <n v="1397679445"/>
    <b v="0"/>
    <n v="40"/>
    <b v="1"/>
    <s v="music/rock"/>
    <n v="5.8164999999999996"/>
    <n v="290.8249999999999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11633"/>
    <x v="0"/>
    <x v="0"/>
    <s v="USD"/>
    <n v="1425275940"/>
    <n v="1422371381"/>
    <b v="0"/>
    <n v="21"/>
    <b v="1"/>
    <s v="music/rock"/>
    <n v="5.8164999999999996"/>
    <n v="553.9523809523809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1633"/>
    <x v="0"/>
    <x v="0"/>
    <s v="USD"/>
    <n v="1298245954"/>
    <n v="1295653954"/>
    <b v="0"/>
    <n v="134"/>
    <b v="1"/>
    <s v="music/rock"/>
    <n v="1.1633"/>
    <n v="86.8134328358208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1633"/>
    <x v="0"/>
    <x v="0"/>
    <s v="USD"/>
    <n v="1307761200"/>
    <n v="1304464914"/>
    <b v="0"/>
    <n v="20"/>
    <b v="1"/>
    <s v="music/rock"/>
    <n v="7.7553333333333336"/>
    <n v="581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1633"/>
    <x v="0"/>
    <x v="0"/>
    <s v="USD"/>
    <n v="1466139300"/>
    <n v="1464854398"/>
    <b v="0"/>
    <n v="19"/>
    <b v="1"/>
    <s v="music/rock"/>
    <n v="11.632999999999999"/>
    <n v="612.2631578947368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11633"/>
    <x v="0"/>
    <x v="0"/>
    <s v="USD"/>
    <n v="1355585777"/>
    <n v="1352993777"/>
    <b v="0"/>
    <n v="209"/>
    <b v="1"/>
    <s v="music/rock"/>
    <n v="0.7755333333333333"/>
    <n v="55.6602870813397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11633"/>
    <x v="0"/>
    <x v="0"/>
    <s v="USD"/>
    <n v="1429594832"/>
    <n v="1427780432"/>
    <b v="0"/>
    <n v="38"/>
    <b v="1"/>
    <s v="music/rock"/>
    <n v="4.6532"/>
    <n v="306.13157894736844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11633"/>
    <x v="0"/>
    <x v="0"/>
    <s v="USD"/>
    <n v="1312095540"/>
    <n v="1306608888"/>
    <b v="0"/>
    <n v="24"/>
    <b v="1"/>
    <s v="music/rock"/>
    <n v="3.8776666666666668"/>
    <n v="484.70833333333331"/>
    <x v="4"/>
    <x v="11"/>
  </r>
  <r>
    <n v="1849"/>
    <s v="Release the Skyline Album"/>
    <s v="Release the Skylines is a small, local Cleveland metal band looking to record an album."/>
    <n v="300"/>
    <n v="11633"/>
    <x v="0"/>
    <x v="0"/>
    <s v="USD"/>
    <n v="1350505059"/>
    <n v="1347913059"/>
    <b v="0"/>
    <n v="8"/>
    <b v="1"/>
    <s v="music/rock"/>
    <n v="38.776666666666664"/>
    <n v="1454.125"/>
    <x v="4"/>
    <x v="11"/>
  </r>
  <r>
    <n v="1850"/>
    <s v="WILKES EP"/>
    <s v="WILKES is the solo venture of HighFlightSociety singer / Disciple bassist, Jason Wilkes. This project is to fund the debut 6 song EP."/>
    <n v="9000"/>
    <n v="11633"/>
    <x v="0"/>
    <x v="0"/>
    <s v="USD"/>
    <n v="1405033300"/>
    <n v="1402441300"/>
    <b v="0"/>
    <n v="179"/>
    <b v="1"/>
    <s v="music/rock"/>
    <n v="1.2925555555555555"/>
    <n v="64.98882681564245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1633"/>
    <x v="0"/>
    <x v="0"/>
    <s v="USD"/>
    <n v="1406509200"/>
    <n v="1404769538"/>
    <b v="0"/>
    <n v="26"/>
    <b v="1"/>
    <s v="music/rock"/>
    <n v="8.9484615384615385"/>
    <n v="447.4230769230769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1633"/>
    <x v="0"/>
    <x v="0"/>
    <s v="USD"/>
    <n v="1429920000"/>
    <n v="1426703452"/>
    <b v="0"/>
    <n v="131"/>
    <b v="1"/>
    <s v="music/rock"/>
    <n v="0.7755333333333333"/>
    <n v="88.80152671755725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11633"/>
    <x v="0"/>
    <x v="0"/>
    <s v="USD"/>
    <n v="1352860017"/>
    <n v="1348536417"/>
    <b v="0"/>
    <n v="14"/>
    <b v="1"/>
    <s v="music/rock"/>
    <n v="14.54125"/>
    <n v="830.9285714285714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1633"/>
    <x v="0"/>
    <x v="0"/>
    <s v="USD"/>
    <n v="1369355437"/>
    <n v="1366763437"/>
    <b v="0"/>
    <n v="174"/>
    <b v="1"/>
    <s v="music/rock"/>
    <n v="0.7755333333333333"/>
    <n v="66.856321839080465"/>
    <x v="4"/>
    <x v="11"/>
  </r>
  <r>
    <n v="1855"/>
    <s v="Motion Device Debut EP"/>
    <s v="11 year old Sara &amp; Motion Device want rock &amp; metal fans all over the world to unite and join the ROCK REVOLUTION!!!"/>
    <n v="8750"/>
    <n v="11633"/>
    <x v="0"/>
    <x v="5"/>
    <s v="CAD"/>
    <n v="1389012940"/>
    <n v="1385124940"/>
    <b v="0"/>
    <n v="191"/>
    <b v="1"/>
    <s v="music/rock"/>
    <n v="1.3294857142857144"/>
    <n v="60.905759162303667"/>
    <x v="4"/>
    <x v="11"/>
  </r>
  <r>
    <n v="1856"/>
    <s v="Lazy Sunday"/>
    <s v="We are an independent band who needs your help for the production of our new album, so we can share our music with you lovely people :)"/>
    <n v="2000"/>
    <n v="11633"/>
    <x v="0"/>
    <x v="0"/>
    <s v="USD"/>
    <n v="1405715472"/>
    <n v="1403901072"/>
    <b v="0"/>
    <n v="38"/>
    <b v="1"/>
    <s v="music/rock"/>
    <n v="5.8164999999999996"/>
    <n v="306.13157894736844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11633"/>
    <x v="0"/>
    <x v="0"/>
    <s v="USD"/>
    <n v="1410546413"/>
    <n v="1407954413"/>
    <b v="0"/>
    <n v="22"/>
    <b v="1"/>
    <s v="music/rock"/>
    <n v="3.8776666666666668"/>
    <n v="528.77272727272725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11633"/>
    <x v="0"/>
    <x v="0"/>
    <s v="USD"/>
    <n v="1324014521"/>
    <n v="1318826921"/>
    <b v="0"/>
    <n v="149"/>
    <b v="1"/>
    <s v="music/rock"/>
    <n v="2.0939420939420939"/>
    <n v="78.073825503355707"/>
    <x v="4"/>
    <x v="11"/>
  </r>
  <r>
    <n v="1859"/>
    <s v="Queen Kwong Tour to London and Paris"/>
    <s v="Queen Kwong is going ON TOUR to London and Paris!"/>
    <n v="3000"/>
    <n v="11633"/>
    <x v="0"/>
    <x v="0"/>
    <s v="USD"/>
    <n v="1316716129"/>
    <n v="1314124129"/>
    <b v="0"/>
    <n v="56"/>
    <b v="1"/>
    <s v="music/rock"/>
    <n v="3.8776666666666668"/>
    <n v="207.73214285714286"/>
    <x v="4"/>
    <x v="11"/>
  </r>
  <r>
    <n v="1860"/>
    <s v="A Simple Complex's 2013 CD Release Party DVD"/>
    <s v="ASC had a one-of-a-kind CD release party in 2013, and we want to share it with the world - in DVD format!"/>
    <n v="750"/>
    <n v="11633"/>
    <x v="0"/>
    <x v="0"/>
    <s v="USD"/>
    <n v="1391706084"/>
    <n v="1389891684"/>
    <b v="0"/>
    <n v="19"/>
    <b v="1"/>
    <s v="music/rock"/>
    <n v="15.510666666666667"/>
    <n v="612.263157894736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11633"/>
    <x v="2"/>
    <x v="1"/>
    <s v="GBP"/>
    <n v="1422256341"/>
    <n v="1419664341"/>
    <b v="0"/>
    <n v="0"/>
    <b v="0"/>
    <s v="games/mobile games"/>
    <n v="4.6531999999999997E-2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1633"/>
    <x v="2"/>
    <x v="0"/>
    <s v="USD"/>
    <n v="1488958200"/>
    <n v="1484912974"/>
    <b v="0"/>
    <n v="16"/>
    <b v="0"/>
    <s v="games/mobile games"/>
    <n v="0.64627777777777773"/>
    <n v="727.0625"/>
    <x v="6"/>
    <x v="18"/>
  </r>
  <r>
    <n v="1863"/>
    <s v="Project: 20M813"/>
    <s v="This is an Android game where you take control of the zombies and try to eat your way to world domination!"/>
    <n v="2500"/>
    <n v="11633"/>
    <x v="2"/>
    <x v="0"/>
    <s v="USD"/>
    <n v="1402600085"/>
    <n v="1400008085"/>
    <b v="0"/>
    <n v="2"/>
    <b v="0"/>
    <s v="games/mobile games"/>
    <n v="4.6532"/>
    <n v="5816.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11633"/>
    <x v="2"/>
    <x v="0"/>
    <s v="USD"/>
    <n v="1399223500"/>
    <n v="1396631500"/>
    <b v="0"/>
    <n v="48"/>
    <b v="0"/>
    <s v="games/mobile games"/>
    <n v="1.7896923076923077"/>
    <n v="242.3541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11633"/>
    <x v="2"/>
    <x v="1"/>
    <s v="GBP"/>
    <n v="1478425747"/>
    <n v="1475398147"/>
    <b v="0"/>
    <n v="2"/>
    <b v="0"/>
    <s v="games/mobile games"/>
    <n v="0.10575454545454545"/>
    <n v="5816.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1633"/>
    <x v="2"/>
    <x v="0"/>
    <s v="USD"/>
    <n v="1488340800"/>
    <n v="1483768497"/>
    <b v="0"/>
    <n v="2"/>
    <b v="0"/>
    <s v="games/mobile games"/>
    <n v="0.46532000000000001"/>
    <n v="5816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1633"/>
    <x v="2"/>
    <x v="0"/>
    <s v="USD"/>
    <n v="1478383912"/>
    <n v="1475791912"/>
    <b v="0"/>
    <n v="1"/>
    <b v="0"/>
    <s v="games/mobile games"/>
    <n v="0.58165"/>
    <n v="11633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1633"/>
    <x v="2"/>
    <x v="0"/>
    <s v="USD"/>
    <n v="1450166340"/>
    <n v="1448044925"/>
    <b v="0"/>
    <n v="17"/>
    <b v="0"/>
    <s v="games/mobile games"/>
    <n v="0.46532000000000001"/>
    <n v="684.2941176470587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11633"/>
    <x v="2"/>
    <x v="0"/>
    <s v="USD"/>
    <n v="1483488249"/>
    <n v="1480896249"/>
    <b v="0"/>
    <n v="0"/>
    <b v="0"/>
    <s v="games/mobile games"/>
    <n v="1.1633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11633"/>
    <x v="2"/>
    <x v="0"/>
    <s v="USD"/>
    <n v="1454213820"/>
    <n v="1451723535"/>
    <b v="0"/>
    <n v="11"/>
    <b v="0"/>
    <s v="games/mobile games"/>
    <n v="3.3237142857142858"/>
    <n v="1057.545454545454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11633"/>
    <x v="2"/>
    <x v="0"/>
    <s v="USD"/>
    <n v="1416512901"/>
    <n v="1413053301"/>
    <b v="0"/>
    <n v="95"/>
    <b v="0"/>
    <s v="games/mobile games"/>
    <n v="1.7896923076923077"/>
    <n v="122.45263157894736"/>
    <x v="6"/>
    <x v="18"/>
  </r>
  <r>
    <n v="1872"/>
    <s v="ZombieTime!"/>
    <s v="A Top-View Action game where you play as Bob, the FIRST zombie to rise from the grave. Bring chaos to town, feast and don't die again."/>
    <n v="20000"/>
    <n v="11633"/>
    <x v="2"/>
    <x v="0"/>
    <s v="USD"/>
    <n v="1435633602"/>
    <n v="1433041602"/>
    <b v="0"/>
    <n v="13"/>
    <b v="0"/>
    <s v="games/mobile games"/>
    <n v="0.58165"/>
    <n v="894.84615384615381"/>
    <x v="6"/>
    <x v="18"/>
  </r>
  <r>
    <n v="1873"/>
    <s v="The Red Card Blue Card Game"/>
    <s v="It's time for The Red Card Blue Card Game to be available everywhere! Help save the sanity of ALL parent's! Help make it an App!!"/>
    <n v="8000"/>
    <n v="11633"/>
    <x v="2"/>
    <x v="5"/>
    <s v="CAD"/>
    <n v="1436373900"/>
    <n v="1433861210"/>
    <b v="0"/>
    <n v="2"/>
    <b v="0"/>
    <s v="games/mobile games"/>
    <n v="1.4541249999999999"/>
    <n v="5816.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11633"/>
    <x v="2"/>
    <x v="0"/>
    <s v="USD"/>
    <n v="1467155733"/>
    <n v="1465427733"/>
    <b v="0"/>
    <n v="2"/>
    <b v="0"/>
    <s v="games/mobile games"/>
    <n v="7.270625E-2"/>
    <n v="5816.5"/>
    <x v="6"/>
    <x v="18"/>
  </r>
  <r>
    <n v="1875"/>
    <s v="Claws &amp; Fins"/>
    <s v="Sea opposition of Crab's family and angry fishes. Who is going to win, and who is going to loose ?!"/>
    <n v="10000"/>
    <n v="11633"/>
    <x v="2"/>
    <x v="0"/>
    <s v="USD"/>
    <n v="1470519308"/>
    <n v="1465335308"/>
    <b v="0"/>
    <n v="3"/>
    <b v="0"/>
    <s v="games/mobile games"/>
    <n v="1.1633"/>
    <n v="3877.6666666666665"/>
    <x v="6"/>
    <x v="18"/>
  </r>
  <r>
    <n v="1876"/>
    <s v="Migration Madness (Android)"/>
    <s v="An arcade styled side scroller. Help Bob the pilot steer his plane through hordes of migrating birds strapped with explosives."/>
    <n v="280"/>
    <n v="11633"/>
    <x v="2"/>
    <x v="2"/>
    <s v="AUD"/>
    <n v="1402901405"/>
    <n v="1400309405"/>
    <b v="0"/>
    <n v="0"/>
    <b v="0"/>
    <s v="games/mobile games"/>
    <n v="41.546428571428571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11633"/>
    <x v="2"/>
    <x v="0"/>
    <s v="USD"/>
    <n v="1425170525"/>
    <n v="1422664925"/>
    <b v="0"/>
    <n v="0"/>
    <b v="0"/>
    <s v="games/mobile games"/>
    <n v="193.88333333333333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11633"/>
    <x v="2"/>
    <x v="2"/>
    <s v="AUD"/>
    <n v="1402618355"/>
    <n v="1400026355"/>
    <b v="0"/>
    <n v="0"/>
    <b v="0"/>
    <s v="games/mobile games"/>
    <n v="1.4541249999999999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11633"/>
    <x v="2"/>
    <x v="3"/>
    <s v="EUR"/>
    <n v="1457966129"/>
    <n v="1455377729"/>
    <b v="0"/>
    <n v="2"/>
    <b v="0"/>
    <s v="games/mobile games"/>
    <n v="2.3266"/>
    <n v="5816.5"/>
    <x v="6"/>
    <x v="18"/>
  </r>
  <r>
    <n v="1880"/>
    <s v="Sim Betting Football"/>
    <s v="Sim Betting Football is the only football (soccer) betting simulation  game."/>
    <n v="5000"/>
    <n v="11633"/>
    <x v="2"/>
    <x v="1"/>
    <s v="GBP"/>
    <n v="1459341380"/>
    <n v="1456839380"/>
    <b v="0"/>
    <n v="24"/>
    <b v="0"/>
    <s v="games/mobile games"/>
    <n v="2.3266"/>
    <n v="484.70833333333331"/>
    <x v="6"/>
    <x v="18"/>
  </r>
  <r>
    <n v="1881"/>
    <s v="Story Rock by The Jolly Llamas -- Our First Album!"/>
    <s v="We're now raising money to produce a music video. Those who donate get a vote in deciding which song!"/>
    <n v="2000"/>
    <n v="11633"/>
    <x v="0"/>
    <x v="0"/>
    <s v="USD"/>
    <n v="1425955189"/>
    <n v="1423366789"/>
    <b v="0"/>
    <n v="70"/>
    <b v="1"/>
    <s v="music/indie rock"/>
    <n v="5.8164999999999996"/>
    <n v="166.185714285714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11633"/>
    <x v="0"/>
    <x v="0"/>
    <s v="USD"/>
    <n v="1341964080"/>
    <n v="1339109212"/>
    <b v="0"/>
    <n v="81"/>
    <b v="1"/>
    <s v="music/indie rock"/>
    <n v="3.4725373134328357"/>
    <n v="143.617283950617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1633"/>
    <x v="0"/>
    <x v="0"/>
    <s v="USD"/>
    <n v="1333921508"/>
    <n v="1331333108"/>
    <b v="0"/>
    <n v="32"/>
    <b v="1"/>
    <s v="music/indie rock"/>
    <n v="11.644644644644645"/>
    <n v="363.5312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1633"/>
    <x v="0"/>
    <x v="0"/>
    <s v="USD"/>
    <n v="1354017600"/>
    <n v="1350967535"/>
    <b v="0"/>
    <n v="26"/>
    <b v="1"/>
    <s v="music/indie rock"/>
    <n v="11.632999999999999"/>
    <n v="447.4230769230769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11633"/>
    <x v="0"/>
    <x v="0"/>
    <s v="USD"/>
    <n v="1344636000"/>
    <n v="1341800110"/>
    <b v="0"/>
    <n v="105"/>
    <b v="1"/>
    <s v="music/indie rock"/>
    <n v="2.5427322404371586"/>
    <n v="110.7904761904761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1633"/>
    <x v="0"/>
    <x v="0"/>
    <s v="USD"/>
    <n v="1415832338"/>
    <n v="1413236738"/>
    <b v="0"/>
    <n v="29"/>
    <b v="1"/>
    <s v="music/indie rock"/>
    <n v="9.6941666666666659"/>
    <n v="401.1379310344827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11633"/>
    <x v="0"/>
    <x v="3"/>
    <s v="EUR"/>
    <n v="1449178200"/>
    <n v="1447614732"/>
    <b v="0"/>
    <n v="8"/>
    <b v="1"/>
    <s v="music/indie rock"/>
    <n v="3.8776666666666668"/>
    <n v="1454.12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11633"/>
    <x v="0"/>
    <x v="0"/>
    <s v="USD"/>
    <n v="1275368340"/>
    <n v="1272692732"/>
    <b v="0"/>
    <n v="89"/>
    <b v="1"/>
    <s v="music/indie rock"/>
    <n v="4.6532"/>
    <n v="130.70786516853931"/>
    <x v="4"/>
    <x v="14"/>
  </r>
  <r>
    <n v="1889"/>
    <s v="LittleBear"/>
    <s v="Sweeping epic melodies. I want to incorporate all my influences into one album I have been writing for 90 days now and ready to record!"/>
    <n v="2000"/>
    <n v="11633"/>
    <x v="0"/>
    <x v="0"/>
    <s v="USD"/>
    <n v="1363024946"/>
    <n v="1359140546"/>
    <b v="0"/>
    <n v="44"/>
    <b v="1"/>
    <s v="music/indie rock"/>
    <n v="5.8164999999999996"/>
    <n v="264.3863636363636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1633"/>
    <x v="0"/>
    <x v="0"/>
    <s v="USD"/>
    <n v="1355597528"/>
    <n v="1353005528"/>
    <b v="0"/>
    <n v="246"/>
    <b v="1"/>
    <s v="music/indie rock"/>
    <n v="0.9694166666666667"/>
    <n v="47.28861788617886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1633"/>
    <x v="0"/>
    <x v="0"/>
    <s v="USD"/>
    <n v="1279778400"/>
    <n v="1275851354"/>
    <b v="0"/>
    <n v="120"/>
    <b v="1"/>
    <s v="music/indie rock"/>
    <n v="1.1633"/>
    <n v="96.941666666666663"/>
    <x v="4"/>
    <x v="14"/>
  </r>
  <r>
    <n v="1892"/>
    <s v="Nemes wants you to be able to hear their new songs!"/>
    <s v="Nemes has just recorded a new album and is raising $500 to get it mixed and mastered professionally."/>
    <n v="500"/>
    <n v="11633"/>
    <x v="0"/>
    <x v="0"/>
    <s v="USD"/>
    <n v="1307459881"/>
    <n v="1304867881"/>
    <b v="0"/>
    <n v="26"/>
    <b v="1"/>
    <s v="music/indie rock"/>
    <n v="23.265999999999998"/>
    <n v="447.4230769230769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11633"/>
    <x v="0"/>
    <x v="0"/>
    <s v="USD"/>
    <n v="1302926340"/>
    <n v="1301524585"/>
    <b v="0"/>
    <n v="45"/>
    <b v="1"/>
    <s v="music/indie rock"/>
    <n v="4.6532"/>
    <n v="258.51111111111112"/>
    <x v="4"/>
    <x v="14"/>
  </r>
  <r>
    <n v="1894"/>
    <s v="Help me release my first 3 song EP!!"/>
    <s v="Im trying to raise $1000 for a 3 song EP in a studio!"/>
    <n v="1000"/>
    <n v="11633"/>
    <x v="0"/>
    <x v="0"/>
    <s v="USD"/>
    <n v="1329082983"/>
    <n v="1326404583"/>
    <b v="0"/>
    <n v="20"/>
    <b v="1"/>
    <s v="music/indie rock"/>
    <n v="11.632999999999999"/>
    <n v="581.6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11633"/>
    <x v="0"/>
    <x v="0"/>
    <s v="USD"/>
    <n v="1445363722"/>
    <n v="1442771722"/>
    <b v="0"/>
    <n v="47"/>
    <b v="1"/>
    <s v="music/indie rock"/>
    <n v="1.2822971781305115"/>
    <n v="247.51063829787233"/>
    <x v="4"/>
    <x v="14"/>
  </r>
  <r>
    <n v="1896"/>
    <s v="the bridge"/>
    <s v="My barely anticipated second album of self produced songs is ready to go.  Just need a little help to cover mastering, artwork etc."/>
    <n v="451"/>
    <n v="11633"/>
    <x v="0"/>
    <x v="0"/>
    <s v="USD"/>
    <n v="1334250165"/>
    <n v="1331658165"/>
    <b v="0"/>
    <n v="13"/>
    <b v="1"/>
    <s v="music/indie rock"/>
    <n v="25.793791574279378"/>
    <n v="894.8461538461538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11633"/>
    <x v="0"/>
    <x v="0"/>
    <s v="USD"/>
    <n v="1393966800"/>
    <n v="1392040806"/>
    <b v="0"/>
    <n v="183"/>
    <b v="1"/>
    <s v="music/indie rock"/>
    <n v="1.8319685039370079"/>
    <n v="63.56830601092896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1633"/>
    <x v="0"/>
    <x v="0"/>
    <s v="USD"/>
    <n v="1454349600"/>
    <n v="1451277473"/>
    <b v="0"/>
    <n v="21"/>
    <b v="1"/>
    <s v="music/indie rock"/>
    <n v="11.632999999999999"/>
    <n v="553.95238095238096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1633"/>
    <x v="0"/>
    <x v="0"/>
    <s v="USD"/>
    <n v="1427319366"/>
    <n v="1424730966"/>
    <b v="0"/>
    <n v="42"/>
    <b v="1"/>
    <s v="music/indie rock"/>
    <n v="12.925555555555556"/>
    <n v="276.9761904761904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11633"/>
    <x v="0"/>
    <x v="0"/>
    <s v="USD"/>
    <n v="1349517540"/>
    <n v="1347137731"/>
    <b v="0"/>
    <n v="54"/>
    <b v="1"/>
    <s v="music/indie rock"/>
    <n v="4.6532"/>
    <n v="215.4259259259259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11633"/>
    <x v="2"/>
    <x v="1"/>
    <s v="GBP"/>
    <n v="1432299600"/>
    <n v="1429707729"/>
    <b v="0"/>
    <n v="25"/>
    <b v="0"/>
    <s v="technology/gadgets"/>
    <n v="0.1175050505050505"/>
    <n v="465.32"/>
    <x v="2"/>
    <x v="29"/>
  </r>
  <r>
    <n v="1902"/>
    <s v="Cardboard reality"/>
    <s v="Virtual reality is expensive, here is the solution. I've created a VR device out of cardboard. I present: World's cheapest VR Device."/>
    <n v="1000"/>
    <n v="11633"/>
    <x v="2"/>
    <x v="9"/>
    <s v="EUR"/>
    <n v="1425495447"/>
    <n v="1422903447"/>
    <b v="0"/>
    <n v="3"/>
    <b v="0"/>
    <s v="technology/gadgets"/>
    <n v="11.632999999999999"/>
    <n v="3877.6666666666665"/>
    <x v="2"/>
    <x v="29"/>
  </r>
  <r>
    <n v="1903"/>
    <s v="MiPointer"/>
    <s v="A cool smart laser pointer for presenting professionals. Unique by design, widest functional coverage for both IOS and Android."/>
    <n v="3000"/>
    <n v="11633"/>
    <x v="2"/>
    <x v="0"/>
    <s v="USD"/>
    <n v="1485541791"/>
    <n v="1480357791"/>
    <b v="0"/>
    <n v="41"/>
    <b v="0"/>
    <s v="technology/gadgets"/>
    <n v="3.8776666666666668"/>
    <n v="283.7317073170731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11633"/>
    <x v="2"/>
    <x v="0"/>
    <s v="USD"/>
    <n v="1451752021"/>
    <n v="1447864021"/>
    <b v="0"/>
    <n v="2"/>
    <b v="0"/>
    <s v="technology/gadgets"/>
    <n v="0.23266000000000001"/>
    <n v="5816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11633"/>
    <x v="2"/>
    <x v="0"/>
    <s v="USD"/>
    <n v="1410127994"/>
    <n v="1407535994"/>
    <b v="0"/>
    <n v="4"/>
    <b v="0"/>
    <s v="technology/gadgets"/>
    <n v="0.46532000000000001"/>
    <n v="2908.2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11633"/>
    <x v="2"/>
    <x v="0"/>
    <s v="USD"/>
    <n v="1466697983"/>
    <n v="1464105983"/>
    <b v="0"/>
    <n v="99"/>
    <b v="0"/>
    <s v="technology/gadgets"/>
    <n v="0.23266000000000001"/>
    <n v="117.50505050505051"/>
    <x v="2"/>
    <x v="29"/>
  </r>
  <r>
    <n v="1907"/>
    <s v="Litter-Buddy"/>
    <s v="Litter-Buddy is great economical alternative to leading pet waste disposal systems with cartridge bag elements."/>
    <n v="30000"/>
    <n v="11633"/>
    <x v="2"/>
    <x v="0"/>
    <s v="USD"/>
    <n v="1400853925"/>
    <n v="1399557925"/>
    <b v="0"/>
    <n v="4"/>
    <b v="0"/>
    <s v="technology/gadgets"/>
    <n v="0.38776666666666665"/>
    <n v="2908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11633"/>
    <x v="2"/>
    <x v="0"/>
    <s v="USD"/>
    <n v="1483048900"/>
    <n v="1480456900"/>
    <b v="0"/>
    <n v="4"/>
    <b v="0"/>
    <s v="technology/gadgets"/>
    <n v="0.46532000000000001"/>
    <n v="29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11633"/>
    <x v="2"/>
    <x v="0"/>
    <s v="USD"/>
    <n v="1414059479"/>
    <n v="1411467479"/>
    <b v="0"/>
    <n v="38"/>
    <b v="0"/>
    <s v="technology/gadgets"/>
    <n v="0.3323714285714286"/>
    <n v="306.1315789473684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11633"/>
    <x v="2"/>
    <x v="9"/>
    <s v="EUR"/>
    <n v="1446331500"/>
    <n v="1442531217"/>
    <b v="0"/>
    <n v="285"/>
    <b v="0"/>
    <s v="technology/gadgets"/>
    <n v="0.13685882352941175"/>
    <n v="40.81754385964912"/>
    <x v="2"/>
    <x v="29"/>
  </r>
  <r>
    <n v="1911"/>
    <s v="Charge Furniture"/>
    <s v="Charge furniture, making it simple and comfortable to charge your USB devices without leaving the comfort of your couch or armchair"/>
    <n v="42500"/>
    <n v="11633"/>
    <x v="2"/>
    <x v="4"/>
    <s v="NZD"/>
    <n v="1407545334"/>
    <n v="1404953334"/>
    <b v="0"/>
    <n v="1"/>
    <b v="0"/>
    <s v="technology/gadgets"/>
    <n v="0.27371764705882351"/>
    <n v="11633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11633"/>
    <x v="2"/>
    <x v="0"/>
    <s v="USD"/>
    <n v="1433395560"/>
    <n v="1430803560"/>
    <b v="0"/>
    <n v="42"/>
    <b v="0"/>
    <s v="technology/gadgets"/>
    <n v="2.3266"/>
    <n v="276.97619047619048"/>
    <x v="2"/>
    <x v="29"/>
  </r>
  <r>
    <n v="1913"/>
    <s v="Tibio - Spreading warmth in everyones home"/>
    <s v="Tibio is a revolutionary new product designed to solve an age old problem."/>
    <n v="48000"/>
    <n v="11633"/>
    <x v="2"/>
    <x v="1"/>
    <s v="GBP"/>
    <n v="1412770578"/>
    <n v="1410178578"/>
    <b v="0"/>
    <n v="26"/>
    <b v="0"/>
    <s v="technology/gadgets"/>
    <n v="0.24235416666666668"/>
    <n v="447.4230769230769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11633"/>
    <x v="2"/>
    <x v="0"/>
    <s v="USD"/>
    <n v="1414814340"/>
    <n v="1413519073"/>
    <b v="0"/>
    <n v="2"/>
    <b v="0"/>
    <s v="technology/gadgets"/>
    <n v="17.466966966966968"/>
    <n v="5816.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11633"/>
    <x v="2"/>
    <x v="0"/>
    <s v="USD"/>
    <n v="1409620222"/>
    <n v="1407892222"/>
    <b v="0"/>
    <n v="4"/>
    <b v="0"/>
    <s v="technology/gadgets"/>
    <n v="23.265999999999998"/>
    <n v="2908.25"/>
    <x v="2"/>
    <x v="29"/>
  </r>
  <r>
    <n v="1916"/>
    <s v="The Paint Can Holder by U.S. Green Products"/>
    <s v="The Paint Can Holder Makes Painting Easier and Safer on Extension Ladders."/>
    <n v="20000"/>
    <n v="11633"/>
    <x v="2"/>
    <x v="0"/>
    <s v="USD"/>
    <n v="1478542375"/>
    <n v="1476378775"/>
    <b v="0"/>
    <n v="6"/>
    <b v="0"/>
    <s v="technology/gadgets"/>
    <n v="0.58165"/>
    <n v="1938.8333333333333"/>
    <x v="2"/>
    <x v="29"/>
  </r>
  <r>
    <n v="1917"/>
    <s v="Chronovisor:The MOST innovative watch for night time reading"/>
    <s v="Let's build a legendary brand altogether"/>
    <n v="390000"/>
    <n v="11633"/>
    <x v="2"/>
    <x v="7"/>
    <s v="HKD"/>
    <n v="1486708133"/>
    <n v="1484116133"/>
    <b v="0"/>
    <n v="70"/>
    <b v="0"/>
    <s v="technology/gadgets"/>
    <n v="2.9828205128205127E-2"/>
    <n v="166.1857142857142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11633"/>
    <x v="2"/>
    <x v="0"/>
    <s v="USD"/>
    <n v="1407869851"/>
    <n v="1404845851"/>
    <b v="0"/>
    <n v="9"/>
    <b v="0"/>
    <s v="technology/gadgets"/>
    <n v="0.46532000000000001"/>
    <n v="1292.5555555555557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1633"/>
    <x v="2"/>
    <x v="0"/>
    <s v="USD"/>
    <n v="1432069249"/>
    <n v="1429477249"/>
    <b v="0"/>
    <n v="8"/>
    <b v="0"/>
    <s v="technology/gadgets"/>
    <n v="23.265999999999998"/>
    <n v="1454.125"/>
    <x v="2"/>
    <x v="29"/>
  </r>
  <r>
    <n v="1920"/>
    <s v="Brightside - Side lighting for cyclists"/>
    <s v="A new concept in bike light safety, protecting cyclists from being hit in the side. Bright, amber sideways."/>
    <n v="10000"/>
    <n v="11633"/>
    <x v="2"/>
    <x v="1"/>
    <s v="GBP"/>
    <n v="1445468400"/>
    <n v="1443042061"/>
    <b v="0"/>
    <n v="105"/>
    <b v="0"/>
    <s v="technology/gadgets"/>
    <n v="1.1633"/>
    <n v="110.79047619047618"/>
    <x v="2"/>
    <x v="29"/>
  </r>
  <r>
    <n v="1921"/>
    <s v="The Fine Spirits are making an album!"/>
    <s v="The Fine Spirits are making an album, but we need your help!"/>
    <n v="1500"/>
    <n v="11633"/>
    <x v="0"/>
    <x v="0"/>
    <s v="USD"/>
    <n v="1342243143"/>
    <n v="1339651143"/>
    <b v="0"/>
    <n v="38"/>
    <b v="1"/>
    <s v="music/indie rock"/>
    <n v="7.7553333333333336"/>
    <n v="306.13157894736844"/>
    <x v="4"/>
    <x v="14"/>
  </r>
  <r>
    <n v="1922"/>
    <s v="Low Weather // Debut Album"/>
    <s v="Low Weather's debut album is halfway finished.  With your help and your help alone we can record the rest!"/>
    <n v="2000"/>
    <n v="11633"/>
    <x v="0"/>
    <x v="0"/>
    <s v="USD"/>
    <n v="1386828507"/>
    <n v="1384236507"/>
    <b v="0"/>
    <n v="64"/>
    <b v="1"/>
    <s v="music/indie rock"/>
    <n v="5.8164999999999996"/>
    <n v="181.765625"/>
    <x v="4"/>
    <x v="14"/>
  </r>
  <r>
    <n v="1923"/>
    <s v="Help Lions&amp;Creators print their album!"/>
    <s v="We just finished recording our first album! All we need is a little extra help to be able to get it printed!"/>
    <n v="125"/>
    <n v="11633"/>
    <x v="0"/>
    <x v="0"/>
    <s v="USD"/>
    <n v="1317099540"/>
    <n v="1313612532"/>
    <b v="0"/>
    <n v="13"/>
    <b v="1"/>
    <s v="music/indie rock"/>
    <n v="93.063999999999993"/>
    <n v="894.8461538461538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11633"/>
    <x v="0"/>
    <x v="0"/>
    <s v="USD"/>
    <n v="1389814380"/>
    <n v="1387390555"/>
    <b v="0"/>
    <n v="33"/>
    <b v="1"/>
    <s v="music/indie rock"/>
    <n v="3.8776666666666668"/>
    <n v="352.5151515151515"/>
    <x v="4"/>
    <x v="14"/>
  </r>
  <r>
    <n v="1925"/>
    <s v="The Freakniks Debut Album: Infinite Love"/>
    <s v="The Freakniks are making their psychedelic freak-folk debut studio album and they need your help."/>
    <n v="1500"/>
    <n v="11633"/>
    <x v="0"/>
    <x v="0"/>
    <s v="USD"/>
    <n v="1381449600"/>
    <n v="1379540288"/>
    <b v="0"/>
    <n v="52"/>
    <b v="1"/>
    <s v="music/indie rock"/>
    <n v="7.7553333333333336"/>
    <n v="223.7115384615384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1633"/>
    <x v="0"/>
    <x v="0"/>
    <s v="USD"/>
    <n v="1288657560"/>
    <n v="1286319256"/>
    <b v="0"/>
    <n v="107"/>
    <b v="1"/>
    <s v="music/indie rock"/>
    <n v="7.7553333333333336"/>
    <n v="108.71962616822429"/>
    <x v="4"/>
    <x v="14"/>
  </r>
  <r>
    <n v="1927"/>
    <s v="GBS Detroit Presents Hampshire"/>
    <s v="Hampshire is headed to GBS Detroit."/>
    <n v="600"/>
    <n v="11633"/>
    <x v="0"/>
    <x v="0"/>
    <s v="USD"/>
    <n v="1331182740"/>
    <n v="1329856839"/>
    <b v="0"/>
    <n v="11"/>
    <b v="1"/>
    <s v="music/indie rock"/>
    <n v="19.388333333333332"/>
    <n v="1057.5454545454545"/>
    <x v="4"/>
    <x v="14"/>
  </r>
  <r>
    <n v="1928"/>
    <s v="Jollyheads Circus Debut Album &quot;The Kaleidoscope Dawn&quot;"/>
    <s v="Help us master and release our debut album &quot;The Kaleidoscope Dawn&quot;"/>
    <n v="2550"/>
    <n v="11633"/>
    <x v="0"/>
    <x v="0"/>
    <s v="USD"/>
    <n v="1367940794"/>
    <n v="1365348794"/>
    <b v="0"/>
    <n v="34"/>
    <b v="1"/>
    <s v="music/indie rock"/>
    <n v="4.5619607843137251"/>
    <n v="342.1470588235293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11633"/>
    <x v="0"/>
    <x v="0"/>
    <s v="USD"/>
    <n v="1309825866"/>
    <n v="1306197066"/>
    <b v="0"/>
    <n v="75"/>
    <b v="1"/>
    <s v="music/indie rock"/>
    <n v="3.6353124999999999"/>
    <n v="155.10666666666665"/>
    <x v="4"/>
    <x v="14"/>
  </r>
  <r>
    <n v="1930"/>
    <s v="Magnetic Flowers Presents: Old, Cold. Losing It."/>
    <s v="We're nearly done recording, but we're out of money! Help us release the record!!!"/>
    <n v="1000"/>
    <n v="11633"/>
    <x v="0"/>
    <x v="0"/>
    <s v="USD"/>
    <n v="1373203482"/>
    <n v="1368019482"/>
    <b v="0"/>
    <n v="26"/>
    <b v="1"/>
    <s v="music/indie rock"/>
    <n v="11.632999999999999"/>
    <n v="447.42307692307691"/>
    <x v="4"/>
    <x v="14"/>
  </r>
  <r>
    <n v="1931"/>
    <s v="New Lions After Dark EP!"/>
    <s v="We're an indie rock band from Clearwater, FL headed back into the studio to finish our latest EP."/>
    <n v="2000"/>
    <n v="11633"/>
    <x v="0"/>
    <x v="0"/>
    <s v="USD"/>
    <n v="1337657400"/>
    <n v="1336512309"/>
    <b v="0"/>
    <n v="50"/>
    <b v="1"/>
    <s v="music/indie rock"/>
    <n v="5.8164999999999996"/>
    <n v="232.6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1633"/>
    <x v="0"/>
    <x v="0"/>
    <s v="USD"/>
    <n v="1327433173"/>
    <n v="1325618773"/>
    <b v="0"/>
    <n v="80"/>
    <b v="1"/>
    <s v="music/indie rock"/>
    <n v="2.2158095238095239"/>
    <n v="145.4124999999999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1633"/>
    <x v="0"/>
    <x v="0"/>
    <s v="USD"/>
    <n v="1411787307"/>
    <n v="1409195307"/>
    <b v="0"/>
    <n v="110"/>
    <b v="1"/>
    <s v="music/indie rock"/>
    <n v="1.9388333333333334"/>
    <n v="105.7545454545454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11633"/>
    <x v="0"/>
    <x v="0"/>
    <s v="USD"/>
    <n v="1324789200"/>
    <n v="1321649321"/>
    <b v="0"/>
    <n v="77"/>
    <b v="1"/>
    <s v="music/indie rock"/>
    <n v="2.3266"/>
    <n v="151.0779220779220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11633"/>
    <x v="0"/>
    <x v="0"/>
    <s v="USD"/>
    <n v="1403326740"/>
    <n v="1400106171"/>
    <b v="0"/>
    <n v="50"/>
    <b v="1"/>
    <s v="music/indie rock"/>
    <n v="4.6532"/>
    <n v="232.6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11633"/>
    <x v="0"/>
    <x v="0"/>
    <s v="USD"/>
    <n v="1323151140"/>
    <n v="1320528070"/>
    <b v="0"/>
    <n v="145"/>
    <b v="1"/>
    <s v="music/indie rock"/>
    <n v="1.5510666666666666"/>
    <n v="80.227586206896547"/>
    <x v="4"/>
    <x v="14"/>
  </r>
  <r>
    <n v="1937"/>
    <s v="GBS Detroit Presents My Pal Val"/>
    <s v="My Pal Val is headed to Groovebox Studios in Detroit, Michigan on June 15th to record and film a live GBS Detroit EP."/>
    <n v="600"/>
    <n v="11633"/>
    <x v="0"/>
    <x v="0"/>
    <s v="USD"/>
    <n v="1339732740"/>
    <n v="1338346281"/>
    <b v="0"/>
    <n v="29"/>
    <b v="1"/>
    <s v="music/indie rock"/>
    <n v="19.388333333333332"/>
    <n v="401.1379310344827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1633"/>
    <x v="0"/>
    <x v="0"/>
    <s v="USD"/>
    <n v="1372741200"/>
    <n v="1370067231"/>
    <b v="0"/>
    <n v="114"/>
    <b v="1"/>
    <s v="music/indie rock"/>
    <n v="0.7755333333333333"/>
    <n v="102.0438596491228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633"/>
    <x v="0"/>
    <x v="0"/>
    <s v="USD"/>
    <n v="1362955108"/>
    <n v="1360366708"/>
    <b v="0"/>
    <n v="96"/>
    <b v="1"/>
    <s v="music/indie rock"/>
    <n v="1.1633"/>
    <n v="121.17708333333333"/>
    <x v="4"/>
    <x v="14"/>
  </r>
  <r>
    <n v="1940"/>
    <s v="History Grows: New K. Record"/>
    <s v="K. is about *this* close to finishing up our third record, History Grows.  Now we just need to master it and release it!"/>
    <n v="650"/>
    <n v="11633"/>
    <x v="0"/>
    <x v="0"/>
    <s v="USD"/>
    <n v="1308110340"/>
    <n v="1304770233"/>
    <b v="0"/>
    <n v="31"/>
    <b v="1"/>
    <s v="music/indie rock"/>
    <n v="17.896923076923077"/>
    <n v="375.2580645161290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11633"/>
    <x v="0"/>
    <x v="0"/>
    <s v="USD"/>
    <n v="1400137131"/>
    <n v="1397545131"/>
    <b v="1"/>
    <n v="4883"/>
    <b v="1"/>
    <s v="technology/hardware"/>
    <n v="4.6531999999999997E-2"/>
    <n v="2.3823469178783534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11633"/>
    <x v="0"/>
    <x v="0"/>
    <s v="USD"/>
    <n v="1309809140"/>
    <n v="1302033140"/>
    <b v="1"/>
    <n v="95"/>
    <b v="1"/>
    <s v="technology/hardware"/>
    <n v="1.9388333333333334"/>
    <n v="122.4526315789473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1633"/>
    <x v="0"/>
    <x v="0"/>
    <s v="USD"/>
    <n v="1470896916"/>
    <n v="1467008916"/>
    <b v="1"/>
    <n v="2478"/>
    <b v="1"/>
    <s v="technology/hardware"/>
    <n v="1.1633"/>
    <n v="4.69451170298627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1633"/>
    <x v="0"/>
    <x v="0"/>
    <s v="USD"/>
    <n v="1398952890"/>
    <n v="1396360890"/>
    <b v="1"/>
    <n v="1789"/>
    <b v="1"/>
    <s v="technology/hardware"/>
    <n v="0.290825"/>
    <n v="6.5025153717160427"/>
    <x v="2"/>
    <x v="30"/>
  </r>
  <r>
    <n v="1945"/>
    <s v="Oval - The First Digital HandPan"/>
    <s v="A new electronic musical instrument which allows you to play, learn and perform music using any sound you can imagine."/>
    <n v="100000"/>
    <n v="11633"/>
    <x v="0"/>
    <x v="3"/>
    <s v="EUR"/>
    <n v="1436680958"/>
    <n v="1433224958"/>
    <b v="1"/>
    <n v="680"/>
    <b v="1"/>
    <s v="technology/hardware"/>
    <n v="0.11633"/>
    <n v="17.10735294117646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633"/>
    <x v="0"/>
    <x v="0"/>
    <s v="USD"/>
    <n v="1397961361"/>
    <n v="1392780961"/>
    <b v="1"/>
    <n v="70"/>
    <b v="1"/>
    <s v="technology/hardware"/>
    <n v="1.5510666666666666"/>
    <n v="166.18571428571428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1633"/>
    <x v="0"/>
    <x v="0"/>
    <s v="USD"/>
    <n v="1258955940"/>
    <n v="1255730520"/>
    <b v="1"/>
    <n v="23"/>
    <b v="1"/>
    <s v="technology/hardware"/>
    <n v="14.54125"/>
    <n v="505.78260869565219"/>
    <x v="2"/>
    <x v="30"/>
  </r>
  <r>
    <n v="1948"/>
    <s v="UDOO X86: The Most Powerful Maker Board Ever"/>
    <s v="10 times more powerful than Raspberry Pi 3, x86 64-bit architecture"/>
    <n v="100000"/>
    <n v="11633"/>
    <x v="0"/>
    <x v="0"/>
    <s v="USD"/>
    <n v="1465232520"/>
    <n v="1460557809"/>
    <b v="1"/>
    <n v="4245"/>
    <b v="1"/>
    <s v="technology/hardware"/>
    <n v="0.11633"/>
    <n v="2.7404004711425207"/>
    <x v="2"/>
    <x v="30"/>
  </r>
  <r>
    <n v="1949"/>
    <s v="Shake Your Power"/>
    <s v="#ShakeYourPower brings clean energy to places in the world without electricity through the power of music."/>
    <n v="50000"/>
    <n v="11633"/>
    <x v="0"/>
    <x v="1"/>
    <s v="GBP"/>
    <n v="1404986951"/>
    <n v="1402394951"/>
    <b v="1"/>
    <n v="943"/>
    <b v="1"/>
    <s v="technology/hardware"/>
    <n v="0.23266000000000001"/>
    <n v="12.33616118769883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11633"/>
    <x v="0"/>
    <x v="0"/>
    <s v="USD"/>
    <n v="1303446073"/>
    <n v="1300767673"/>
    <b v="1"/>
    <n v="1876"/>
    <b v="1"/>
    <s v="technology/hardware"/>
    <n v="0.24235416666666668"/>
    <n v="6.200959488272920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1633"/>
    <x v="0"/>
    <x v="0"/>
    <s v="USD"/>
    <n v="1478516737"/>
    <n v="1475921137"/>
    <b v="1"/>
    <n v="834"/>
    <b v="1"/>
    <s v="technology/hardware"/>
    <n v="0.23266000000000001"/>
    <n v="13.948441247002398"/>
    <x v="2"/>
    <x v="30"/>
  </r>
  <r>
    <n v="1952"/>
    <s v="Nix Color Sensor"/>
    <s v="Nix is a breakthrough smartphone accessory. Just scan an object and instantly view the color on your iPhone, Android, PC, or Mac."/>
    <n v="35000"/>
    <n v="11633"/>
    <x v="0"/>
    <x v="5"/>
    <s v="CAD"/>
    <n v="1381934015"/>
    <n v="1378737215"/>
    <b v="1"/>
    <n v="682"/>
    <b v="1"/>
    <s v="technology/hardware"/>
    <n v="0.3323714285714286"/>
    <n v="17.057184750733139"/>
    <x v="2"/>
    <x v="30"/>
  </r>
  <r>
    <n v="1953"/>
    <s v="NTH Music Synthesizer"/>
    <s v="The NTH is an open source music synthesizer featuring instant fun, awesome sound, and a hackable design."/>
    <n v="15000"/>
    <n v="11633"/>
    <x v="0"/>
    <x v="0"/>
    <s v="USD"/>
    <n v="1330657200"/>
    <n v="1328158065"/>
    <b v="1"/>
    <n v="147"/>
    <b v="1"/>
    <s v="technology/hardware"/>
    <n v="0.7755333333333333"/>
    <n v="79.136054421768705"/>
    <x v="2"/>
    <x v="30"/>
  </r>
  <r>
    <n v="1954"/>
    <s v="Orison â€“ Rethink the Power of Energy"/>
    <s v="The First Home Battery System You Simply Plug in to Install"/>
    <n v="50000"/>
    <n v="11633"/>
    <x v="0"/>
    <x v="0"/>
    <s v="USD"/>
    <n v="1457758800"/>
    <n v="1453730176"/>
    <b v="1"/>
    <n v="415"/>
    <b v="1"/>
    <s v="technology/hardware"/>
    <n v="0.23266000000000001"/>
    <n v="28.0313253012048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1633"/>
    <x v="0"/>
    <x v="0"/>
    <s v="USD"/>
    <n v="1337799600"/>
    <n v="1334989881"/>
    <b v="1"/>
    <n v="290"/>
    <b v="1"/>
    <s v="technology/hardware"/>
    <n v="0.27697619047619049"/>
    <n v="40.11379310344827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1633"/>
    <x v="0"/>
    <x v="0"/>
    <s v="USD"/>
    <n v="1429391405"/>
    <n v="1425507005"/>
    <b v="1"/>
    <n v="365"/>
    <b v="1"/>
    <s v="technology/hardware"/>
    <n v="0.19388333333333332"/>
    <n v="31.87123287671233"/>
    <x v="2"/>
    <x v="30"/>
  </r>
  <r>
    <n v="1957"/>
    <s v="freeSoC and freeSoC Mini"/>
    <s v="An open hardware platform for the best microcontroller in the world."/>
    <n v="30000"/>
    <n v="11633"/>
    <x v="0"/>
    <x v="0"/>
    <s v="USD"/>
    <n v="1351304513"/>
    <n v="1348712513"/>
    <b v="1"/>
    <n v="660"/>
    <b v="1"/>
    <s v="technology/hardware"/>
    <n v="0.38776666666666665"/>
    <n v="17.62575757575757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1633"/>
    <x v="0"/>
    <x v="0"/>
    <s v="USD"/>
    <n v="1364078561"/>
    <n v="1361490161"/>
    <b v="1"/>
    <n v="1356"/>
    <b v="1"/>
    <s v="technology/hardware"/>
    <n v="1.6618571428571429"/>
    <n v="8.578908554572271"/>
    <x v="2"/>
    <x v="30"/>
  </r>
  <r>
    <n v="1959"/>
    <s v="Heat Seek NYC"/>
    <s v="A thermometer that connects to the internet to help New York City turn the heat on for thousands of tenants with no heat in the winter."/>
    <n v="10000"/>
    <n v="11633"/>
    <x v="0"/>
    <x v="0"/>
    <s v="USD"/>
    <n v="1412121600"/>
    <n v="1408565860"/>
    <b v="1"/>
    <n v="424"/>
    <b v="1"/>
    <s v="technology/hardware"/>
    <n v="1.1633"/>
    <n v="27.436320754716981"/>
    <x v="2"/>
    <x v="30"/>
  </r>
  <r>
    <n v="1960"/>
    <s v="TREKKAYAK"/>
    <s v="Trekkayak is an ultralight, durable and inflatable boat to be carried in your backpack to cross a lake or paddle down a river."/>
    <n v="70000"/>
    <n v="11633"/>
    <x v="0"/>
    <x v="11"/>
    <s v="SEK"/>
    <n v="1419151341"/>
    <n v="1416559341"/>
    <b v="1"/>
    <n v="33"/>
    <b v="1"/>
    <s v="technology/hardware"/>
    <n v="0.1661857142857143"/>
    <n v="352.5151515151515"/>
    <x v="2"/>
    <x v="30"/>
  </r>
  <r>
    <n v="1961"/>
    <s v="Public Lab DIY Spectrometry Kit"/>
    <s v="This DIY kit helps analyze materials and contaminants. We need your help to build a library of open-source spectral data."/>
    <n v="10000"/>
    <n v="11633"/>
    <x v="0"/>
    <x v="0"/>
    <s v="USD"/>
    <n v="1349495940"/>
    <n v="1346042417"/>
    <b v="1"/>
    <n v="1633"/>
    <b v="1"/>
    <s v="technology/hardware"/>
    <n v="1.1633"/>
    <n v="7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1633"/>
    <x v="0"/>
    <x v="0"/>
    <s v="USD"/>
    <n v="1400006636"/>
    <n v="1397414636"/>
    <b v="1"/>
    <n v="306"/>
    <b v="1"/>
    <s v="technology/hardware"/>
    <n v="1.1633"/>
    <n v="38.016339869281047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1633"/>
    <x v="0"/>
    <x v="1"/>
    <s v="GBP"/>
    <n v="1410862734"/>
    <n v="1407838734"/>
    <b v="1"/>
    <n v="205"/>
    <b v="1"/>
    <s v="technology/hardware"/>
    <n v="0.61226315789473684"/>
    <n v="56.7463414634146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11633"/>
    <x v="0"/>
    <x v="13"/>
    <s v="EUR"/>
    <n v="1461306772"/>
    <n v="1458714772"/>
    <b v="1"/>
    <n v="1281"/>
    <b v="1"/>
    <s v="technology/hardware"/>
    <n v="0.13041479820627802"/>
    <n v="9.081186572989851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1633"/>
    <x v="0"/>
    <x v="0"/>
    <s v="USD"/>
    <n v="1326330000"/>
    <n v="1324433310"/>
    <b v="1"/>
    <n v="103"/>
    <b v="1"/>
    <s v="technology/hardware"/>
    <n v="2.3266"/>
    <n v="112.941747572815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1633"/>
    <x v="0"/>
    <x v="0"/>
    <s v="USD"/>
    <n v="1408021098"/>
    <n v="1405429098"/>
    <b v="1"/>
    <n v="1513"/>
    <b v="1"/>
    <s v="technology/hardware"/>
    <n v="0.11633"/>
    <n v="7.688697951090548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1633"/>
    <x v="0"/>
    <x v="0"/>
    <s v="USD"/>
    <n v="1398959729"/>
    <n v="1396367729"/>
    <b v="1"/>
    <n v="405"/>
    <b v="1"/>
    <s v="technology/hardware"/>
    <n v="0.58165"/>
    <n v="28.723456790123457"/>
    <x v="2"/>
    <x v="30"/>
  </r>
  <r>
    <n v="1968"/>
    <s v="XSHIFTER: World's First Affordable Wireless Shifting System"/>
    <s v="Bringing the advantages of wireless smart shifting to every cyclist. FITS ANY BIKE"/>
    <n v="50000"/>
    <n v="11633"/>
    <x v="0"/>
    <x v="0"/>
    <s v="USD"/>
    <n v="1480777515"/>
    <n v="1478095515"/>
    <b v="1"/>
    <n v="510"/>
    <b v="1"/>
    <s v="technology/hardware"/>
    <n v="0.23266000000000001"/>
    <n v="22.809803921568626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633"/>
    <x v="0"/>
    <x v="1"/>
    <s v="GBP"/>
    <n v="1470423668"/>
    <n v="1467831668"/>
    <b v="1"/>
    <n v="1887"/>
    <b v="1"/>
    <s v="technology/hardware"/>
    <n v="0.58165"/>
    <n v="6.1648118706942236"/>
    <x v="2"/>
    <x v="30"/>
  </r>
  <r>
    <n v="1970"/>
    <s v="APOC: Mini Radiation Detector"/>
    <s v="The APOC is a gamma particle detector that will help you learn about radiation and find radioactive things!"/>
    <n v="5000"/>
    <n v="11633"/>
    <x v="0"/>
    <x v="0"/>
    <s v="USD"/>
    <n v="1366429101"/>
    <n v="1361248701"/>
    <b v="1"/>
    <n v="701"/>
    <b v="1"/>
    <s v="technology/hardware"/>
    <n v="2.3266"/>
    <n v="16.59486447931526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1633"/>
    <x v="0"/>
    <x v="0"/>
    <s v="USD"/>
    <n v="1384488000"/>
    <n v="1381752061"/>
    <b v="1"/>
    <n v="3863"/>
    <b v="1"/>
    <s v="technology/hardware"/>
    <n v="2.9082500000000001E-2"/>
    <n v="3.011390111312451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1633"/>
    <x v="0"/>
    <x v="0"/>
    <s v="USD"/>
    <n v="1353201444"/>
    <n v="1350605844"/>
    <b v="1"/>
    <n v="238"/>
    <b v="1"/>
    <s v="technology/hardware"/>
    <n v="4.6532"/>
    <n v="48.87815126050420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1633"/>
    <x v="0"/>
    <x v="0"/>
    <s v="USD"/>
    <n v="1470466800"/>
    <n v="1467134464"/>
    <b v="1"/>
    <n v="2051"/>
    <b v="1"/>
    <s v="technology/hardware"/>
    <n v="5.8752525252525251E-2"/>
    <n v="5.671867381764992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11633"/>
    <x v="0"/>
    <x v="1"/>
    <s v="GBP"/>
    <n v="1376899269"/>
    <n v="1371715269"/>
    <b v="1"/>
    <n v="402"/>
    <b v="1"/>
    <s v="technology/hardware"/>
    <n v="0.58165"/>
    <n v="28.937810945273633"/>
    <x v="2"/>
    <x v="30"/>
  </r>
  <r>
    <n v="1975"/>
    <s v="Bugle2: A DIY Phono Preamp"/>
    <s v="The Bugle2 is a second generation DIY kit phono preamplifier for vinyl playback."/>
    <n v="16000"/>
    <n v="11633"/>
    <x v="0"/>
    <x v="0"/>
    <s v="USD"/>
    <n v="1362938851"/>
    <n v="1360346851"/>
    <b v="1"/>
    <n v="253"/>
    <b v="1"/>
    <s v="technology/hardware"/>
    <n v="0.72706249999999994"/>
    <n v="45.980237154150196"/>
    <x v="2"/>
    <x v="30"/>
  </r>
  <r>
    <n v="1976"/>
    <s v="Pi Lite white - Bright white LED display for Raspberry Pi"/>
    <s v="Can you help us make an ultra bright white one a reality?"/>
    <n v="4000"/>
    <n v="11633"/>
    <x v="0"/>
    <x v="1"/>
    <s v="GBP"/>
    <n v="1373751325"/>
    <n v="1371159325"/>
    <b v="1"/>
    <n v="473"/>
    <b v="1"/>
    <s v="technology/hardware"/>
    <n v="2.9082499999999998"/>
    <n v="24.594080338266384"/>
    <x v="2"/>
    <x v="30"/>
  </r>
  <r>
    <n v="1977"/>
    <s v="Ario: Smart Lighting. Better Health."/>
    <s v="Ario learns about you, syncs your body clock, and keeps you healthy through natural lighting patterns."/>
    <n v="50000"/>
    <n v="11633"/>
    <x v="0"/>
    <x v="0"/>
    <s v="USD"/>
    <n v="1450511940"/>
    <n v="1446527540"/>
    <b v="1"/>
    <n v="821"/>
    <b v="1"/>
    <s v="technology/hardware"/>
    <n v="0.23266000000000001"/>
    <n v="14.1693057247259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11633"/>
    <x v="0"/>
    <x v="0"/>
    <s v="USD"/>
    <n v="1339484400"/>
    <n v="1336627492"/>
    <b v="1"/>
    <n v="388"/>
    <b v="1"/>
    <s v="technology/hardware"/>
    <n v="0.23266000000000001"/>
    <n v="29.981958762886599"/>
    <x v="2"/>
    <x v="30"/>
  </r>
  <r>
    <n v="1979"/>
    <s v="Skybuds - truly wireless earbuds and smartphone case"/>
    <s v="Truly wireless premium earbuds with a battery-boosting smartphone case for charging and storage"/>
    <n v="200000"/>
    <n v="11633"/>
    <x v="0"/>
    <x v="0"/>
    <s v="USD"/>
    <n v="1447909140"/>
    <n v="1444734146"/>
    <b v="1"/>
    <n v="813"/>
    <b v="1"/>
    <s v="technology/hardware"/>
    <n v="5.8165000000000001E-2"/>
    <n v="14.308733087330873"/>
    <x v="2"/>
    <x v="30"/>
  </r>
  <r>
    <n v="1980"/>
    <s v="YOUMO - Your Smart Modular Power Strip"/>
    <s v="Multi-power charging that is smarter, stylish and designed for you."/>
    <n v="50000"/>
    <n v="11633"/>
    <x v="0"/>
    <x v="12"/>
    <s v="EUR"/>
    <n v="1459684862"/>
    <n v="1456232462"/>
    <b v="1"/>
    <n v="1945"/>
    <b v="1"/>
    <s v="technology/hardware"/>
    <n v="0.23266000000000001"/>
    <n v="5.9809768637532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11633"/>
    <x v="2"/>
    <x v="5"/>
    <s v="CAD"/>
    <n v="1404926665"/>
    <n v="1402334665"/>
    <b v="0"/>
    <n v="12"/>
    <b v="0"/>
    <s v="photography/people"/>
    <n v="1.5510666666666666"/>
    <n v="969.41666666666663"/>
    <x v="8"/>
    <x v="31"/>
  </r>
  <r>
    <n v="1982"/>
    <s v="Lonely Boy: 55 male models 200s sensual expression"/>
    <s v="Express a very dark place in my childhood. Release my emotions through photography in a form of Art."/>
    <n v="180000"/>
    <n v="11633"/>
    <x v="2"/>
    <x v="7"/>
    <s v="HKD"/>
    <n v="1480863887"/>
    <n v="1478268287"/>
    <b v="0"/>
    <n v="0"/>
    <b v="0"/>
    <s v="photography/people"/>
    <n v="6.4627777777777784E-2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1633"/>
    <x v="2"/>
    <x v="0"/>
    <s v="USD"/>
    <n v="1472799600"/>
    <n v="1470874618"/>
    <b v="0"/>
    <n v="16"/>
    <b v="0"/>
    <s v="photography/people"/>
    <n v="0.3525151515151515"/>
    <n v="727.062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1633"/>
    <x v="2"/>
    <x v="0"/>
    <s v="USD"/>
    <n v="1417377481"/>
    <n v="1412189881"/>
    <b v="0"/>
    <n v="7"/>
    <b v="0"/>
    <s v="photography/people"/>
    <n v="0.7755333333333333"/>
    <n v="1661.857142857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11633"/>
    <x v="2"/>
    <x v="1"/>
    <s v="GBP"/>
    <n v="1470178800"/>
    <n v="1467650771"/>
    <b v="0"/>
    <n v="4"/>
    <b v="0"/>
    <s v="photography/people"/>
    <n v="7.2706249999999999"/>
    <n v="2908.2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1633"/>
    <x v="2"/>
    <x v="1"/>
    <s v="GBP"/>
    <n v="1457947483"/>
    <n v="1455359083"/>
    <b v="0"/>
    <n v="1"/>
    <b v="0"/>
    <s v="photography/people"/>
    <n v="5.8164999999999996"/>
    <n v="11633"/>
    <x v="8"/>
    <x v="31"/>
  </r>
  <r>
    <n v="1987"/>
    <s v="Ethiopia: Beheld"/>
    <s v="A collection of images that depicts the beauty and diversity within Ethiopia"/>
    <n v="5500"/>
    <n v="11633"/>
    <x v="2"/>
    <x v="1"/>
    <s v="GBP"/>
    <n v="1425223276"/>
    <n v="1422631276"/>
    <b v="0"/>
    <n v="28"/>
    <b v="0"/>
    <s v="photography/people"/>
    <n v="2.1150909090909091"/>
    <n v="415.46428571428572"/>
    <x v="8"/>
    <x v="31"/>
  </r>
  <r>
    <n v="1988"/>
    <s v="Phillip Michael Photography"/>
    <s v="Expressing art in an image!"/>
    <n v="6000"/>
    <n v="11633"/>
    <x v="2"/>
    <x v="0"/>
    <s v="USD"/>
    <n v="1440094742"/>
    <n v="1437502742"/>
    <b v="0"/>
    <n v="1"/>
    <b v="0"/>
    <s v="photography/people"/>
    <n v="1.9388333333333334"/>
    <n v="1163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11633"/>
    <x v="2"/>
    <x v="0"/>
    <s v="USD"/>
    <n v="1481473208"/>
    <n v="1478881208"/>
    <b v="0"/>
    <n v="1"/>
    <b v="0"/>
    <s v="photography/people"/>
    <n v="2.3266"/>
    <n v="11633"/>
    <x v="8"/>
    <x v="31"/>
  </r>
  <r>
    <n v="1990"/>
    <s v="The Virgin of the Path"/>
    <s v="An art nude photography book that includes traditional black and white sepia nudes as well as experimiental color nudes."/>
    <n v="3000"/>
    <n v="11633"/>
    <x v="2"/>
    <x v="0"/>
    <s v="USD"/>
    <n v="1455338532"/>
    <n v="1454042532"/>
    <b v="0"/>
    <n v="5"/>
    <b v="0"/>
    <s v="photography/people"/>
    <n v="3.8776666666666668"/>
    <n v="2326.6"/>
    <x v="8"/>
    <x v="31"/>
  </r>
  <r>
    <n v="1991"/>
    <s v="Portraits of Resilience"/>
    <s v="Taking (and giving) professional portraits of survivors of human trafficking in Myanmar."/>
    <n v="2000"/>
    <n v="11633"/>
    <x v="2"/>
    <x v="0"/>
    <s v="USD"/>
    <n v="1435958786"/>
    <n v="1434144386"/>
    <b v="0"/>
    <n v="3"/>
    <b v="0"/>
    <s v="photography/people"/>
    <n v="5.8164999999999996"/>
    <n v="3877.6666666666665"/>
    <x v="8"/>
    <x v="31"/>
  </r>
  <r>
    <n v="1992"/>
    <s v="The Wonderful World of Princes &amp; Princesses"/>
    <s v="A complete revamp of all the Disney Princes &amp; Princesses!"/>
    <n v="1500"/>
    <n v="11633"/>
    <x v="2"/>
    <x v="0"/>
    <s v="USD"/>
    <n v="1424229991"/>
    <n v="1421637991"/>
    <b v="0"/>
    <n v="2"/>
    <b v="0"/>
    <s v="photography/people"/>
    <n v="7.7553333333333336"/>
    <n v="5816.5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11633"/>
    <x v="2"/>
    <x v="1"/>
    <s v="GBP"/>
    <n v="1450706837"/>
    <n v="1448114837"/>
    <b v="0"/>
    <n v="0"/>
    <b v="0"/>
    <s v="photography/people"/>
    <n v="5.8164999999999996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11633"/>
    <x v="2"/>
    <x v="0"/>
    <s v="USD"/>
    <n v="1481072942"/>
    <n v="1475885342"/>
    <b v="0"/>
    <n v="0"/>
    <b v="0"/>
    <s v="photography/people"/>
    <n v="3.6353124999999999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1633"/>
    <x v="2"/>
    <x v="5"/>
    <s v="CAD"/>
    <n v="1437082736"/>
    <n v="1435354736"/>
    <b v="0"/>
    <n v="3"/>
    <b v="0"/>
    <s v="photography/people"/>
    <n v="11.632999999999999"/>
    <n v="3877.666666666666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11633"/>
    <x v="2"/>
    <x v="0"/>
    <s v="USD"/>
    <n v="1405021211"/>
    <n v="1402429211"/>
    <b v="0"/>
    <n v="0"/>
    <b v="0"/>
    <s v="photography/people"/>
    <n v="8.6943198804185357E-2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11633"/>
    <x v="2"/>
    <x v="0"/>
    <s v="USD"/>
    <n v="1409091612"/>
    <n v="1406499612"/>
    <b v="0"/>
    <n v="0"/>
    <b v="0"/>
    <s v="photography/people"/>
    <n v="1.7896923076923077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11633"/>
    <x v="2"/>
    <x v="0"/>
    <s v="USD"/>
    <n v="1406861438"/>
    <n v="1402973438"/>
    <b v="0"/>
    <n v="3"/>
    <b v="0"/>
    <s v="photography/people"/>
    <n v="4.6532"/>
    <n v="3877.6666666666665"/>
    <x v="8"/>
    <x v="31"/>
  </r>
  <r>
    <n v="1999"/>
    <s v="Planet Venus"/>
    <s v="This is a portrait photo project aiming to inspire women to explore themselves and live their passion"/>
    <n v="31000"/>
    <n v="11633"/>
    <x v="2"/>
    <x v="1"/>
    <s v="GBP"/>
    <n v="1415882108"/>
    <n v="1413286508"/>
    <b v="0"/>
    <n v="7"/>
    <b v="0"/>
    <s v="photography/people"/>
    <n v="0.37525806451612903"/>
    <n v="1661.8571428571429"/>
    <x v="8"/>
    <x v="31"/>
  </r>
  <r>
    <n v="2000"/>
    <s v="Jacs+Cam 2016 calendar"/>
    <s v="What do you get when you combine 2 of the hottest alt-models in North America with one Canadian photographer? Make a CALENDAR!!!"/>
    <n v="5000"/>
    <n v="11633"/>
    <x v="2"/>
    <x v="5"/>
    <s v="CAD"/>
    <n v="1452120613"/>
    <n v="1449528613"/>
    <b v="0"/>
    <n v="25"/>
    <b v="0"/>
    <s v="photography/people"/>
    <n v="2.3266"/>
    <n v="465.32"/>
    <x v="8"/>
    <x v="31"/>
  </r>
  <r>
    <n v="2001"/>
    <s v="Nuimo: Seamless Smart Home Interface"/>
    <s v="Nuimo is a universal controller for the internet of things. Control your music, lights, locks and more."/>
    <n v="55000"/>
    <n v="11633"/>
    <x v="0"/>
    <x v="12"/>
    <s v="EUR"/>
    <n v="1434139200"/>
    <n v="1431406916"/>
    <b v="1"/>
    <n v="1637"/>
    <b v="1"/>
    <s v="technology/hardware"/>
    <n v="0.2115090909090909"/>
    <n v="7.1062919975565055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1633"/>
    <x v="0"/>
    <x v="0"/>
    <s v="USD"/>
    <n v="1485191143"/>
    <n v="1482599143"/>
    <b v="1"/>
    <n v="1375"/>
    <b v="1"/>
    <s v="technology/hardware"/>
    <n v="0.23266000000000001"/>
    <n v="8.4603636363636365"/>
    <x v="2"/>
    <x v="30"/>
  </r>
  <r>
    <n v="2003"/>
    <s v="velosynth"/>
    <s v="velosynth is an open-source bicycle interaction synthesizer. it interprets the speed and acceleration of a bicycle into expressive audio feedback."/>
    <n v="500"/>
    <n v="11633"/>
    <x v="0"/>
    <x v="0"/>
    <s v="USD"/>
    <n v="1278111600"/>
    <n v="1276830052"/>
    <b v="1"/>
    <n v="17"/>
    <b v="1"/>
    <s v="technology/hardware"/>
    <n v="23.265999999999998"/>
    <n v="684.29411764705878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633"/>
    <x v="0"/>
    <x v="0"/>
    <s v="USD"/>
    <n v="1405002663"/>
    <n v="1402410663"/>
    <b v="1"/>
    <n v="354"/>
    <b v="1"/>
    <s v="technology/hardware"/>
    <n v="0.23266000000000001"/>
    <n v="32.861581920903951"/>
    <x v="2"/>
    <x v="30"/>
  </r>
  <r>
    <n v="2005"/>
    <s v="bassAware Holster"/>
    <s v="The bassAware Holster is a new type of wearable audio technology that uses vibration to create a massive bass experience."/>
    <n v="30000"/>
    <n v="11633"/>
    <x v="0"/>
    <x v="0"/>
    <s v="USD"/>
    <n v="1381895940"/>
    <n v="1379532618"/>
    <b v="1"/>
    <n v="191"/>
    <b v="1"/>
    <s v="technology/hardware"/>
    <n v="0.38776666666666665"/>
    <n v="60.9057591623036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1633"/>
    <x v="0"/>
    <x v="0"/>
    <s v="USD"/>
    <n v="1417611645"/>
    <n v="1414584045"/>
    <b v="1"/>
    <n v="303"/>
    <b v="1"/>
    <s v="technology/hardware"/>
    <n v="0.23266000000000001"/>
    <n v="38.3927392739273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633"/>
    <x v="0"/>
    <x v="0"/>
    <s v="USD"/>
    <n v="1282622400"/>
    <n v="1276891586"/>
    <b v="1"/>
    <n v="137"/>
    <b v="1"/>
    <s v="technology/hardware"/>
    <n v="1.1633"/>
    <n v="84.91240875912409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1633"/>
    <x v="0"/>
    <x v="0"/>
    <s v="USD"/>
    <n v="1316442622"/>
    <n v="1312641022"/>
    <b v="1"/>
    <n v="41"/>
    <b v="1"/>
    <s v="technology/hardware"/>
    <n v="7.4058276408686075"/>
    <n v="283.7317073170731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1633"/>
    <x v="0"/>
    <x v="12"/>
    <s v="EUR"/>
    <n v="1479890743"/>
    <n v="1476776743"/>
    <b v="1"/>
    <n v="398"/>
    <b v="1"/>
    <s v="technology/hardware"/>
    <n v="0.23266000000000001"/>
    <n v="29.228643216080403"/>
    <x v="2"/>
    <x v="30"/>
  </r>
  <r>
    <n v="2010"/>
    <s v="Weighitz: Weigh Smarter"/>
    <s v="Weighitz are miniature smart scales designed to weigh anything in the home."/>
    <n v="30000"/>
    <n v="11633"/>
    <x v="0"/>
    <x v="0"/>
    <s v="USD"/>
    <n v="1471564491"/>
    <n v="1468972491"/>
    <b v="1"/>
    <n v="1737"/>
    <b v="1"/>
    <s v="technology/hardware"/>
    <n v="0.38776666666666665"/>
    <n v="6.697179044329303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11633"/>
    <x v="0"/>
    <x v="15"/>
    <s v="EUR"/>
    <n v="1452553200"/>
    <n v="1449650173"/>
    <b v="1"/>
    <n v="971"/>
    <b v="1"/>
    <s v="technology/hardware"/>
    <n v="0.23266000000000001"/>
    <n v="11.980432543769309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633"/>
    <x v="0"/>
    <x v="0"/>
    <s v="USD"/>
    <n v="1423165441"/>
    <n v="1420573441"/>
    <b v="1"/>
    <n v="183"/>
    <b v="1"/>
    <s v="technology/hardware"/>
    <n v="2.3266"/>
    <n v="63.568306010928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11633"/>
    <x v="0"/>
    <x v="0"/>
    <s v="USD"/>
    <n v="1468019014"/>
    <n v="1462835014"/>
    <b v="1"/>
    <n v="4562"/>
    <b v="1"/>
    <s v="technology/hardware"/>
    <n v="7.270625E-2"/>
    <n v="2.549978079789565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11633"/>
    <x v="0"/>
    <x v="0"/>
    <s v="USD"/>
    <n v="1364184539"/>
    <n v="1361250539"/>
    <b v="1"/>
    <n v="26457"/>
    <b v="1"/>
    <s v="technology/hardware"/>
    <n v="0.38776666666666665"/>
    <n v="0.43969459878293077"/>
    <x v="2"/>
    <x v="30"/>
  </r>
  <r>
    <n v="2015"/>
    <s v="ExtraCore (Arduino Compatible)"/>
    <s v="ExtraCore is a 1&quot; x 1&quot; 22 I/O pin Arduino Compatible. It's 1.7 grams and 16mhz of tiny Arduino style coolness."/>
    <n v="7200"/>
    <n v="11633"/>
    <x v="0"/>
    <x v="0"/>
    <s v="USD"/>
    <n v="1315602163"/>
    <n v="1313010163"/>
    <b v="1"/>
    <n v="162"/>
    <b v="1"/>
    <s v="technology/hardware"/>
    <n v="1.6156944444444445"/>
    <n v="71.808641975308646"/>
    <x v="2"/>
    <x v="30"/>
  </r>
  <r>
    <n v="2016"/>
    <s v="Hydra: a triple-output power supply for electronics projects"/>
    <s v="A smart, compact power supply designed to power anything, anywhere"/>
    <n v="10000"/>
    <n v="11633"/>
    <x v="0"/>
    <x v="0"/>
    <s v="USD"/>
    <n v="1362863299"/>
    <n v="1360271299"/>
    <b v="1"/>
    <n v="479"/>
    <b v="1"/>
    <s v="technology/hardware"/>
    <n v="1.1633"/>
    <n v="24.286012526096034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11633"/>
    <x v="0"/>
    <x v="0"/>
    <s v="USD"/>
    <n v="1332561600"/>
    <n v="1329873755"/>
    <b v="1"/>
    <n v="426"/>
    <b v="1"/>
    <s v="technology/hardware"/>
    <n v="0.46532000000000001"/>
    <n v="27.307511737089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11633"/>
    <x v="0"/>
    <x v="17"/>
    <s v="EUR"/>
    <n v="1439455609"/>
    <n v="1436863609"/>
    <b v="1"/>
    <n v="450"/>
    <b v="1"/>
    <s v="technology/hardware"/>
    <n v="0.17896923076923077"/>
    <n v="25.85111111111111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1633"/>
    <x v="0"/>
    <x v="0"/>
    <s v="USD"/>
    <n v="1474563621"/>
    <n v="1471971621"/>
    <b v="1"/>
    <n v="1780"/>
    <b v="1"/>
    <s v="technology/hardware"/>
    <n v="0.290825"/>
    <n v="6.535393258426966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1633"/>
    <x v="0"/>
    <x v="0"/>
    <s v="USD"/>
    <n v="1400108640"/>
    <n v="1396923624"/>
    <b v="1"/>
    <n v="122"/>
    <b v="1"/>
    <s v="technology/hardware"/>
    <n v="7.7553333333333336"/>
    <n v="95.352459016393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1633"/>
    <x v="0"/>
    <x v="0"/>
    <s v="USD"/>
    <n v="1411522897"/>
    <n v="1407634897"/>
    <b v="1"/>
    <n v="95"/>
    <b v="1"/>
    <s v="technology/hardware"/>
    <n v="2.3266"/>
    <n v="122.45263157894736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1633"/>
    <x v="0"/>
    <x v="0"/>
    <s v="USD"/>
    <n v="1465652372"/>
    <n v="1463060372"/>
    <b v="1"/>
    <n v="325"/>
    <b v="1"/>
    <s v="technology/hardware"/>
    <n v="0.11633"/>
    <n v="35.79384615384615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1633"/>
    <x v="0"/>
    <x v="0"/>
    <s v="USD"/>
    <n v="1434017153"/>
    <n v="1431425153"/>
    <b v="1"/>
    <n v="353"/>
    <b v="1"/>
    <s v="technology/hardware"/>
    <n v="0.11633"/>
    <n v="32.9546742209631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11633"/>
    <x v="0"/>
    <x v="0"/>
    <s v="USD"/>
    <n v="1344826800"/>
    <n v="1341875544"/>
    <b v="1"/>
    <n v="105"/>
    <b v="1"/>
    <s v="technology/hardware"/>
    <n v="2.9082499999999998"/>
    <n v="110.7904761904761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1633"/>
    <x v="0"/>
    <x v="12"/>
    <s v="EUR"/>
    <n v="1433996746"/>
    <n v="1431404746"/>
    <b v="1"/>
    <n v="729"/>
    <b v="1"/>
    <s v="technology/hardware"/>
    <n v="0.1454125"/>
    <n v="15.957475994513031"/>
    <x v="2"/>
    <x v="30"/>
  </r>
  <r>
    <n v="2026"/>
    <s v="MIDI Sprout - Biodata Sonification Device"/>
    <s v="MIDI Sprout enables plants to play synthesizers in real time."/>
    <n v="25000"/>
    <n v="11633"/>
    <x v="0"/>
    <x v="0"/>
    <s v="USD"/>
    <n v="1398052740"/>
    <n v="1394127585"/>
    <b v="1"/>
    <n v="454"/>
    <b v="1"/>
    <s v="technology/hardware"/>
    <n v="0.46532000000000001"/>
    <n v="25.62334801762114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1633"/>
    <x v="0"/>
    <x v="0"/>
    <s v="USD"/>
    <n v="1427740319"/>
    <n v="1423855919"/>
    <b v="1"/>
    <n v="539"/>
    <b v="1"/>
    <s v="technology/hardware"/>
    <n v="0.11633"/>
    <n v="21.582560296846012"/>
    <x v="2"/>
    <x v="30"/>
  </r>
  <r>
    <n v="2028"/>
    <s v="Building the Open Source Bussard Fusion Reactor "/>
    <s v="Building an open source Bussard fusion reactor, aka the Polywell."/>
    <n v="3000"/>
    <n v="11633"/>
    <x v="0"/>
    <x v="0"/>
    <s v="USD"/>
    <n v="1268690100"/>
    <n v="1265493806"/>
    <b v="1"/>
    <n v="79"/>
    <b v="1"/>
    <s v="technology/hardware"/>
    <n v="3.8776666666666668"/>
    <n v="147.25316455696202"/>
    <x v="2"/>
    <x v="30"/>
  </r>
  <r>
    <n v="2029"/>
    <s v="Lumin8 Pro"/>
    <s v="Lumin8 Pro is a fun and easy to use light controller that makes light dance to your favorite music."/>
    <n v="2500"/>
    <n v="11633"/>
    <x v="0"/>
    <x v="0"/>
    <s v="USD"/>
    <n v="1409099481"/>
    <n v="1406507481"/>
    <b v="1"/>
    <n v="94"/>
    <b v="1"/>
    <s v="technology/hardware"/>
    <n v="4.6532"/>
    <n v="123.7553191489361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11633"/>
    <x v="0"/>
    <x v="1"/>
    <s v="GBP"/>
    <n v="1354233296"/>
    <n v="1351641296"/>
    <b v="1"/>
    <n v="625"/>
    <b v="1"/>
    <s v="technology/hardware"/>
    <n v="0.355010986328125"/>
    <n v="18.6128"/>
    <x v="2"/>
    <x v="30"/>
  </r>
  <r>
    <n v="2031"/>
    <s v="Linkio: the $100 Smart Home Devices Solution"/>
    <s v="With Linkio you can use your smartphone to control every electronic you own- for only $100!"/>
    <n v="50000"/>
    <n v="11633"/>
    <x v="0"/>
    <x v="9"/>
    <s v="EUR"/>
    <n v="1420765200"/>
    <n v="1417506853"/>
    <b v="1"/>
    <n v="508"/>
    <b v="1"/>
    <s v="technology/hardware"/>
    <n v="0.23266000000000001"/>
    <n v="22.8996062992126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11633"/>
    <x v="0"/>
    <x v="0"/>
    <s v="USD"/>
    <n v="1481778000"/>
    <n v="1479216874"/>
    <b v="1"/>
    <n v="531"/>
    <b v="1"/>
    <s v="technology/hardware"/>
    <n v="0.46532000000000001"/>
    <n v="21.90772128060263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11633"/>
    <x v="0"/>
    <x v="0"/>
    <s v="USD"/>
    <n v="1398477518"/>
    <n v="1395885518"/>
    <b v="1"/>
    <n v="158"/>
    <b v="1"/>
    <s v="technology/hardware"/>
    <n v="0.46532000000000001"/>
    <n v="73.626582278481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1633"/>
    <x v="0"/>
    <x v="0"/>
    <s v="USD"/>
    <n v="1430981880"/>
    <n v="1426216033"/>
    <b v="1"/>
    <n v="508"/>
    <b v="1"/>
    <s v="technology/hardware"/>
    <n v="0.14914102564102563"/>
    <n v="22.899606299212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1633"/>
    <x v="0"/>
    <x v="0"/>
    <s v="USD"/>
    <n v="1450486800"/>
    <n v="1446562807"/>
    <b v="1"/>
    <n v="644"/>
    <b v="1"/>
    <s v="technology/hardware"/>
    <n v="0.1454125"/>
    <n v="18.063664596273291"/>
    <x v="2"/>
    <x v="30"/>
  </r>
  <r>
    <n v="2036"/>
    <s v="L.E.D Portable Charger"/>
    <s v="A high-capacity portable charger with LED lights keeps your iPhone, iPad, smartphones, tablets and other devices juiced up on-the-go."/>
    <n v="30000"/>
    <n v="11633"/>
    <x v="0"/>
    <x v="0"/>
    <s v="USD"/>
    <n v="1399668319"/>
    <n v="1397076319"/>
    <b v="1"/>
    <n v="848"/>
    <b v="1"/>
    <s v="technology/hardware"/>
    <n v="0.38776666666666665"/>
    <n v="13.7181603773584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11633"/>
    <x v="0"/>
    <x v="0"/>
    <s v="USD"/>
    <n v="1388383353"/>
    <n v="1383195753"/>
    <b v="1"/>
    <n v="429"/>
    <b v="1"/>
    <s v="technology/hardware"/>
    <n v="1.1633"/>
    <n v="27.116550116550115"/>
    <x v="2"/>
    <x v="30"/>
  </r>
  <r>
    <n v="2038"/>
    <s v="OWL Programmable Effects Pedal"/>
    <s v="The OWL is an open source, open hardware, reprogrammable effects pedal designed for musicians, coders, and hackers."/>
    <n v="8000"/>
    <n v="11633"/>
    <x v="0"/>
    <x v="1"/>
    <s v="GBP"/>
    <n v="1372701600"/>
    <n v="1369895421"/>
    <b v="1"/>
    <n v="204"/>
    <b v="1"/>
    <s v="technology/hardware"/>
    <n v="1.4541249999999999"/>
    <n v="57.024509803921568"/>
    <x v="2"/>
    <x v="30"/>
  </r>
  <r>
    <n v="2039"/>
    <s v="ODIN2: Smart Projector for movies, video calls, and apps"/>
    <s v="Open up your digital worlds with the most sophisticated, intuitive android smart projector."/>
    <n v="125000"/>
    <n v="11633"/>
    <x v="0"/>
    <x v="0"/>
    <s v="USD"/>
    <n v="1480568340"/>
    <n v="1477996325"/>
    <b v="1"/>
    <n v="379"/>
    <b v="1"/>
    <s v="technology/hardware"/>
    <n v="9.3063999999999994E-2"/>
    <n v="30.693931398416886"/>
    <x v="2"/>
    <x v="30"/>
  </r>
  <r>
    <n v="2040"/>
    <s v="Programmable Capacitor"/>
    <s v="4.29 Billion+ Capacitor Combinations._x000a_No Coding Required."/>
    <n v="3000"/>
    <n v="11633"/>
    <x v="0"/>
    <x v="0"/>
    <s v="USD"/>
    <n v="1384557303"/>
    <n v="1383257703"/>
    <b v="1"/>
    <n v="271"/>
    <b v="1"/>
    <s v="technology/hardware"/>
    <n v="3.8776666666666668"/>
    <n v="42.92619926199262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1633"/>
    <x v="0"/>
    <x v="0"/>
    <s v="USD"/>
    <n v="1478785027"/>
    <n v="1476189427"/>
    <b v="0"/>
    <n v="120"/>
    <b v="1"/>
    <s v="technology/hardware"/>
    <n v="1.2245263157894737"/>
    <n v="96.94166666666666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1633"/>
    <x v="0"/>
    <x v="0"/>
    <s v="USD"/>
    <n v="1453481974"/>
    <n v="1448297974"/>
    <b v="0"/>
    <n v="140"/>
    <b v="1"/>
    <s v="technology/hardware"/>
    <n v="1.1633"/>
    <n v="83.09285714285714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1633"/>
    <x v="0"/>
    <x v="0"/>
    <s v="USD"/>
    <n v="1481432340"/>
    <n v="1476764077"/>
    <b v="0"/>
    <n v="193"/>
    <b v="1"/>
    <s v="technology/hardware"/>
    <n v="8.3992779783393505"/>
    <n v="60.274611398963728"/>
    <x v="2"/>
    <x v="30"/>
  </r>
  <r>
    <n v="2044"/>
    <s v="PiSoC: Learn to Create"/>
    <s v="The PiSoC is an open source development platform which gives each person a unique opportunity to create, regardless of skill level."/>
    <n v="15000"/>
    <n v="11633"/>
    <x v="0"/>
    <x v="0"/>
    <s v="USD"/>
    <n v="1434212714"/>
    <n v="1431620714"/>
    <b v="0"/>
    <n v="180"/>
    <b v="1"/>
    <s v="technology/hardware"/>
    <n v="0.7755333333333333"/>
    <n v="64.6277777777777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11633"/>
    <x v="0"/>
    <x v="0"/>
    <s v="USD"/>
    <n v="1341799647"/>
    <n v="1339207647"/>
    <b v="0"/>
    <n v="263"/>
    <b v="1"/>
    <s v="technology/hardware"/>
    <n v="2.3740816326530614"/>
    <n v="44.23193916349809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1633"/>
    <x v="0"/>
    <x v="0"/>
    <s v="USD"/>
    <n v="1369282044"/>
    <n v="1366690044"/>
    <b v="0"/>
    <n v="217"/>
    <b v="1"/>
    <s v="technology/hardware"/>
    <n v="1.1633"/>
    <n v="53.608294930875573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1633"/>
    <x v="0"/>
    <x v="2"/>
    <s v="AUD"/>
    <n v="1429228800"/>
    <n v="1426714870"/>
    <b v="0"/>
    <n v="443"/>
    <b v="1"/>
    <s v="technology/hardware"/>
    <n v="0.11870408163265306"/>
    <n v="26.25959367945823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1633"/>
    <x v="0"/>
    <x v="0"/>
    <s v="USD"/>
    <n v="1369323491"/>
    <n v="1366731491"/>
    <b v="0"/>
    <n v="1373"/>
    <b v="1"/>
    <s v="technology/hardware"/>
    <n v="0.13685882352941175"/>
    <n v="8.472687545520758"/>
    <x v="2"/>
    <x v="30"/>
  </r>
  <r>
    <n v="2049"/>
    <s v="LOCK8 - the World's First Smart Bike Lock"/>
    <s v="Keyless. Alarm secured. GPS tracking."/>
    <n v="50000"/>
    <n v="11633"/>
    <x v="0"/>
    <x v="1"/>
    <s v="GBP"/>
    <n v="1386025140"/>
    <n v="1382963963"/>
    <b v="0"/>
    <n v="742"/>
    <b v="1"/>
    <s v="technology/hardware"/>
    <n v="0.23266000000000001"/>
    <n v="15.67789757412398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1633"/>
    <x v="0"/>
    <x v="0"/>
    <s v="USD"/>
    <n v="1433036578"/>
    <n v="1429580578"/>
    <b v="0"/>
    <n v="170"/>
    <b v="1"/>
    <s v="technology/hardware"/>
    <n v="1.1633"/>
    <n v="68.42941176470587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1633"/>
    <x v="0"/>
    <x v="0"/>
    <s v="USD"/>
    <n v="1388017937"/>
    <n v="1385425937"/>
    <b v="0"/>
    <n v="242"/>
    <b v="1"/>
    <s v="technology/hardware"/>
    <n v="1.4541249999999999"/>
    <n v="48.070247933884296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1633"/>
    <x v="0"/>
    <x v="0"/>
    <s v="USD"/>
    <n v="1455933653"/>
    <n v="1452045653"/>
    <b v="0"/>
    <n v="541"/>
    <b v="1"/>
    <s v="technology/hardware"/>
    <n v="0.23266000000000001"/>
    <n v="21.50277264325323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1633"/>
    <x v="0"/>
    <x v="0"/>
    <s v="USD"/>
    <n v="1448466551"/>
    <n v="1445870951"/>
    <b v="0"/>
    <n v="121"/>
    <b v="1"/>
    <s v="technology/hardware"/>
    <n v="2.3266"/>
    <n v="96.140495867768593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1633"/>
    <x v="0"/>
    <x v="1"/>
    <s v="GBP"/>
    <n v="1399033810"/>
    <n v="1396441810"/>
    <b v="0"/>
    <n v="621"/>
    <b v="1"/>
    <s v="technology/hardware"/>
    <n v="0.3323714285714286"/>
    <n v="18.732689210950081"/>
    <x v="2"/>
    <x v="30"/>
  </r>
  <r>
    <n v="2055"/>
    <s v="The I2C and SPI Education System"/>
    <s v="An Arduino compatible shield matched with a web based tutorial system to teach you how to talk with I2C and SPI components."/>
    <n v="6000"/>
    <n v="11633"/>
    <x v="0"/>
    <x v="0"/>
    <s v="USD"/>
    <n v="1417579200"/>
    <n v="1415031043"/>
    <b v="0"/>
    <n v="101"/>
    <b v="1"/>
    <s v="technology/hardware"/>
    <n v="1.9388333333333334"/>
    <n v="115.1782178217821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11633"/>
    <x v="0"/>
    <x v="0"/>
    <s v="USD"/>
    <n v="1366222542"/>
    <n v="1363630542"/>
    <b v="0"/>
    <n v="554"/>
    <b v="1"/>
    <s v="technology/hardware"/>
    <n v="0.23266000000000001"/>
    <n v="20.99819494584837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1633"/>
    <x v="0"/>
    <x v="1"/>
    <s v="GBP"/>
    <n v="1456487532"/>
    <n v="1453895532"/>
    <b v="0"/>
    <n v="666"/>
    <b v="1"/>
    <s v="technology/hardware"/>
    <n v="0.7755333333333333"/>
    <n v="17.466966966966968"/>
    <x v="2"/>
    <x v="30"/>
  </r>
  <r>
    <n v="2058"/>
    <s v="Raspberry Pi Debug Clip"/>
    <s v="Making using the serial terminal on the Raspberry Pi as easy as Pi!"/>
    <n v="2560"/>
    <n v="11633"/>
    <x v="0"/>
    <x v="1"/>
    <s v="GBP"/>
    <n v="1425326400"/>
    <n v="1421916830"/>
    <b v="0"/>
    <n v="410"/>
    <b v="1"/>
    <s v="technology/hardware"/>
    <n v="4.5441406249999998"/>
    <n v="28.37317073170731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1633"/>
    <x v="0"/>
    <x v="0"/>
    <s v="USD"/>
    <n v="1454277540"/>
    <n v="1450880854"/>
    <b v="0"/>
    <n v="375"/>
    <b v="1"/>
    <s v="technology/hardware"/>
    <n v="0.38776666666666665"/>
    <n v="31.02133333333333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11633"/>
    <x v="0"/>
    <x v="0"/>
    <s v="USD"/>
    <n v="1406129150"/>
    <n v="1400945150"/>
    <b v="0"/>
    <n v="1364"/>
    <b v="1"/>
    <s v="technology/hardware"/>
    <n v="0.46532000000000001"/>
    <n v="8.52859237536656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11633"/>
    <x v="0"/>
    <x v="0"/>
    <s v="USD"/>
    <n v="1483208454"/>
    <n v="1480616454"/>
    <b v="0"/>
    <n v="35"/>
    <b v="1"/>
    <s v="technology/hardware"/>
    <n v="2.3266"/>
    <n v="332.37142857142857"/>
    <x v="2"/>
    <x v="30"/>
  </r>
  <r>
    <n v="2062"/>
    <s v="Rho Board"/>
    <s v="4K HEVC Android TV Media Player with optional DIY electronics, ideal for app development, home control, software developement, learning"/>
    <n v="100000"/>
    <n v="11633"/>
    <x v="0"/>
    <x v="8"/>
    <s v="DKK"/>
    <n v="1458807098"/>
    <n v="1456218698"/>
    <b v="0"/>
    <n v="203"/>
    <b v="1"/>
    <s v="technology/hardware"/>
    <n v="0.11633"/>
    <n v="57.305418719211822"/>
    <x v="2"/>
    <x v="30"/>
  </r>
  <r>
    <n v="2063"/>
    <s v="Up to 4 axis Beaglebone black based CNC control"/>
    <s v="Build a professional grade Linux CNC control with Beaglebone black and our CNC cape."/>
    <n v="4000"/>
    <n v="11633"/>
    <x v="0"/>
    <x v="12"/>
    <s v="EUR"/>
    <n v="1463333701"/>
    <n v="1460482501"/>
    <b v="0"/>
    <n v="49"/>
    <b v="1"/>
    <s v="technology/hardware"/>
    <n v="2.9082499999999998"/>
    <n v="237.4081632653061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11633"/>
    <x v="0"/>
    <x v="0"/>
    <s v="USD"/>
    <n v="1370001600"/>
    <n v="1366879523"/>
    <b v="0"/>
    <n v="5812"/>
    <b v="1"/>
    <s v="technology/hardware"/>
    <n v="4.4407204098304336E-2"/>
    <n v="2.0015485203028218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1633"/>
    <x v="0"/>
    <x v="1"/>
    <s v="GBP"/>
    <n v="1387958429"/>
    <n v="1385366429"/>
    <b v="0"/>
    <n v="1556"/>
    <b v="1"/>
    <s v="technology/hardware"/>
    <n v="0.290825"/>
    <n v="7.476221079691516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11633"/>
    <x v="0"/>
    <x v="0"/>
    <s v="USD"/>
    <n v="1408818683"/>
    <n v="1406226683"/>
    <b v="0"/>
    <n v="65"/>
    <b v="1"/>
    <s v="technology/hardware"/>
    <n v="5.8164999999999996"/>
    <n v="178.96923076923076"/>
    <x v="2"/>
    <x v="30"/>
  </r>
  <r>
    <n v="2067"/>
    <s v="Luminite (LED lighting)"/>
    <s v="The next generation of premium quality LED lighting. Extreme power efficiency in a small package."/>
    <n v="495"/>
    <n v="11633"/>
    <x v="0"/>
    <x v="1"/>
    <s v="GBP"/>
    <n v="1432499376"/>
    <n v="1429648176"/>
    <b v="0"/>
    <n v="10"/>
    <b v="1"/>
    <s v="technology/hardware"/>
    <n v="23.501010101010102"/>
    <n v="1163.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11633"/>
    <x v="0"/>
    <x v="0"/>
    <s v="USD"/>
    <n v="1476994315"/>
    <n v="1474402315"/>
    <b v="0"/>
    <n v="76"/>
    <b v="1"/>
    <s v="technology/hardware"/>
    <n v="0.46532000000000001"/>
    <n v="153.065789473684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1633"/>
    <x v="0"/>
    <x v="0"/>
    <s v="USD"/>
    <n v="1451776791"/>
    <n v="1449098391"/>
    <b v="0"/>
    <n v="263"/>
    <b v="1"/>
    <s v="technology/hardware"/>
    <n v="0.23266000000000001"/>
    <n v="44.231939163498097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1633"/>
    <x v="0"/>
    <x v="12"/>
    <s v="EUR"/>
    <n v="1467128723"/>
    <n v="1464536723"/>
    <b v="0"/>
    <n v="1530"/>
    <b v="1"/>
    <s v="technology/hardware"/>
    <n v="9.3063999999999994E-2"/>
    <n v="7.6032679738562088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11633"/>
    <x v="0"/>
    <x v="0"/>
    <s v="USD"/>
    <n v="1475390484"/>
    <n v="1471502484"/>
    <b v="0"/>
    <n v="278"/>
    <b v="1"/>
    <s v="technology/hardware"/>
    <n v="0.58165"/>
    <n v="41.84532374100719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1633"/>
    <x v="0"/>
    <x v="0"/>
    <s v="USD"/>
    <n v="1462629432"/>
    <n v="1460037432"/>
    <b v="0"/>
    <n v="350"/>
    <b v="1"/>
    <s v="technology/hardware"/>
    <n v="0.16269930069930069"/>
    <n v="33.237142857142857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1633"/>
    <x v="0"/>
    <x v="0"/>
    <s v="USD"/>
    <n v="1431100918"/>
    <n v="1427212918"/>
    <b v="0"/>
    <n v="470"/>
    <b v="1"/>
    <s v="technology/hardware"/>
    <n v="0.11633"/>
    <n v="24.751063829787235"/>
    <x v="2"/>
    <x v="30"/>
  </r>
  <r>
    <n v="2074"/>
    <s v="Advanced Simulation Products - PC Gaming Controllers"/>
    <s v="Creating PC gaming controllers to bring your gaming experience to a new level."/>
    <n v="600"/>
    <n v="11633"/>
    <x v="0"/>
    <x v="0"/>
    <s v="USD"/>
    <n v="1462564182"/>
    <n v="1459972182"/>
    <b v="0"/>
    <n v="3"/>
    <b v="1"/>
    <s v="technology/hardware"/>
    <n v="19.388333333333332"/>
    <n v="3877.6666666666665"/>
    <x v="2"/>
    <x v="30"/>
  </r>
  <r>
    <n v="2075"/>
    <s v="The Practical Meter: Know your power!"/>
    <s v="The Practical Meter helps you charge your phone faster by solving a problem millions of people experience."/>
    <n v="9999"/>
    <n v="11633"/>
    <x v="0"/>
    <x v="0"/>
    <s v="USD"/>
    <n v="1374769288"/>
    <n v="1372177288"/>
    <b v="0"/>
    <n v="8200"/>
    <b v="1"/>
    <s v="technology/hardware"/>
    <n v="1.1634163416341634"/>
    <n v="1.4186585365853659"/>
    <x v="2"/>
    <x v="30"/>
  </r>
  <r>
    <n v="2076"/>
    <s v="Earin - The Worlds Smallest Wireless Earbuds"/>
    <s v="Wireless earbuds filled with sound, yet so small they are almost invisible!"/>
    <n v="179000"/>
    <n v="11633"/>
    <x v="0"/>
    <x v="1"/>
    <s v="GBP"/>
    <n v="1406149689"/>
    <n v="1402693689"/>
    <b v="0"/>
    <n v="8359"/>
    <b v="1"/>
    <s v="technology/hardware"/>
    <n v="6.4988826815642456E-2"/>
    <n v="1.391673645172867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11633"/>
    <x v="0"/>
    <x v="0"/>
    <s v="USD"/>
    <n v="1433538000"/>
    <n v="1428541276"/>
    <b v="0"/>
    <n v="188"/>
    <b v="1"/>
    <s v="technology/hardware"/>
    <n v="0.23266000000000001"/>
    <n v="61.87765957446808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11633"/>
    <x v="0"/>
    <x v="3"/>
    <s v="EUR"/>
    <n v="1482085857"/>
    <n v="1479493857"/>
    <b v="0"/>
    <n v="48"/>
    <b v="1"/>
    <s v="technology/hardware"/>
    <n v="0.58165"/>
    <n v="242.35416666666666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1633"/>
    <x v="0"/>
    <x v="1"/>
    <s v="GBP"/>
    <n v="1435258800"/>
    <n v="1432659793"/>
    <b v="0"/>
    <n v="607"/>
    <b v="1"/>
    <s v="technology/hardware"/>
    <n v="1.1633"/>
    <n v="19.16474464579901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1633"/>
    <x v="0"/>
    <x v="0"/>
    <s v="USD"/>
    <n v="1447286300"/>
    <n v="1444690700"/>
    <b v="0"/>
    <n v="50"/>
    <b v="1"/>
    <s v="technology/hardware"/>
    <n v="11.632999999999999"/>
    <n v="232.6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11633"/>
    <x v="0"/>
    <x v="0"/>
    <s v="USD"/>
    <n v="1337144340"/>
    <n v="1333597555"/>
    <b v="0"/>
    <n v="55"/>
    <b v="1"/>
    <s v="music/indie rock"/>
    <n v="3.3237142857142858"/>
    <n v="211.5090909090909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1633"/>
    <x v="0"/>
    <x v="0"/>
    <s v="USD"/>
    <n v="1322106796"/>
    <n v="1316919196"/>
    <b v="0"/>
    <n v="38"/>
    <b v="1"/>
    <s v="music/indie rock"/>
    <n v="7.7553333333333336"/>
    <n v="306.13157894736844"/>
    <x v="4"/>
    <x v="14"/>
  </r>
  <r>
    <n v="2083"/>
    <s v="These Old Streets Album"/>
    <s v="Autumn's Song is working on a debut album that brings accustic / singer-songwriter / piano rock to the central Florida music scene."/>
    <n v="750"/>
    <n v="11633"/>
    <x v="0"/>
    <x v="0"/>
    <s v="USD"/>
    <n v="1338830395"/>
    <n v="1336238395"/>
    <b v="0"/>
    <n v="25"/>
    <b v="1"/>
    <s v="music/indie rock"/>
    <n v="15.510666666666667"/>
    <n v="465.32"/>
    <x v="4"/>
    <x v="14"/>
  </r>
  <r>
    <n v="2084"/>
    <s v="Project: Ballerina Black UK Tour"/>
    <s v="Los Angeles based Ballerina Black are on their way to tour the UK in May. Join our club &amp; help make it happen."/>
    <n v="3000"/>
    <n v="11633"/>
    <x v="0"/>
    <x v="0"/>
    <s v="USD"/>
    <n v="1399186740"/>
    <n v="1396468782"/>
    <b v="0"/>
    <n v="46"/>
    <b v="1"/>
    <s v="music/indie rock"/>
    <n v="3.8776666666666668"/>
    <n v="252.89130434782609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11633"/>
    <x v="0"/>
    <x v="0"/>
    <s v="USD"/>
    <n v="1342382587"/>
    <n v="1339790587"/>
    <b v="0"/>
    <n v="83"/>
    <b v="1"/>
    <s v="music/indie rock"/>
    <n v="1.9388333333333334"/>
    <n v="140.15662650602408"/>
    <x v="4"/>
    <x v="14"/>
  </r>
  <r>
    <n v="2086"/>
    <s v="Adam Sullivan - Recording 4 New EPs for 2012!"/>
    <s v="I am in the process of completing 4 new EPs to be released in Winter, Spring, Summer, and Fall of 2012."/>
    <n v="4000"/>
    <n v="11633"/>
    <x v="0"/>
    <x v="0"/>
    <s v="USD"/>
    <n v="1323838740"/>
    <n v="1321200332"/>
    <b v="0"/>
    <n v="35"/>
    <b v="1"/>
    <s v="music/indie rock"/>
    <n v="2.9082499999999998"/>
    <n v="332.37142857142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1633"/>
    <x v="0"/>
    <x v="0"/>
    <s v="USD"/>
    <n v="1315457658"/>
    <n v="1312865658"/>
    <b v="0"/>
    <n v="25"/>
    <b v="1"/>
    <s v="music/indie rock"/>
    <n v="7.7553333333333336"/>
    <n v="465.3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11633"/>
    <x v="0"/>
    <x v="0"/>
    <s v="USD"/>
    <n v="1284177540"/>
    <n v="1281028152"/>
    <b v="0"/>
    <n v="75"/>
    <b v="1"/>
    <s v="music/indie rock"/>
    <n v="3.8776666666666668"/>
    <n v="155.10666666666665"/>
    <x v="4"/>
    <x v="14"/>
  </r>
  <r>
    <n v="2089"/>
    <s v="Little Moses EP"/>
    <s v="Little Moses is trying to record their first EP, and we can't do it without your help!"/>
    <n v="2500"/>
    <n v="11633"/>
    <x v="0"/>
    <x v="0"/>
    <s v="USD"/>
    <n v="1375408194"/>
    <n v="1372384194"/>
    <b v="0"/>
    <n v="62"/>
    <b v="1"/>
    <s v="music/indie rock"/>
    <n v="4.6532"/>
    <n v="187.6290322580645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11633"/>
    <x v="0"/>
    <x v="0"/>
    <s v="USD"/>
    <n v="1361696955"/>
    <n v="1359104955"/>
    <b v="0"/>
    <n v="160"/>
    <b v="1"/>
    <s v="music/indie rock"/>
    <n v="1.4541249999999999"/>
    <n v="72.706249999999997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1633"/>
    <x v="0"/>
    <x v="0"/>
    <s v="USD"/>
    <n v="1299009600"/>
    <n v="1294818278"/>
    <b v="0"/>
    <n v="246"/>
    <b v="1"/>
    <s v="music/indie rock"/>
    <n v="0.64627777777777773"/>
    <n v="47.28861788617886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11633"/>
    <x v="0"/>
    <x v="0"/>
    <s v="USD"/>
    <n v="1318006732"/>
    <n v="1312822732"/>
    <b v="0"/>
    <n v="55"/>
    <b v="1"/>
    <s v="music/indie rock"/>
    <n v="1.9388333333333334"/>
    <n v="211.5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1633"/>
    <x v="0"/>
    <x v="0"/>
    <s v="USD"/>
    <n v="1356211832"/>
    <n v="1351024232"/>
    <b v="0"/>
    <n v="23"/>
    <b v="1"/>
    <s v="music/indie rock"/>
    <n v="7.7553333333333336"/>
    <n v="505.7826086956521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11633"/>
    <x v="0"/>
    <x v="0"/>
    <s v="USD"/>
    <n v="1330916400"/>
    <n v="1327969730"/>
    <b v="0"/>
    <n v="72"/>
    <b v="1"/>
    <s v="music/indie rock"/>
    <n v="3.3237142857142858"/>
    <n v="161.5694444444444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11633"/>
    <x v="0"/>
    <x v="0"/>
    <s v="USD"/>
    <n v="1317576973"/>
    <n v="1312392973"/>
    <b v="0"/>
    <n v="22"/>
    <b v="1"/>
    <s v="music/indie rock"/>
    <n v="4.6532"/>
    <n v="528.77272727272725"/>
    <x v="4"/>
    <x v="14"/>
  </r>
  <r>
    <n v="2096"/>
    <s v="GBS Detroit Presents Shone Nuisance"/>
    <s v="Shone Nuisance is heading to GBS Detroit on Friday, October 26th to record and film their GBS Detroit EP and video."/>
    <n v="600"/>
    <n v="11633"/>
    <x v="0"/>
    <x v="0"/>
    <s v="USD"/>
    <n v="1351223940"/>
    <n v="1349892735"/>
    <b v="0"/>
    <n v="14"/>
    <b v="1"/>
    <s v="music/indie rock"/>
    <n v="19.388333333333332"/>
    <n v="830.92857142857144"/>
    <x v="4"/>
    <x v="14"/>
  </r>
  <r>
    <n v="2097"/>
    <s v="Caverns of Sonora"/>
    <s v="Engine is ready to record our sophomore release. The songs are written, the musicians are ready. Help us bring this into existence!"/>
    <n v="3000"/>
    <n v="11633"/>
    <x v="0"/>
    <x v="0"/>
    <s v="USD"/>
    <n v="1322751735"/>
    <n v="1317564135"/>
    <b v="0"/>
    <n v="38"/>
    <b v="1"/>
    <s v="music/indie rock"/>
    <n v="3.8776666666666668"/>
    <n v="306.13157894736844"/>
    <x v="4"/>
    <x v="14"/>
  </r>
  <r>
    <n v="2098"/>
    <s v="The Christopher Battles EP"/>
    <s v="The Christopher Battles EP Project will fund professional recording, publicity, and release for this original singer-songwriter."/>
    <n v="6000"/>
    <n v="11633"/>
    <x v="0"/>
    <x v="0"/>
    <s v="USD"/>
    <n v="1331174635"/>
    <n v="1328582635"/>
    <b v="0"/>
    <n v="32"/>
    <b v="1"/>
    <s v="music/indie rock"/>
    <n v="1.9388333333333334"/>
    <n v="363.53125"/>
    <x v="4"/>
    <x v="14"/>
  </r>
  <r>
    <n v="2099"/>
    <s v="Roosevelt Died."/>
    <s v="Our tour van died, we need help!"/>
    <n v="3000"/>
    <n v="11633"/>
    <x v="0"/>
    <x v="0"/>
    <s v="USD"/>
    <n v="1435808400"/>
    <n v="1434650084"/>
    <b v="0"/>
    <n v="63"/>
    <b v="1"/>
    <s v="music/indie rock"/>
    <n v="3.8776666666666668"/>
    <n v="184.6507936507936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11633"/>
    <x v="0"/>
    <x v="0"/>
    <s v="USD"/>
    <n v="1341028740"/>
    <n v="1339704141"/>
    <b v="0"/>
    <n v="27"/>
    <b v="1"/>
    <s v="music/indie rock"/>
    <n v="19.388333333333332"/>
    <n v="430.8518518518518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1633"/>
    <x v="0"/>
    <x v="0"/>
    <s v="USD"/>
    <n v="1329104114"/>
    <n v="1323920114"/>
    <b v="0"/>
    <n v="44"/>
    <b v="1"/>
    <s v="music/indie rock"/>
    <n v="5.8164999999999996"/>
    <n v="264.3863636363636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1633"/>
    <x v="0"/>
    <x v="0"/>
    <s v="USD"/>
    <n v="1304628648"/>
    <n v="1302036648"/>
    <b v="0"/>
    <n v="38"/>
    <b v="1"/>
    <s v="music/indie rock"/>
    <n v="11.632999999999999"/>
    <n v="306.13157894736844"/>
    <x v="4"/>
    <x v="14"/>
  </r>
  <r>
    <n v="2103"/>
    <s v="Matthew Moon's New Album"/>
    <s v="Indie rocker, Matthew Moon, has something to share with you..."/>
    <n v="7777"/>
    <n v="11633"/>
    <x v="0"/>
    <x v="0"/>
    <s v="USD"/>
    <n v="1352488027"/>
    <n v="1349892427"/>
    <b v="0"/>
    <n v="115"/>
    <b v="1"/>
    <s v="music/indie rock"/>
    <n v="1.4958210106724958"/>
    <n v="101.1565217391304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1633"/>
    <x v="0"/>
    <x v="0"/>
    <s v="USD"/>
    <n v="1369958400"/>
    <n v="1367286434"/>
    <b v="0"/>
    <n v="37"/>
    <b v="1"/>
    <s v="music/indie rock"/>
    <n v="14.54125"/>
    <n v="314.40540540540542"/>
    <x v="4"/>
    <x v="14"/>
  </r>
  <r>
    <n v="2105"/>
    <s v="Layla The Wolf Debut E.P. &quot;Sugar&quot;"/>
    <s v="Help Layla the Wolf fund the printing and releasing of our first E.P. Release called &quot;Sugar&quot;."/>
    <n v="2000"/>
    <n v="11633"/>
    <x v="0"/>
    <x v="0"/>
    <s v="USD"/>
    <n v="1416542400"/>
    <n v="1415472953"/>
    <b v="0"/>
    <n v="99"/>
    <b v="1"/>
    <s v="music/indie rock"/>
    <n v="5.8164999999999996"/>
    <n v="117.505050505050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1633"/>
    <x v="0"/>
    <x v="0"/>
    <s v="USD"/>
    <n v="1359176974"/>
    <n v="1356584974"/>
    <b v="0"/>
    <n v="44"/>
    <b v="1"/>
    <s v="music/indie rock"/>
    <n v="5.2877272727272731"/>
    <n v="264.3863636363636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11633"/>
    <x v="0"/>
    <x v="0"/>
    <s v="USD"/>
    <n v="1415815393"/>
    <n v="1413997393"/>
    <b v="0"/>
    <n v="58"/>
    <b v="1"/>
    <s v="music/indie rock"/>
    <n v="5.8164999999999996"/>
    <n v="200.568965517241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1633"/>
    <x v="0"/>
    <x v="0"/>
    <s v="USD"/>
    <n v="1347249300"/>
    <n v="1344917580"/>
    <b v="0"/>
    <n v="191"/>
    <b v="1"/>
    <s v="music/indie rock"/>
    <n v="0.72706249999999994"/>
    <n v="60.905759162303667"/>
    <x v="4"/>
    <x v="14"/>
  </r>
  <r>
    <n v="2109"/>
    <s v="Skyline Sounds - First Studio Album (and Merch!)"/>
    <s v="We are ready to make our first full-length album, and with your help, we can make it happen!"/>
    <n v="4000"/>
    <n v="11633"/>
    <x v="0"/>
    <x v="0"/>
    <s v="USD"/>
    <n v="1436115617"/>
    <n v="1433523617"/>
    <b v="0"/>
    <n v="40"/>
    <b v="1"/>
    <s v="music/indie rock"/>
    <n v="2.9082499999999998"/>
    <n v="290.82499999999999"/>
    <x v="4"/>
    <x v="14"/>
  </r>
  <r>
    <n v="2110"/>
    <s v="&quot;Vision&quot; - New Album - Brent Brown"/>
    <s v="Brent Brown's breakout new album! Requires help from the record label... You!"/>
    <n v="2000"/>
    <n v="11633"/>
    <x v="0"/>
    <x v="0"/>
    <s v="USD"/>
    <n v="1401253140"/>
    <n v="1398873969"/>
    <b v="0"/>
    <n v="38"/>
    <b v="1"/>
    <s v="music/indie rock"/>
    <n v="5.8164999999999996"/>
    <n v="306.1315789473684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1633"/>
    <x v="0"/>
    <x v="0"/>
    <s v="USD"/>
    <n v="1313370000"/>
    <n v="1307594625"/>
    <b v="0"/>
    <n v="39"/>
    <b v="1"/>
    <s v="music/indie rock"/>
    <n v="5.8164999999999996"/>
    <n v="298.28205128205127"/>
    <x v="4"/>
    <x v="14"/>
  </r>
  <r>
    <n v="2112"/>
    <s v="BBB Kickstarter Two"/>
    <s v="BBB is going back into the studio to record and release &quot;Felix From Canada&quot; by popular demand.  We need your help!"/>
    <n v="300"/>
    <n v="11633"/>
    <x v="0"/>
    <x v="0"/>
    <s v="USD"/>
    <n v="1366064193"/>
    <n v="1364854593"/>
    <b v="0"/>
    <n v="11"/>
    <b v="1"/>
    <s v="music/indie rock"/>
    <n v="38.776666666666664"/>
    <n v="1057.5454545454545"/>
    <x v="4"/>
    <x v="14"/>
  </r>
  <r>
    <n v="2113"/>
    <s v="Summer Underground // Honeycomb LP"/>
    <s v="Help us fund our second full-length album Honeycomb!"/>
    <n v="7000"/>
    <n v="11633"/>
    <x v="0"/>
    <x v="0"/>
    <s v="USD"/>
    <n v="1411505176"/>
    <n v="1408481176"/>
    <b v="0"/>
    <n v="107"/>
    <b v="1"/>
    <s v="music/indie rock"/>
    <n v="1.6618571428571429"/>
    <n v="108.7196261682242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1633"/>
    <x v="0"/>
    <x v="0"/>
    <s v="USD"/>
    <n v="1291870740"/>
    <n v="1286480070"/>
    <b v="0"/>
    <n v="147"/>
    <b v="1"/>
    <s v="music/indie rock"/>
    <n v="2.3266"/>
    <n v="79.1360544217687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11633"/>
    <x v="0"/>
    <x v="0"/>
    <s v="USD"/>
    <n v="1298167001"/>
    <n v="1295575001"/>
    <b v="0"/>
    <n v="36"/>
    <b v="1"/>
    <s v="music/indie rock"/>
    <n v="7.7553333333333336"/>
    <n v="323.1388888888889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11633"/>
    <x v="0"/>
    <x v="0"/>
    <s v="USD"/>
    <n v="1349203203"/>
    <n v="1345056003"/>
    <b v="0"/>
    <n v="92"/>
    <b v="1"/>
    <s v="music/indie rock"/>
    <n v="0.24235416666666668"/>
    <n v="126.4456521739130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1633"/>
    <x v="0"/>
    <x v="0"/>
    <s v="USD"/>
    <n v="1445921940"/>
    <n v="1444699549"/>
    <b v="0"/>
    <n v="35"/>
    <b v="1"/>
    <s v="music/indie rock"/>
    <n v="9.6941666666666659"/>
    <n v="332.37142857142857"/>
    <x v="4"/>
    <x v="14"/>
  </r>
  <r>
    <n v="2118"/>
    <s v="PORCHES. vs. THE U.S.A."/>
    <s v="PORCHES.  and Documentarians tour from New York to San Francisco and back."/>
    <n v="1000"/>
    <n v="11633"/>
    <x v="0"/>
    <x v="0"/>
    <s v="USD"/>
    <n v="1311538136"/>
    <n v="1308946136"/>
    <b v="0"/>
    <n v="17"/>
    <b v="1"/>
    <s v="music/indie rock"/>
    <n v="11.632999999999999"/>
    <n v="684.29411764705878"/>
    <x v="4"/>
    <x v="14"/>
  </r>
  <r>
    <n v="2119"/>
    <s v="Big Long Now's Debut Album"/>
    <s v="big long now is recording our debut album and we are looking for help mastering and pressing it to vinyl"/>
    <n v="2000"/>
    <n v="11633"/>
    <x v="0"/>
    <x v="0"/>
    <s v="USD"/>
    <n v="1345086445"/>
    <n v="1342494445"/>
    <b v="0"/>
    <n v="22"/>
    <b v="1"/>
    <s v="music/indie rock"/>
    <n v="5.8164999999999996"/>
    <n v="528.77272727272725"/>
    <x v="4"/>
    <x v="14"/>
  </r>
  <r>
    <n v="2120"/>
    <s v="Hearty Har Full Length Album"/>
    <s v="&lt;3_x000a_Coming in from outer space. Help Hearty Har record their 1st album!!"/>
    <n v="8000"/>
    <n v="11633"/>
    <x v="0"/>
    <x v="0"/>
    <s v="USD"/>
    <n v="1388617736"/>
    <n v="1384384136"/>
    <b v="0"/>
    <n v="69"/>
    <b v="1"/>
    <s v="music/indie rock"/>
    <n v="1.4541249999999999"/>
    <n v="168.59420289855072"/>
    <x v="4"/>
    <x v="14"/>
  </r>
  <r>
    <n v="2121"/>
    <s v="Legend of Decay"/>
    <s v="Join us on an epic journey to discover a millennia old secret which will change the world forever."/>
    <n v="50000"/>
    <n v="11633"/>
    <x v="2"/>
    <x v="16"/>
    <s v="CHF"/>
    <n v="1484156948"/>
    <n v="1481564948"/>
    <b v="0"/>
    <n v="10"/>
    <b v="0"/>
    <s v="games/video games"/>
    <n v="0.23266000000000001"/>
    <n v="1163.3"/>
    <x v="6"/>
    <x v="17"/>
  </r>
  <r>
    <n v="2122"/>
    <s v="CapitÃ¡n Kalani y el sindicato robÃ³tico"/>
    <s v="Captain Kalani it's a retro game full of nostalgia for the old gamers but interesting for the new ones"/>
    <n v="80000"/>
    <n v="11633"/>
    <x v="2"/>
    <x v="14"/>
    <s v="MXN"/>
    <n v="1483773169"/>
    <n v="1481181169"/>
    <b v="0"/>
    <n v="3"/>
    <b v="0"/>
    <s v="games/video games"/>
    <n v="0.1454125"/>
    <n v="3877.666666666666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1633"/>
    <x v="2"/>
    <x v="0"/>
    <s v="USD"/>
    <n v="1268636340"/>
    <n v="1263982307"/>
    <b v="0"/>
    <n v="5"/>
    <b v="0"/>
    <s v="games/video games"/>
    <n v="23.265999999999998"/>
    <n v="2326.6"/>
    <x v="6"/>
    <x v="17"/>
  </r>
  <r>
    <n v="2124"/>
    <s v="AZAMAR"/>
    <s v="AZAMAR is a Role Playing Game world involving fantasy and high magic, based on the popular OpenD6 OGL using the Cinema6 RPG Framework."/>
    <n v="1100"/>
    <n v="11633"/>
    <x v="2"/>
    <x v="0"/>
    <s v="USD"/>
    <n v="1291093200"/>
    <n v="1286930435"/>
    <b v="0"/>
    <n v="5"/>
    <b v="0"/>
    <s v="games/video games"/>
    <n v="10.575454545454546"/>
    <n v="2326.6"/>
    <x v="6"/>
    <x v="17"/>
  </r>
  <r>
    <n v="2125"/>
    <s v="Becoming - A Metaphysical Game About Mental Illness"/>
    <s v="Becoming is a video game that aims to portray mental illness through a metaphysical and emotional story."/>
    <n v="60000"/>
    <n v="11633"/>
    <x v="2"/>
    <x v="0"/>
    <s v="USD"/>
    <n v="1438734833"/>
    <n v="1436142833"/>
    <b v="0"/>
    <n v="27"/>
    <b v="0"/>
    <s v="games/video games"/>
    <n v="0.19388333333333332"/>
    <n v="430.85185185185185"/>
    <x v="6"/>
    <x v="17"/>
  </r>
  <r>
    <n v="2126"/>
    <s v="DodgeBall Blitz"/>
    <s v="Lead your team to victory in this fast-paced, action, sports game! Use Power-ups and avoid attacks as you fight for victory!"/>
    <n v="20000"/>
    <n v="11633"/>
    <x v="2"/>
    <x v="0"/>
    <s v="USD"/>
    <n v="1418080887"/>
    <n v="1415488887"/>
    <b v="0"/>
    <n v="2"/>
    <b v="0"/>
    <s v="games/video games"/>
    <n v="0.58165"/>
    <n v="5816.5"/>
    <x v="6"/>
    <x v="17"/>
  </r>
  <r>
    <n v="2127"/>
    <s v="Three Monkeys - Part 1: Into the Abyss"/>
    <s v="Three Monkeys is an audio adventure game for PC."/>
    <n v="28000"/>
    <n v="11633"/>
    <x v="2"/>
    <x v="1"/>
    <s v="GBP"/>
    <n v="1426158463"/>
    <n v="1423570063"/>
    <b v="0"/>
    <n v="236"/>
    <b v="0"/>
    <s v="games/video games"/>
    <n v="0.41546428571428573"/>
    <n v="49.292372881355931"/>
    <x v="6"/>
    <x v="17"/>
  </r>
  <r>
    <n v="2128"/>
    <s v="Makayla's Quest"/>
    <s v="The Royal Snail has misdelivered all the invitations to the Royal Ball.  It's up to Makayla to set things right in the Fairy Forest"/>
    <n v="15000"/>
    <n v="11633"/>
    <x v="2"/>
    <x v="5"/>
    <s v="CAD"/>
    <n v="1411324369"/>
    <n v="1406140369"/>
    <b v="0"/>
    <n v="1"/>
    <b v="0"/>
    <s v="games/video games"/>
    <n v="0.7755333333333333"/>
    <n v="11633"/>
    <x v="6"/>
    <x v="17"/>
  </r>
  <r>
    <n v="2129"/>
    <s v="Pretty Kitty Fuzzy"/>
    <s v="PKF is a Cat-Tastic 2D side-scrolling shooter! Stand up to all the big meanies with the power of positivity and save the universe!"/>
    <n v="2000"/>
    <n v="11633"/>
    <x v="2"/>
    <x v="0"/>
    <s v="USD"/>
    <n v="1457570100"/>
    <n v="1454978100"/>
    <b v="0"/>
    <n v="12"/>
    <b v="0"/>
    <s v="games/video games"/>
    <n v="5.8164999999999996"/>
    <n v="969.41666666666663"/>
    <x v="6"/>
    <x v="17"/>
  </r>
  <r>
    <n v="2130"/>
    <s v="Wondrous Adventures: A Kid's Game"/>
    <s v="You are the hero tasked to save your home from the villainous Sanword."/>
    <n v="42000"/>
    <n v="11633"/>
    <x v="2"/>
    <x v="0"/>
    <s v="USD"/>
    <n v="1408154663"/>
    <n v="1405130663"/>
    <b v="0"/>
    <n v="4"/>
    <b v="0"/>
    <s v="games/video games"/>
    <n v="0.27697619047619049"/>
    <n v="2908.25"/>
    <x v="6"/>
    <x v="17"/>
  </r>
  <r>
    <n v="2131"/>
    <s v="Scout's Honor"/>
    <s v="From frightened girl to empowered woman, Scout's Honor is a tale about facing your fears and overcoming odds."/>
    <n v="500"/>
    <n v="11633"/>
    <x v="2"/>
    <x v="0"/>
    <s v="USD"/>
    <n v="1436677091"/>
    <n v="1434085091"/>
    <b v="0"/>
    <n v="3"/>
    <b v="0"/>
    <s v="games/video games"/>
    <n v="23.265999999999998"/>
    <n v="3877.6666666666665"/>
    <x v="6"/>
    <x v="17"/>
  </r>
  <r>
    <n v="2132"/>
    <s v="Universe Rush"/>
    <s v="Fight your way to dominate the universe. Be the first to try our engaging cross-platform mmo-strategy and bring it closer to reality."/>
    <n v="100000"/>
    <n v="11633"/>
    <x v="2"/>
    <x v="0"/>
    <s v="USD"/>
    <n v="1391427692"/>
    <n v="1388835692"/>
    <b v="0"/>
    <n v="99"/>
    <b v="0"/>
    <s v="games/video games"/>
    <n v="0.11633"/>
    <n v="117.5050505050505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1633"/>
    <x v="2"/>
    <x v="0"/>
    <s v="USD"/>
    <n v="1303628340"/>
    <n v="1300328399"/>
    <b v="0"/>
    <n v="3"/>
    <b v="0"/>
    <s v="games/video games"/>
    <n v="11.632999999999999"/>
    <n v="3877.6666666666665"/>
    <x v="6"/>
    <x v="17"/>
  </r>
  <r>
    <n v="2134"/>
    <s v="Prehistoric Landing"/>
    <s v="1st person Action Survivalist Rpg game. You get sent to a deadly Island to die not knowing that your not alone on the island."/>
    <n v="6000"/>
    <n v="11633"/>
    <x v="2"/>
    <x v="0"/>
    <s v="USD"/>
    <n v="1367097391"/>
    <n v="1364505391"/>
    <b v="0"/>
    <n v="3"/>
    <b v="0"/>
    <s v="games/video games"/>
    <n v="1.9388333333333334"/>
    <n v="3877.6666666666665"/>
    <x v="6"/>
    <x v="17"/>
  </r>
  <r>
    <n v="2135"/>
    <s v="Tesla's Electric Mist"/>
    <s v="Point-and-click adventure: The mysterious Nikola Tesla, a time traveling device, and an experiment gone wrong in Colorado Springs"/>
    <n v="5000"/>
    <n v="11633"/>
    <x v="2"/>
    <x v="0"/>
    <s v="USD"/>
    <n v="1349392033"/>
    <n v="1346800033"/>
    <b v="0"/>
    <n v="22"/>
    <b v="0"/>
    <s v="games/video games"/>
    <n v="2.3266"/>
    <n v="528.77272727272725"/>
    <x v="6"/>
    <x v="17"/>
  </r>
  <r>
    <n v="2136"/>
    <s v="Dark Paradise"/>
    <s v="A dark and twisted game with physiological madness and corruption as a man becomes the ultimate bio weapon."/>
    <n v="80000"/>
    <n v="11633"/>
    <x v="2"/>
    <x v="0"/>
    <s v="USD"/>
    <n v="1382184786"/>
    <n v="1379592786"/>
    <b v="0"/>
    <n v="4"/>
    <b v="0"/>
    <s v="games/video games"/>
    <n v="0.1454125"/>
    <n v="2908.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1633"/>
    <x v="2"/>
    <x v="5"/>
    <s v="CAD"/>
    <n v="1417804229"/>
    <n v="1415212229"/>
    <b v="0"/>
    <n v="534"/>
    <b v="0"/>
    <s v="games/video games"/>
    <n v="0.23266000000000001"/>
    <n v="21.784644194756556"/>
    <x v="6"/>
    <x v="17"/>
  </r>
  <r>
    <n v="2138"/>
    <s v="Tales Of Tameria - Dawning Light"/>
    <s v="A game with a mixture of a few genres from RPG, Simulation and to adventure elements."/>
    <n v="1000"/>
    <n v="11633"/>
    <x v="2"/>
    <x v="1"/>
    <s v="GBP"/>
    <n v="1383959939"/>
    <n v="1381364339"/>
    <b v="0"/>
    <n v="12"/>
    <b v="0"/>
    <s v="games/video games"/>
    <n v="11.632999999999999"/>
    <n v="969.41666666666663"/>
    <x v="6"/>
    <x v="17"/>
  </r>
  <r>
    <n v="2139"/>
    <s v="Manorkept"/>
    <s v="An adventuring RPG with ghosts, mysteries, and flexible gameplay paths, Manorkept is a game that promises an unforgettable experience."/>
    <n v="30000"/>
    <n v="11633"/>
    <x v="2"/>
    <x v="0"/>
    <s v="USD"/>
    <n v="1478196008"/>
    <n v="1475604008"/>
    <b v="0"/>
    <n v="56"/>
    <b v="0"/>
    <s v="games/video games"/>
    <n v="0.38776666666666665"/>
    <n v="207.7321428571428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1633"/>
    <x v="2"/>
    <x v="0"/>
    <s v="USD"/>
    <n v="1357934424"/>
    <n v="1355342424"/>
    <b v="0"/>
    <n v="11"/>
    <b v="0"/>
    <s v="games/video games"/>
    <n v="2.3265999999999998E-2"/>
    <n v="1057.5454545454545"/>
    <x v="6"/>
    <x v="17"/>
  </r>
  <r>
    <n v="2141"/>
    <s v="King of Consoles"/>
    <s v="A place where people can test out the latest video games, for an hourly fee. It's cheaper than wasting money on a $60 game that sucked"/>
    <n v="15000"/>
    <n v="11633"/>
    <x v="2"/>
    <x v="0"/>
    <s v="USD"/>
    <n v="1415947159"/>
    <n v="1413351559"/>
    <b v="0"/>
    <n v="0"/>
    <b v="0"/>
    <s v="games/video games"/>
    <n v="0.7755333333333333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11633"/>
    <x v="2"/>
    <x v="12"/>
    <s v="EUR"/>
    <n v="1451494210"/>
    <n v="1449075010"/>
    <b v="0"/>
    <n v="12"/>
    <b v="0"/>
    <s v="games/video games"/>
    <n v="1.1079047619047619"/>
    <n v="969.4166666666666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1633"/>
    <x v="2"/>
    <x v="0"/>
    <s v="USD"/>
    <n v="1279738800"/>
    <n v="1275599812"/>
    <b v="0"/>
    <n v="5"/>
    <b v="0"/>
    <s v="games/video games"/>
    <n v="5.8164999999999996"/>
    <n v="2326.6"/>
    <x v="6"/>
    <x v="17"/>
  </r>
  <r>
    <n v="2144"/>
    <s v="Project Starborn"/>
    <s v="A thousand community-built sandbox games (and more!) with a fully-customizable game engine."/>
    <n v="35500"/>
    <n v="11633"/>
    <x v="2"/>
    <x v="0"/>
    <s v="USD"/>
    <n v="1379164040"/>
    <n v="1376399240"/>
    <b v="0"/>
    <n v="24"/>
    <b v="0"/>
    <s v="games/video games"/>
    <n v="0.32769014084507042"/>
    <n v="484.70833333333331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1633"/>
    <x v="2"/>
    <x v="0"/>
    <s v="USD"/>
    <n v="1385534514"/>
    <n v="1382938914"/>
    <b v="0"/>
    <n v="89"/>
    <b v="0"/>
    <s v="games/video games"/>
    <n v="0.7755333333333333"/>
    <n v="130.70786516853931"/>
    <x v="6"/>
    <x v="17"/>
  </r>
  <r>
    <n v="2146"/>
    <s v="Nanaue eSports"/>
    <s v="New professional gaming organization with a tournament winning Dota 2 team, &amp; divisions in all eSports games looking to re brand/expand"/>
    <n v="5000"/>
    <n v="11633"/>
    <x v="2"/>
    <x v="0"/>
    <s v="USD"/>
    <n v="1455207510"/>
    <n v="1453997910"/>
    <b v="0"/>
    <n v="1"/>
    <b v="0"/>
    <s v="games/video games"/>
    <n v="2.3266"/>
    <n v="11633"/>
    <x v="6"/>
    <x v="17"/>
  </r>
  <r>
    <n v="2147"/>
    <s v="Johnny Rocketfingers 3"/>
    <s v="A Point and Click Adventure on Steroids."/>
    <n v="390000"/>
    <n v="11633"/>
    <x v="2"/>
    <x v="0"/>
    <s v="USD"/>
    <n v="1416125148"/>
    <n v="1413356748"/>
    <b v="0"/>
    <n v="55"/>
    <b v="0"/>
    <s v="games/video games"/>
    <n v="2.9828205128205127E-2"/>
    <n v="211.5090909090909"/>
    <x v="6"/>
    <x v="17"/>
  </r>
  <r>
    <n v="2148"/>
    <s v="ZomBlock's"/>
    <s v="zomblock's is a online zombie survival game where you can craft new weapons,find food and water to keep yourself alive."/>
    <n v="100"/>
    <n v="11633"/>
    <x v="2"/>
    <x v="1"/>
    <s v="GBP"/>
    <n v="1427992582"/>
    <n v="1425404182"/>
    <b v="0"/>
    <n v="2"/>
    <b v="0"/>
    <s v="games/video games"/>
    <n v="116.33"/>
    <n v="5816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11633"/>
    <x v="2"/>
    <x v="0"/>
    <s v="USD"/>
    <n v="1280534400"/>
    <n v="1277512556"/>
    <b v="0"/>
    <n v="0"/>
    <b v="0"/>
    <s v="games/video games"/>
    <n v="5.8164999999999996"/>
    <n v="0"/>
    <x v="6"/>
    <x v="17"/>
  </r>
  <r>
    <n v="2150"/>
    <s v="The Unknown Door"/>
    <s v="A pixel styled open world detective game."/>
    <n v="50000"/>
    <n v="11633"/>
    <x v="2"/>
    <x v="10"/>
    <s v="NOK"/>
    <n v="1468392599"/>
    <n v="1465800599"/>
    <b v="0"/>
    <n v="4"/>
    <b v="0"/>
    <s v="games/video games"/>
    <n v="0.23266000000000001"/>
    <n v="2908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633"/>
    <x v="2"/>
    <x v="0"/>
    <s v="USD"/>
    <n v="1467231614"/>
    <n v="1464639614"/>
    <b v="0"/>
    <n v="6"/>
    <b v="0"/>
    <s v="games/video games"/>
    <n v="0.25851111111111114"/>
    <n v="1938.8333333333333"/>
    <x v="6"/>
    <x v="17"/>
  </r>
  <r>
    <n v="2152"/>
    <s v="Space Shooter RPG+"/>
    <s v="Our game is going to be a space shooter that has RPG elements with New Game+! It will be unlike any space shooter ever played."/>
    <n v="30000"/>
    <n v="11633"/>
    <x v="2"/>
    <x v="0"/>
    <s v="USD"/>
    <n v="1394909909"/>
    <n v="1392321509"/>
    <b v="0"/>
    <n v="4"/>
    <b v="0"/>
    <s v="games/video games"/>
    <n v="0.38776666666666665"/>
    <n v="2908.25"/>
    <x v="6"/>
    <x v="17"/>
  </r>
  <r>
    <n v="2153"/>
    <s v="It's The GOD Complex"/>
    <s v="Crowdfunding the Gamers Way. An online game with real world consequences.Do you dare to play? Can you turn the world around?"/>
    <n v="372625"/>
    <n v="11633"/>
    <x v="2"/>
    <x v="0"/>
    <s v="USD"/>
    <n v="1420876740"/>
    <n v="1417470718"/>
    <b v="0"/>
    <n v="4"/>
    <b v="0"/>
    <s v="games/video games"/>
    <n v="3.1219054008721905E-2"/>
    <n v="2908.25"/>
    <x v="6"/>
    <x v="17"/>
  </r>
  <r>
    <n v="2154"/>
    <s v="Demigods - Rise of the Children - Part 1 (Design)"/>
    <s v="A Real Time Strategy game based on Greek mythology in a fictional world."/>
    <n v="250"/>
    <n v="11633"/>
    <x v="2"/>
    <x v="0"/>
    <s v="USD"/>
    <n v="1390921827"/>
    <n v="1389193827"/>
    <b v="0"/>
    <n v="2"/>
    <b v="0"/>
    <s v="games/video games"/>
    <n v="46.531999999999996"/>
    <n v="5816.5"/>
    <x v="6"/>
    <x v="17"/>
  </r>
  <r>
    <n v="2155"/>
    <s v="VoxelMaze"/>
    <s v="A Level Editor, Turned up to eleven. Infinite creativity in one package, solo or with up to 16 of your friends."/>
    <n v="5000"/>
    <n v="11633"/>
    <x v="2"/>
    <x v="1"/>
    <s v="GBP"/>
    <n v="1459443385"/>
    <n v="1456854985"/>
    <b v="0"/>
    <n v="5"/>
    <b v="0"/>
    <s v="games/video games"/>
    <n v="2.3266"/>
    <n v="2326.6"/>
    <x v="6"/>
    <x v="17"/>
  </r>
  <r>
    <n v="2156"/>
    <s v="Beyond Black Space"/>
    <s v="Captain and manage your ship along with your crew in this deep space adventure! (PC/Linux/Mac)"/>
    <n v="56000"/>
    <n v="11633"/>
    <x v="2"/>
    <x v="0"/>
    <s v="USD"/>
    <n v="1379363406"/>
    <n v="1375475406"/>
    <b v="0"/>
    <n v="83"/>
    <b v="0"/>
    <s v="games/video games"/>
    <n v="0.20773214285714287"/>
    <n v="140.15662650602408"/>
    <x v="6"/>
    <x v="17"/>
  </r>
  <r>
    <n v="2157"/>
    <s v="Nin"/>
    <s v="Gamers and 90's fans unite in this small tale of epic proportions!"/>
    <n v="75000"/>
    <n v="11633"/>
    <x v="2"/>
    <x v="0"/>
    <s v="USD"/>
    <n v="1482479940"/>
    <n v="1479684783"/>
    <b v="0"/>
    <n v="57"/>
    <b v="0"/>
    <s v="games/video games"/>
    <n v="0.15510666666666667"/>
    <n v="204.08771929824562"/>
    <x v="6"/>
    <x v="17"/>
  </r>
  <r>
    <n v="2158"/>
    <s v="PerfectGolf"/>
    <s v="A next generation golf game with a course designer and a massively multiplayer online tour. Join the fun and help us create it"/>
    <n v="300000"/>
    <n v="11633"/>
    <x v="2"/>
    <x v="0"/>
    <s v="USD"/>
    <n v="1360009774"/>
    <n v="1356121774"/>
    <b v="0"/>
    <n v="311"/>
    <b v="0"/>
    <s v="games/video games"/>
    <n v="3.8776666666666668E-2"/>
    <n v="37.4051446945337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11633"/>
    <x v="2"/>
    <x v="0"/>
    <s v="USD"/>
    <n v="1310837574"/>
    <n v="1308245574"/>
    <b v="0"/>
    <n v="2"/>
    <b v="0"/>
    <s v="games/video games"/>
    <n v="3.2313888888888891"/>
    <n v="5816.5"/>
    <x v="6"/>
    <x v="17"/>
  </r>
  <r>
    <n v="2160"/>
    <s v="Army vs Aliens - Currently in Alpha"/>
    <s v="An awesome side-scroller tower defense game.  Think &quot;Plants vs Zombies&quot; but from a side-on perspective."/>
    <n v="10000"/>
    <n v="11633"/>
    <x v="2"/>
    <x v="0"/>
    <s v="USD"/>
    <n v="1337447105"/>
    <n v="1334855105"/>
    <b v="0"/>
    <n v="16"/>
    <b v="0"/>
    <s v="games/video games"/>
    <n v="1.1633"/>
    <n v="727.0625"/>
    <x v="6"/>
    <x v="17"/>
  </r>
  <r>
    <n v="2161"/>
    <s v="CallMeGhost DEBUT ALBUM preorder!"/>
    <s v="We're trying to fund hard copies of our debut album!"/>
    <n v="400"/>
    <n v="11633"/>
    <x v="0"/>
    <x v="0"/>
    <s v="USD"/>
    <n v="1443040059"/>
    <n v="1440448059"/>
    <b v="0"/>
    <n v="13"/>
    <b v="1"/>
    <s v="music/rock"/>
    <n v="29.0825"/>
    <n v="894.8461538461538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11633"/>
    <x v="0"/>
    <x v="0"/>
    <s v="USD"/>
    <n v="1406226191"/>
    <n v="1403547791"/>
    <b v="0"/>
    <n v="58"/>
    <b v="1"/>
    <s v="music/rock"/>
    <n v="2.5851111111111109"/>
    <n v="200.56896551724137"/>
    <x v="4"/>
    <x v="11"/>
  </r>
  <r>
    <n v="2163"/>
    <s v="Help MONGREL record our new cd !"/>
    <s v="Mongrel is looking to hit the studio once again in June so we can bring you a new cd later this year and we need your help!"/>
    <n v="2500"/>
    <n v="11633"/>
    <x v="0"/>
    <x v="0"/>
    <s v="USD"/>
    <n v="1433735400"/>
    <n v="1429306520"/>
    <b v="0"/>
    <n v="44"/>
    <b v="1"/>
    <s v="music/rock"/>
    <n v="4.6532"/>
    <n v="264.38636363636363"/>
    <x v="4"/>
    <x v="11"/>
  </r>
  <r>
    <n v="2164"/>
    <s v="Rosaline debut record"/>
    <s v="South Florida roots country/rock outfit's long awaited debut record"/>
    <n v="5500"/>
    <n v="11633"/>
    <x v="0"/>
    <x v="0"/>
    <s v="USD"/>
    <n v="1466827140"/>
    <n v="1464196414"/>
    <b v="0"/>
    <n v="83"/>
    <b v="1"/>
    <s v="music/rock"/>
    <n v="2.1150909090909091"/>
    <n v="140.1566265060240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11633"/>
    <x v="0"/>
    <x v="6"/>
    <s v="EUR"/>
    <n v="1460127635"/>
    <n v="1457539235"/>
    <b v="0"/>
    <n v="117"/>
    <b v="1"/>
    <s v="music/rock"/>
    <n v="4.6532"/>
    <n v="99.42735042735043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11633"/>
    <x v="0"/>
    <x v="0"/>
    <s v="USD"/>
    <n v="1417813618"/>
    <n v="1413922018"/>
    <b v="0"/>
    <n v="32"/>
    <b v="1"/>
    <s v="music/rock"/>
    <n v="5.8164999999999996"/>
    <n v="363.53125"/>
    <x v="4"/>
    <x v="11"/>
  </r>
  <r>
    <n v="2167"/>
    <s v="Planes and Planets needs to get their EP finished!!"/>
    <s v="We need YOUR HELP to take one more step to this make release sound amazing!"/>
    <n v="150"/>
    <n v="11633"/>
    <x v="0"/>
    <x v="0"/>
    <s v="USD"/>
    <n v="1347672937"/>
    <n v="1346463337"/>
    <b v="0"/>
    <n v="8"/>
    <b v="1"/>
    <s v="music/rock"/>
    <n v="77.553333333333327"/>
    <n v="1454.125"/>
    <x v="4"/>
    <x v="11"/>
  </r>
  <r>
    <n v="2168"/>
    <s v="PIZAZZ: Pigeons Playing Ping Pong's New Album"/>
    <s v="We're hitting the studio to record our next album, &quot;Pizazz&quot;!! Help us put the FUN in FUNK!!"/>
    <n v="18000"/>
    <n v="11633"/>
    <x v="0"/>
    <x v="0"/>
    <s v="USD"/>
    <n v="1486702800"/>
    <n v="1484058261"/>
    <b v="0"/>
    <n v="340"/>
    <b v="1"/>
    <s v="music/rock"/>
    <n v="0.64627777777777773"/>
    <n v="34.214705882352938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1633"/>
    <x v="0"/>
    <x v="0"/>
    <s v="USD"/>
    <n v="1488473351"/>
    <n v="1488214151"/>
    <b v="0"/>
    <n v="7"/>
    <b v="1"/>
    <s v="music/rock"/>
    <n v="76.032679738562095"/>
    <n v="1661.8571428571429"/>
    <x v="4"/>
    <x v="11"/>
  </r>
  <r>
    <n v="2170"/>
    <s v="STETSON'S NEW EP"/>
    <s v="We are a hard rock band from Northern California trying to raise $350 for our next EP. Be a part of our journey!"/>
    <n v="350"/>
    <n v="11633"/>
    <x v="0"/>
    <x v="0"/>
    <s v="USD"/>
    <n v="1440266422"/>
    <n v="1436810422"/>
    <b v="0"/>
    <n v="19"/>
    <b v="1"/>
    <s v="music/rock"/>
    <n v="33.237142857142857"/>
    <n v="612.26315789473688"/>
    <x v="4"/>
    <x v="11"/>
  </r>
  <r>
    <n v="2171"/>
    <s v="Brainspoonâ€™s New Record"/>
    <s v="Like records? We do, too! Help this Los Angeles based rock 'n' roll band get their new album out on vinyl!"/>
    <n v="4000"/>
    <n v="11633"/>
    <x v="0"/>
    <x v="0"/>
    <s v="USD"/>
    <n v="1434949200"/>
    <n v="1431903495"/>
    <b v="0"/>
    <n v="47"/>
    <b v="1"/>
    <s v="music/rock"/>
    <n v="2.9082499999999998"/>
    <n v="247.5106382978723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1633"/>
    <x v="0"/>
    <x v="0"/>
    <s v="USD"/>
    <n v="1429365320"/>
    <n v="1426773320"/>
    <b v="0"/>
    <n v="13"/>
    <b v="1"/>
    <s v="music/rock"/>
    <n v="11.632999999999999"/>
    <n v="894.8461538461538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11633"/>
    <x v="0"/>
    <x v="0"/>
    <s v="USD"/>
    <n v="1378785540"/>
    <n v="1376066243"/>
    <b v="0"/>
    <n v="90"/>
    <b v="1"/>
    <s v="music/rock"/>
    <n v="2.7697619047619049"/>
    <n v="129.25555555555556"/>
    <x v="4"/>
    <x v="11"/>
  </r>
  <r>
    <n v="2174"/>
    <s v="Chivo Funge and the Extensions"/>
    <s v="Chivo and his band of miscreants present their debut album _x000a_'Blind Energy' ...we think you are going to like it."/>
    <n v="4000"/>
    <n v="11633"/>
    <x v="0"/>
    <x v="1"/>
    <s v="GBP"/>
    <n v="1462453307"/>
    <n v="1459861307"/>
    <b v="0"/>
    <n v="63"/>
    <b v="1"/>
    <s v="music/rock"/>
    <n v="2.9082499999999998"/>
    <n v="184.6507936507936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1633"/>
    <x v="0"/>
    <x v="0"/>
    <s v="USD"/>
    <n v="1469059986"/>
    <n v="1468455186"/>
    <b v="0"/>
    <n v="26"/>
    <b v="1"/>
    <s v="music/rock"/>
    <n v="16.618571428571428"/>
    <n v="447.42307692307691"/>
    <x v="4"/>
    <x v="11"/>
  </r>
  <r>
    <n v="2176"/>
    <s v="Mike Farley Band - New Album!"/>
    <s v="The Mike Farley Band has re-assembled its original line up and needs your help to make a new full-length album!"/>
    <n v="5000"/>
    <n v="11633"/>
    <x v="0"/>
    <x v="0"/>
    <s v="USD"/>
    <n v="1430579509"/>
    <n v="1427987509"/>
    <b v="0"/>
    <n v="71"/>
    <b v="1"/>
    <s v="music/rock"/>
    <n v="2.3266"/>
    <n v="163.845070422535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11633"/>
    <x v="0"/>
    <x v="0"/>
    <s v="USD"/>
    <n v="1465192867"/>
    <n v="1463032867"/>
    <b v="0"/>
    <n v="38"/>
    <b v="1"/>
    <s v="music/rock"/>
    <n v="4.6532"/>
    <n v="306.13157894736844"/>
    <x v="4"/>
    <x v="11"/>
  </r>
  <r>
    <n v="2178"/>
    <s v="The Letter Black - New Record"/>
    <s v="We are making our third studio album and no longer have a label telling us what we can/can't do. This record is for the fans."/>
    <n v="25000"/>
    <n v="11633"/>
    <x v="0"/>
    <x v="0"/>
    <s v="USD"/>
    <n v="1484752597"/>
    <n v="1482160597"/>
    <b v="0"/>
    <n v="859"/>
    <b v="1"/>
    <s v="music/rock"/>
    <n v="0.46532000000000001"/>
    <n v="13.542491268917345"/>
    <x v="4"/>
    <x v="11"/>
  </r>
  <r>
    <n v="2179"/>
    <s v="Woodhouse EP"/>
    <s v="Woodhouse is making an EP!  If you are a fan of whiskey and loud guitars, contribute to the cause!"/>
    <n v="1000"/>
    <n v="11633"/>
    <x v="0"/>
    <x v="0"/>
    <s v="USD"/>
    <n v="1428725192"/>
    <n v="1426133192"/>
    <b v="0"/>
    <n v="21"/>
    <b v="1"/>
    <s v="music/rock"/>
    <n v="11.632999999999999"/>
    <n v="553.95238095238096"/>
    <x v="4"/>
    <x v="11"/>
  </r>
  <r>
    <n v="2180"/>
    <s v="FOUR STAR MARY &quot;PIECES&quot;"/>
    <s v="Help fund the new record by independent alternative rockers FOUR STAR MARY &quot;PIECES&quot;"/>
    <n v="5000"/>
    <n v="11633"/>
    <x v="0"/>
    <x v="0"/>
    <s v="USD"/>
    <n v="1447434268"/>
    <n v="1443801868"/>
    <b v="0"/>
    <n v="78"/>
    <b v="1"/>
    <s v="music/rock"/>
    <n v="2.3266"/>
    <n v="149.1410256410256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11633"/>
    <x v="0"/>
    <x v="0"/>
    <s v="USD"/>
    <n v="1487635653"/>
    <n v="1486426053"/>
    <b v="0"/>
    <n v="53"/>
    <b v="1"/>
    <s v="games/tabletop games"/>
    <n v="5.8164999999999996"/>
    <n v="219.49056603773585"/>
    <x v="6"/>
    <x v="32"/>
  </r>
  <r>
    <n v="2182"/>
    <s v="Broken World - A Post-Apocalypse Tabletop RPG"/>
    <s v="An incredibly comprehensive tabletop rpg book for the post apocalypse, inspired by Dungeon World."/>
    <n v="3000"/>
    <n v="11633"/>
    <x v="0"/>
    <x v="5"/>
    <s v="CAD"/>
    <n v="1412285825"/>
    <n v="1409261825"/>
    <b v="0"/>
    <n v="356"/>
    <b v="1"/>
    <s v="games/tabletop games"/>
    <n v="3.8776666666666668"/>
    <n v="32.67696629213482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11633"/>
    <x v="0"/>
    <x v="0"/>
    <s v="USD"/>
    <n v="1486616400"/>
    <n v="1484037977"/>
    <b v="0"/>
    <n v="279"/>
    <b v="1"/>
    <s v="games/tabletop games"/>
    <n v="6.4627777777777782"/>
    <n v="41.695340501792117"/>
    <x v="6"/>
    <x v="32"/>
  </r>
  <r>
    <n v="2184"/>
    <s v="Liguria"/>
    <s v="Trading beautiful colors on behalf of the bishop! Become the best merchant of the Fresco World in this innovative game by Queen Games."/>
    <n v="10000"/>
    <n v="11633"/>
    <x v="0"/>
    <x v="0"/>
    <s v="USD"/>
    <n v="1453737600"/>
    <n v="1452530041"/>
    <b v="1"/>
    <n v="266"/>
    <b v="1"/>
    <s v="games/tabletop games"/>
    <n v="1.1633"/>
    <n v="43.73308270676691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11633"/>
    <x v="0"/>
    <x v="1"/>
    <s v="GBP"/>
    <n v="1364286239"/>
    <n v="1360830239"/>
    <b v="0"/>
    <n v="623"/>
    <b v="1"/>
    <s v="games/tabletop games"/>
    <n v="2.3266"/>
    <n v="18.672552166934189"/>
    <x v="6"/>
    <x v="32"/>
  </r>
  <r>
    <n v="2186"/>
    <s v="Latitude 90Â° : The Origin"/>
    <s v="The real-time digital social deduction game where there's no moderator, no sleeping, and no dying."/>
    <n v="20000"/>
    <n v="11633"/>
    <x v="0"/>
    <x v="0"/>
    <s v="USD"/>
    <n v="1473213600"/>
    <n v="1470062743"/>
    <b v="0"/>
    <n v="392"/>
    <b v="1"/>
    <s v="games/tabletop games"/>
    <n v="0.58165"/>
    <n v="29.676020408163264"/>
    <x v="6"/>
    <x v="32"/>
  </r>
  <r>
    <n v="2187"/>
    <s v="Tesla vs. Edison"/>
    <s v="The War of Currents! 2-5 electricity innovators build routes, grow tech trees, and play the stock market in 20 minutes per player."/>
    <n v="20000"/>
    <n v="11633"/>
    <x v="0"/>
    <x v="0"/>
    <s v="USD"/>
    <n v="1428033540"/>
    <n v="1425531666"/>
    <b v="1"/>
    <n v="3562"/>
    <b v="1"/>
    <s v="games/tabletop games"/>
    <n v="0.58165"/>
    <n v="3.265861875350926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11633"/>
    <x v="0"/>
    <x v="2"/>
    <s v="AUD"/>
    <n v="1477414800"/>
    <n v="1474380241"/>
    <b v="0"/>
    <n v="514"/>
    <b v="1"/>
    <s v="games/tabletop games"/>
    <n v="2.1174008008736802"/>
    <n v="22.632295719844358"/>
    <x v="6"/>
    <x v="32"/>
  </r>
  <r>
    <n v="2189"/>
    <s v="Odyssey: ARGONAUTS"/>
    <s v="Help me fund the Argonauts! Sculpted by Dave Kidd, based on concept art from Roberto Cirillo, created by Fet Milner and myself!"/>
    <n v="1200"/>
    <n v="11633"/>
    <x v="0"/>
    <x v="1"/>
    <s v="GBP"/>
    <n v="1461276000"/>
    <n v="1460055300"/>
    <b v="0"/>
    <n v="88"/>
    <b v="1"/>
    <s v="games/tabletop games"/>
    <n v="9.6941666666666659"/>
    <n v="132.1931818181818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11633"/>
    <x v="0"/>
    <x v="0"/>
    <s v="USD"/>
    <n v="1458716340"/>
    <n v="1455721204"/>
    <b v="0"/>
    <n v="537"/>
    <b v="1"/>
    <s v="games/tabletop games"/>
    <n v="0.61226315789473684"/>
    <n v="21.66294227188081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11633"/>
    <x v="0"/>
    <x v="1"/>
    <s v="GBP"/>
    <n v="1487102427"/>
    <n v="1486065627"/>
    <b v="0"/>
    <n v="25"/>
    <b v="1"/>
    <s v="games/tabletop games"/>
    <n v="15.510666666666667"/>
    <n v="465.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1633"/>
    <x v="0"/>
    <x v="1"/>
    <s v="GBP"/>
    <n v="1481842800"/>
    <n v="1479414344"/>
    <b v="0"/>
    <n v="3238"/>
    <b v="1"/>
    <s v="games/tabletop games"/>
    <n v="0.9694166666666667"/>
    <n v="3.592649783817170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1633"/>
    <x v="0"/>
    <x v="0"/>
    <s v="USD"/>
    <n v="1479704340"/>
    <n v="1477043072"/>
    <b v="0"/>
    <n v="897"/>
    <b v="1"/>
    <s v="games/tabletop games"/>
    <n v="0.7755333333333333"/>
    <n v="12.968784838350055"/>
    <x v="6"/>
    <x v="32"/>
  </r>
  <r>
    <n v="2194"/>
    <s v="Monster Lab"/>
    <s v="LAST CHANCE! A fast paced card game for people who like to play god, build hybrid cat monsters and add flamethrowers to space dragons."/>
    <n v="10000"/>
    <n v="11633"/>
    <x v="0"/>
    <x v="0"/>
    <s v="USD"/>
    <n v="1459012290"/>
    <n v="1456423890"/>
    <b v="0"/>
    <n v="878"/>
    <b v="1"/>
    <s v="games/tabletop games"/>
    <n v="1.1633"/>
    <n v="13.249430523917995"/>
    <x v="6"/>
    <x v="32"/>
  </r>
  <r>
    <n v="2195"/>
    <s v="Purgatoria: City of Angels"/>
    <s v="A gritty, noir tabletop RPG with a fast-paced combo-based battle system."/>
    <n v="4600"/>
    <n v="11633"/>
    <x v="0"/>
    <x v="0"/>
    <s v="USD"/>
    <n v="1439317900"/>
    <n v="1436725900"/>
    <b v="0"/>
    <n v="115"/>
    <b v="1"/>
    <s v="games/tabletop games"/>
    <n v="2.5289130434782607"/>
    <n v="101.15652173913044"/>
    <x v="6"/>
    <x v="32"/>
  </r>
  <r>
    <n v="2196"/>
    <s v="LACORSA Grand Prix Game (relaunch)"/>
    <s v="Race your friends in style with this classic Grand Prix game."/>
    <n v="14000"/>
    <n v="11633"/>
    <x v="0"/>
    <x v="0"/>
    <s v="USD"/>
    <n v="1480662000"/>
    <n v="1478000502"/>
    <b v="0"/>
    <n v="234"/>
    <b v="1"/>
    <s v="games/tabletop games"/>
    <n v="0.83092857142857146"/>
    <n v="49.713675213675216"/>
    <x v="6"/>
    <x v="32"/>
  </r>
  <r>
    <n v="2197"/>
    <s v="Trickerion - Legends of Illusion"/>
    <s v="A strategy game of magic and deception, where aspiring  Illusionists clash in a grand contest for fame and fortune."/>
    <n v="30000"/>
    <n v="11633"/>
    <x v="0"/>
    <x v="0"/>
    <s v="USD"/>
    <n v="1425132059"/>
    <n v="1422540059"/>
    <b v="0"/>
    <n v="4330"/>
    <b v="1"/>
    <s v="games/tabletop games"/>
    <n v="0.38776666666666665"/>
    <n v="2.6866050808314088"/>
    <x v="6"/>
    <x v="32"/>
  </r>
  <r>
    <n v="2198"/>
    <s v="Rivals: Masters of the Deep"/>
    <s v="A tactical Miniatures board game for 2-4 players set in a mysterious underwater realm where 4 factions battle for supremacy."/>
    <n v="40000"/>
    <n v="11633"/>
    <x v="0"/>
    <x v="0"/>
    <s v="USD"/>
    <n v="1447507200"/>
    <n v="1444911600"/>
    <b v="0"/>
    <n v="651"/>
    <b v="1"/>
    <s v="games/tabletop games"/>
    <n v="0.290825"/>
    <n v="17.869431643625191"/>
    <x v="6"/>
    <x v="32"/>
  </r>
  <r>
    <n v="2199"/>
    <s v="Decadolo. Flip it!"/>
    <s v="A new strategic board game designed to flip out your opponent."/>
    <n v="9000"/>
    <n v="11633"/>
    <x v="0"/>
    <x v="17"/>
    <s v="EUR"/>
    <n v="1444903198"/>
    <n v="1442311198"/>
    <b v="1"/>
    <n v="251"/>
    <b v="1"/>
    <s v="games/tabletop games"/>
    <n v="1.2925555555555555"/>
    <n v="46.3466135458167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1633"/>
    <x v="0"/>
    <x v="1"/>
    <s v="GBP"/>
    <n v="1436151600"/>
    <n v="1433775668"/>
    <b v="0"/>
    <n v="263"/>
    <b v="1"/>
    <s v="games/tabletop games"/>
    <n v="5.8164999999999996"/>
    <n v="44.23193916349809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11633"/>
    <x v="0"/>
    <x v="1"/>
    <s v="GBP"/>
    <n v="1358367565"/>
    <n v="1357157965"/>
    <b v="0"/>
    <n v="28"/>
    <b v="1"/>
    <s v="music/electronic music"/>
    <n v="105.75454545454545"/>
    <n v="415.46428571428572"/>
    <x v="4"/>
    <x v="15"/>
  </r>
  <r>
    <n v="2202"/>
    <s v="zircon - &quot;Identity Sequence&quot;: A cyberpunk-inspired journey"/>
    <s v="An electro-organic album of evolved dance music inspired by seminal cyberpunk works."/>
    <n v="4000"/>
    <n v="11633"/>
    <x v="0"/>
    <x v="0"/>
    <s v="USD"/>
    <n v="1351801368"/>
    <n v="1349209368"/>
    <b v="0"/>
    <n v="721"/>
    <b v="1"/>
    <s v="music/electronic music"/>
    <n v="2.9082499999999998"/>
    <n v="16.13453536754507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11633"/>
    <x v="0"/>
    <x v="5"/>
    <s v="CAD"/>
    <n v="1443127082"/>
    <n v="1440535082"/>
    <b v="0"/>
    <n v="50"/>
    <b v="1"/>
    <s v="music/electronic music"/>
    <n v="5.8164999999999996"/>
    <n v="232.66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1633"/>
    <x v="0"/>
    <x v="0"/>
    <s v="USD"/>
    <n v="1362814119"/>
    <n v="1360222119"/>
    <b v="0"/>
    <n v="73"/>
    <b v="1"/>
    <s v="music/electronic music"/>
    <n v="7.7553333333333336"/>
    <n v="159.3561643835616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633"/>
    <x v="0"/>
    <x v="0"/>
    <s v="USD"/>
    <n v="1338579789"/>
    <n v="1335987789"/>
    <b v="0"/>
    <n v="27"/>
    <b v="1"/>
    <s v="music/electronic music"/>
    <n v="15.510666666666667"/>
    <n v="430.8518518518518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633"/>
    <x v="0"/>
    <x v="0"/>
    <s v="USD"/>
    <n v="1334556624"/>
    <n v="1333001424"/>
    <b v="0"/>
    <n v="34"/>
    <b v="1"/>
    <s v="music/electronic music"/>
    <n v="10.575454545454546"/>
    <n v="342.14705882352939"/>
    <x v="4"/>
    <x v="15"/>
  </r>
  <r>
    <n v="2207"/>
    <s v="Piece of Happy"/>
    <s v="Each piece has a story behind it. Not of some life drama but of an experience you live whilst listening; Happiness evoking"/>
    <n v="2000"/>
    <n v="11633"/>
    <x v="0"/>
    <x v="0"/>
    <s v="USD"/>
    <n v="1384580373"/>
    <n v="1381984773"/>
    <b v="0"/>
    <n v="7"/>
    <b v="1"/>
    <s v="music/electronic music"/>
    <n v="5.8164999999999996"/>
    <n v="1661.8571428571429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1633"/>
    <x v="0"/>
    <x v="0"/>
    <s v="USD"/>
    <n v="1333771200"/>
    <n v="1328649026"/>
    <b v="0"/>
    <n v="24"/>
    <b v="1"/>
    <s v="music/electronic music"/>
    <n v="11.632999999999999"/>
    <n v="484.70833333333331"/>
    <x v="4"/>
    <x v="15"/>
  </r>
  <r>
    <n v="2209"/>
    <s v="NYPC's North American (+ Colombia!) Tour May 2014 - Part 2"/>
    <s v="Support us and pledge for rewards on our new bigger Tour of the US, Canada and Colombia!"/>
    <n v="500"/>
    <n v="11633"/>
    <x v="0"/>
    <x v="1"/>
    <s v="GBP"/>
    <n v="1397516400"/>
    <n v="1396524644"/>
    <b v="0"/>
    <n v="15"/>
    <b v="1"/>
    <s v="music/electronic music"/>
    <n v="23.265999999999998"/>
    <n v="775.53333333333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11633"/>
    <x v="0"/>
    <x v="0"/>
    <s v="USD"/>
    <n v="1334424960"/>
    <n v="1329442510"/>
    <b v="0"/>
    <n v="72"/>
    <b v="1"/>
    <s v="music/electronic music"/>
    <n v="2.9082499999999998"/>
    <n v="161.5694444444444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11633"/>
    <x v="0"/>
    <x v="0"/>
    <s v="USD"/>
    <n v="1397113140"/>
    <n v="1395168625"/>
    <b v="0"/>
    <n v="120"/>
    <b v="1"/>
    <s v="music/electronic music"/>
    <n v="4.6532"/>
    <n v="96.94166666666666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11633"/>
    <x v="0"/>
    <x v="0"/>
    <s v="USD"/>
    <n v="1383526800"/>
    <n v="1380650177"/>
    <b v="0"/>
    <n v="123"/>
    <b v="1"/>
    <s v="music/electronic music"/>
    <n v="1.9388333333333334"/>
    <n v="94.57723577235772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1633"/>
    <x v="0"/>
    <x v="0"/>
    <s v="USD"/>
    <n v="1431719379"/>
    <n v="1429127379"/>
    <b v="0"/>
    <n v="1"/>
    <b v="1"/>
    <s v="music/electronic music"/>
    <n v="2326.6"/>
    <n v="11633"/>
    <x v="4"/>
    <x v="15"/>
  </r>
  <r>
    <n v="2214"/>
    <s v="Spiff is ready to join the digital age!"/>
    <s v="Join this Kickstarter project today to assist Spiff in converting his analog recordings from the 80's to digital!"/>
    <n v="600"/>
    <n v="11633"/>
    <x v="0"/>
    <x v="0"/>
    <s v="USD"/>
    <n v="1391713248"/>
    <n v="1389121248"/>
    <b v="0"/>
    <n v="24"/>
    <b v="1"/>
    <s v="music/electronic music"/>
    <n v="19.388333333333332"/>
    <n v="484.70833333333331"/>
    <x v="4"/>
    <x v="15"/>
  </r>
  <r>
    <n v="2215"/>
    <s v="&quot;Something to See, Not to Say&quot; - Anemometer's First EP Album"/>
    <s v="Ambient Electro Grind-fest!"/>
    <n v="550"/>
    <n v="11633"/>
    <x v="0"/>
    <x v="0"/>
    <s v="USD"/>
    <n v="1331621940"/>
    <n v="1329671572"/>
    <b v="0"/>
    <n v="33"/>
    <b v="1"/>
    <s v="music/electronic music"/>
    <n v="21.150909090909092"/>
    <n v="352.51515151515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11633"/>
    <x v="0"/>
    <x v="0"/>
    <s v="USD"/>
    <n v="1437674545"/>
    <n v="1436464945"/>
    <b v="0"/>
    <n v="14"/>
    <b v="1"/>
    <s v="music/electronic music"/>
    <n v="38.776666666666664"/>
    <n v="830.9285714285714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1633"/>
    <x v="0"/>
    <x v="0"/>
    <s v="USD"/>
    <n v="1446451200"/>
    <n v="1445539113"/>
    <b v="0"/>
    <n v="9"/>
    <b v="1"/>
    <s v="music/electronic music"/>
    <n v="27.697619047619046"/>
    <n v="1292.555555555555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11633"/>
    <x v="0"/>
    <x v="0"/>
    <s v="USD"/>
    <n v="1346198400"/>
    <n v="1344281383"/>
    <b v="0"/>
    <n v="76"/>
    <b v="1"/>
    <s v="music/electronic music"/>
    <n v="5.8164999999999996"/>
    <n v="153.06578947368422"/>
    <x v="4"/>
    <x v="15"/>
  </r>
  <r>
    <n v="2219"/>
    <s v="Moments by eBurner"/>
    <s v="An album that illustrates events in our lives, whether trivial or significant, through the tones of electronic music."/>
    <n v="1000"/>
    <n v="11633"/>
    <x v="0"/>
    <x v="0"/>
    <s v="USD"/>
    <n v="1440004512"/>
    <n v="1437412512"/>
    <b v="0"/>
    <n v="19"/>
    <b v="1"/>
    <s v="music/electronic music"/>
    <n v="11.632999999999999"/>
    <n v="612.26315789473688"/>
    <x v="4"/>
    <x v="15"/>
  </r>
  <r>
    <n v="2220"/>
    <s v="Be Part of Darkpine's Debut EP"/>
    <s v="Darkpine is recording and releasing a 5-track EP within the coming months this summer and hopes for your support."/>
    <n v="3500"/>
    <n v="11633"/>
    <x v="0"/>
    <x v="0"/>
    <s v="USD"/>
    <n v="1374888436"/>
    <n v="1372296436"/>
    <b v="0"/>
    <n v="69"/>
    <b v="1"/>
    <s v="music/electronic music"/>
    <n v="3.3237142857142858"/>
    <n v="168.5942028985507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11633"/>
    <x v="0"/>
    <x v="0"/>
    <s v="USD"/>
    <n v="1461369600"/>
    <n v="1458748809"/>
    <b v="0"/>
    <n v="218"/>
    <b v="1"/>
    <s v="games/tabletop games"/>
    <n v="1.5510666666666666"/>
    <n v="53.36238532110091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11633"/>
    <x v="0"/>
    <x v="0"/>
    <s v="USD"/>
    <n v="1327776847"/>
    <n v="1325184847"/>
    <b v="0"/>
    <n v="30"/>
    <b v="1"/>
    <s v="games/tabletop games"/>
    <n v="23.265999999999998"/>
    <n v="387.7666666666666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11633"/>
    <x v="0"/>
    <x v="5"/>
    <s v="CAD"/>
    <n v="1435418568"/>
    <n v="1432826568"/>
    <b v="0"/>
    <n v="100"/>
    <b v="1"/>
    <s v="games/tabletop games"/>
    <n v="0.59656410256410253"/>
    <n v="116.3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11633"/>
    <x v="0"/>
    <x v="0"/>
    <s v="USD"/>
    <n v="1477767600"/>
    <n v="1475337675"/>
    <b v="0"/>
    <n v="296"/>
    <b v="1"/>
    <s v="games/tabletop games"/>
    <n v="1.1633"/>
    <n v="39.30067567567567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1633"/>
    <x v="0"/>
    <x v="1"/>
    <s v="GBP"/>
    <n v="1411326015"/>
    <n v="1408734015"/>
    <b v="0"/>
    <n v="1204"/>
    <b v="1"/>
    <s v="games/tabletop games"/>
    <n v="0.55395238095238097"/>
    <n v="9.6619601328903659"/>
    <x v="6"/>
    <x v="32"/>
  </r>
  <r>
    <n v="2226"/>
    <s v="Street Kings Boardgame"/>
    <s v="Missed the Kickstarter? Contact your local gaming store before going online. Or click on the order button. Thanks for the support!"/>
    <n v="18000"/>
    <n v="11633"/>
    <x v="0"/>
    <x v="0"/>
    <s v="USD"/>
    <n v="1455253140"/>
    <n v="1452625822"/>
    <b v="0"/>
    <n v="321"/>
    <b v="1"/>
    <s v="games/tabletop games"/>
    <n v="0.64627777777777773"/>
    <n v="36.23987538940809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11633"/>
    <x v="0"/>
    <x v="1"/>
    <s v="GBP"/>
    <n v="1384374155"/>
    <n v="1381778555"/>
    <b v="0"/>
    <n v="301"/>
    <b v="1"/>
    <s v="games/tabletop games"/>
    <n v="0.89484615384615385"/>
    <n v="38.647840531561464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633"/>
    <x v="0"/>
    <x v="12"/>
    <s v="EUR"/>
    <n v="1439707236"/>
    <n v="1437115236"/>
    <b v="0"/>
    <n v="144"/>
    <b v="1"/>
    <s v="games/tabletop games"/>
    <n v="11.632999999999999"/>
    <n v="80.78472222222222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1633"/>
    <x v="0"/>
    <x v="0"/>
    <s v="USD"/>
    <n v="1378180800"/>
    <n v="1375113391"/>
    <b v="0"/>
    <n v="539"/>
    <b v="1"/>
    <s v="games/tabletop games"/>
    <n v="1.4519470793809286"/>
    <n v="21.58256029684601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1633"/>
    <x v="0"/>
    <x v="0"/>
    <s v="USD"/>
    <n v="1398460127"/>
    <n v="1395868127"/>
    <b v="0"/>
    <n v="498"/>
    <b v="1"/>
    <s v="games/tabletop games"/>
    <n v="1.3685882352941177"/>
    <n v="23.359437751004016"/>
    <x v="6"/>
    <x v="32"/>
  </r>
  <r>
    <n v="2231"/>
    <s v="Kingdom"/>
    <s v="A game about communities by Ben Robbins, creator of Microscope. Do you change the Kingdom or does the Kingdom change you?"/>
    <n v="2500"/>
    <n v="11633"/>
    <x v="0"/>
    <x v="0"/>
    <s v="USD"/>
    <n v="1372136400"/>
    <n v="1369864301"/>
    <b v="0"/>
    <n v="1113"/>
    <b v="1"/>
    <s v="games/tabletop games"/>
    <n v="4.6532"/>
    <n v="10.45193171608266"/>
    <x v="6"/>
    <x v="32"/>
  </r>
  <r>
    <n v="2232"/>
    <s v="Backstory Cards"/>
    <s v="Backstory Cards help you and your friends create vibrant backstories for roleplaying games, no matter the system or genre."/>
    <n v="5000"/>
    <n v="11633"/>
    <x v="0"/>
    <x v="0"/>
    <s v="USD"/>
    <n v="1405738800"/>
    <n v="1402945408"/>
    <b v="0"/>
    <n v="988"/>
    <b v="1"/>
    <s v="games/tabletop games"/>
    <n v="2.3266"/>
    <n v="11.7742914979757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11633"/>
    <x v="0"/>
    <x v="1"/>
    <s v="GBP"/>
    <n v="1450051200"/>
    <n v="1448269539"/>
    <b v="0"/>
    <n v="391"/>
    <b v="1"/>
    <s v="games/tabletop games"/>
    <n v="4.6532"/>
    <n v="29.75191815856777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33"/>
    <x v="0"/>
    <x v="0"/>
    <s v="USD"/>
    <n v="1483645647"/>
    <n v="1481053647"/>
    <b v="0"/>
    <n v="28"/>
    <b v="1"/>
    <s v="games/tabletop games"/>
    <n v="116.33"/>
    <n v="415.46428571428572"/>
    <x v="6"/>
    <x v="32"/>
  </r>
  <r>
    <n v="2235"/>
    <s v="Miniature Scenery Terrain for Tabletop gaming and Wargames"/>
    <s v="An amazing set of sceneries to create unique atmospheres for your tabletop gaming."/>
    <n v="13000"/>
    <n v="11633"/>
    <x v="0"/>
    <x v="5"/>
    <s v="CAD"/>
    <n v="1427585511"/>
    <n v="1424997111"/>
    <b v="0"/>
    <n v="147"/>
    <b v="1"/>
    <s v="games/tabletop games"/>
    <n v="0.89484615384615385"/>
    <n v="79.136054421768705"/>
    <x v="6"/>
    <x v="32"/>
  </r>
  <r>
    <n v="2236"/>
    <s v="Alienation - an intergalactic card drafting game"/>
    <s v="Assume the role of an intergalactic real-estate agent attempting to satisfy various creature clientele!"/>
    <n v="2800"/>
    <n v="11633"/>
    <x v="0"/>
    <x v="0"/>
    <s v="USD"/>
    <n v="1454338123"/>
    <n v="1451746123"/>
    <b v="0"/>
    <n v="680"/>
    <b v="1"/>
    <s v="games/tabletop games"/>
    <n v="4.1546428571428571"/>
    <n v="17.107352941176469"/>
    <x v="6"/>
    <x v="32"/>
  </r>
  <r>
    <n v="2237"/>
    <s v="Monster Mansion"/>
    <s v="A real-time cooperative adventure for 2-8 players. Defeat legendary monsters to earn gold and escape before the time RUNS OUT!"/>
    <n v="18000"/>
    <n v="11633"/>
    <x v="0"/>
    <x v="0"/>
    <s v="USD"/>
    <n v="1415779140"/>
    <n v="1412294683"/>
    <b v="0"/>
    <n v="983"/>
    <b v="1"/>
    <s v="games/tabletop games"/>
    <n v="0.64627777777777773"/>
    <n v="11.834181078331637"/>
    <x v="6"/>
    <x v="32"/>
  </r>
  <r>
    <n v="2238"/>
    <s v="28mm Fantasy Miniature range Feral Orcs!"/>
    <s v="28mm Fantasy Miniature Range in leadfree white metal: Orcs, wolves and more."/>
    <n v="4000"/>
    <n v="11633"/>
    <x v="0"/>
    <x v="12"/>
    <s v="EUR"/>
    <n v="1489157716"/>
    <n v="1486565716"/>
    <b v="0"/>
    <n v="79"/>
    <b v="1"/>
    <s v="games/tabletop games"/>
    <n v="2.9082499999999998"/>
    <n v="147.25316455696202"/>
    <x v="6"/>
    <x v="32"/>
  </r>
  <r>
    <n v="2239"/>
    <s v="Pro Tabletop Gaming Audio Collection"/>
    <s v="Next stretch goal unlocks at $33,000 and/or 500 backers unlocks 2 bonus stretch goals."/>
    <n v="25000"/>
    <n v="11633"/>
    <x v="0"/>
    <x v="0"/>
    <s v="USD"/>
    <n v="1385870520"/>
    <n v="1382742014"/>
    <b v="0"/>
    <n v="426"/>
    <b v="1"/>
    <s v="games/tabletop games"/>
    <n v="0.46532000000000001"/>
    <n v="27.307511737089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1633"/>
    <x v="0"/>
    <x v="0"/>
    <s v="USD"/>
    <n v="1461354544"/>
    <n v="1458762544"/>
    <b v="0"/>
    <n v="96"/>
    <b v="1"/>
    <s v="games/tabletop games"/>
    <n v="2.3266"/>
    <n v="121.17708333333333"/>
    <x v="6"/>
    <x v="32"/>
  </r>
  <r>
    <n v="2241"/>
    <s v="Savage Worlds Zombie Squad"/>
    <s v="You are Ex- Military criminals sent on suicide missions on the edge of space. Science Fiction Tabletop RPG using Savage Worlds"/>
    <n v="1000"/>
    <n v="11633"/>
    <x v="0"/>
    <x v="1"/>
    <s v="GBP"/>
    <n v="1488484300"/>
    <n v="1485892300"/>
    <b v="0"/>
    <n v="163"/>
    <b v="1"/>
    <s v="games/tabletop games"/>
    <n v="11.632999999999999"/>
    <n v="71.368098159509202"/>
    <x v="6"/>
    <x v="32"/>
  </r>
  <r>
    <n v="2242"/>
    <s v="The Princess Bride Playing Cards from USPCC"/>
    <s v="Inconceivable! An amazing new illustrative deck based on The Princess Bride movie."/>
    <n v="10000"/>
    <n v="11633"/>
    <x v="0"/>
    <x v="0"/>
    <s v="USD"/>
    <n v="1385521320"/>
    <n v="1382449733"/>
    <b v="0"/>
    <n v="2525"/>
    <b v="1"/>
    <s v="games/tabletop games"/>
    <n v="1.1633"/>
    <n v="4.607128712871286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11633"/>
    <x v="0"/>
    <x v="0"/>
    <s v="USD"/>
    <n v="1489374000"/>
    <n v="1488823290"/>
    <b v="0"/>
    <n v="2035"/>
    <b v="1"/>
    <s v="games/tabletop games"/>
    <n v="11633"/>
    <n v="5.7164619164619168"/>
    <x v="6"/>
    <x v="32"/>
  </r>
  <r>
    <n v="2244"/>
    <s v="Warbands of the Cold North III"/>
    <s v="Finely sculpted 28mm Classic Fantasy metal and resin miniatures perfectly themed for use as a warband or adventuring party."/>
    <n v="5000"/>
    <n v="11633"/>
    <x v="0"/>
    <x v="0"/>
    <s v="USD"/>
    <n v="1476649800"/>
    <n v="1475609946"/>
    <b v="0"/>
    <n v="290"/>
    <b v="1"/>
    <s v="games/tabletop games"/>
    <n v="2.3266"/>
    <n v="40.113793103448273"/>
    <x v="6"/>
    <x v="32"/>
  </r>
  <r>
    <n v="2245"/>
    <s v="TimeWatch: GUMSHOE Investigative Time Travel RPG"/>
    <s v="You've got a time machine, high-powered weapons and a whole lot of history to save. Welcome to TimeWatch!"/>
    <n v="4000"/>
    <n v="11633"/>
    <x v="0"/>
    <x v="0"/>
    <s v="USD"/>
    <n v="1393005600"/>
    <n v="1390323617"/>
    <b v="0"/>
    <n v="1980"/>
    <b v="1"/>
    <s v="games/tabletop games"/>
    <n v="2.9082499999999998"/>
    <n v="5.875252525252525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11633"/>
    <x v="0"/>
    <x v="1"/>
    <s v="GBP"/>
    <n v="1441393210"/>
    <n v="1438801210"/>
    <b v="0"/>
    <n v="57"/>
    <b v="1"/>
    <s v="games/tabletop games"/>
    <n v="4.6532"/>
    <n v="204.08771929824562"/>
    <x v="6"/>
    <x v="32"/>
  </r>
  <r>
    <n v="2247"/>
    <s v="Foragers"/>
    <s v="Take on the role of an ancient forager in this fun strategy game from the designer of Biblios."/>
    <n v="18500"/>
    <n v="11633"/>
    <x v="0"/>
    <x v="0"/>
    <s v="USD"/>
    <n v="1438185565"/>
    <n v="1436975965"/>
    <b v="0"/>
    <n v="380"/>
    <b v="1"/>
    <s v="games/tabletop games"/>
    <n v="0.62881081081081081"/>
    <n v="30.6131578947368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11633"/>
    <x v="0"/>
    <x v="1"/>
    <s v="GBP"/>
    <n v="1481749278"/>
    <n v="1479157278"/>
    <b v="0"/>
    <n v="128"/>
    <b v="1"/>
    <s v="games/tabletop games"/>
    <n v="1.6618571428571429"/>
    <n v="90.8828125"/>
    <x v="6"/>
    <x v="32"/>
  </r>
  <r>
    <n v="2249"/>
    <s v="Centurion: Legionaries of Rome"/>
    <s v="March with the legions against the enemies of Rome in this role-playing game of military adventures."/>
    <n v="3500"/>
    <n v="11633"/>
    <x v="0"/>
    <x v="0"/>
    <s v="USD"/>
    <n v="1364917965"/>
    <n v="1362329565"/>
    <b v="0"/>
    <n v="180"/>
    <b v="1"/>
    <s v="games/tabletop games"/>
    <n v="3.3237142857142858"/>
    <n v="64.62777777777778"/>
    <x v="6"/>
    <x v="32"/>
  </r>
  <r>
    <n v="2250"/>
    <s v="The Game Anywhere Table"/>
    <s v="A customizable gaming table, for the best gaming experience, portable, storable and lightweight, that can be taken anywhere"/>
    <n v="25000"/>
    <n v="11633"/>
    <x v="0"/>
    <x v="0"/>
    <s v="USD"/>
    <n v="1480727273"/>
    <n v="1478131673"/>
    <b v="0"/>
    <n v="571"/>
    <b v="1"/>
    <s v="games/tabletop games"/>
    <n v="0.46532000000000001"/>
    <n v="20.373029772329247"/>
    <x v="6"/>
    <x v="32"/>
  </r>
  <r>
    <n v="2251"/>
    <s v="Werewolf: Full Moon Expansion"/>
    <s v="A great game full of lying, scheming, and werewolves.  Now with additional characters to add even more mayhem!"/>
    <n v="8500"/>
    <n v="11633"/>
    <x v="0"/>
    <x v="0"/>
    <s v="USD"/>
    <n v="1408177077"/>
    <n v="1406362677"/>
    <b v="0"/>
    <n v="480"/>
    <b v="1"/>
    <s v="games/tabletop games"/>
    <n v="1.3685882352941177"/>
    <n v="24.235416666666666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11633"/>
    <x v="0"/>
    <x v="3"/>
    <s v="EUR"/>
    <n v="1470469938"/>
    <n v="1469173938"/>
    <b v="0"/>
    <n v="249"/>
    <b v="1"/>
    <s v="games/tabletop games"/>
    <n v="1.2925555555555555"/>
    <n v="46.71887550200803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11633"/>
    <x v="0"/>
    <x v="0"/>
    <s v="USD"/>
    <n v="1447862947"/>
    <n v="1445267347"/>
    <b v="0"/>
    <n v="84"/>
    <b v="1"/>
    <s v="games/tabletop games"/>
    <n v="1.4541249999999999"/>
    <n v="138.48809523809524"/>
    <x v="6"/>
    <x v="32"/>
  </r>
  <r>
    <n v="2254"/>
    <s v="Green Couch Games Limited: FrogFlip!"/>
    <s v="A dexterity microgame by father/daughter team, Jason and Claire Kotarski. Make 100 project."/>
    <n v="500"/>
    <n v="11633"/>
    <x v="0"/>
    <x v="0"/>
    <s v="USD"/>
    <n v="1485271968"/>
    <n v="1484667168"/>
    <b v="0"/>
    <n v="197"/>
    <b v="1"/>
    <s v="games/tabletop games"/>
    <n v="23.265999999999998"/>
    <n v="59.050761421319798"/>
    <x v="6"/>
    <x v="32"/>
  </r>
  <r>
    <n v="2255"/>
    <s v="Jumbo Jets - Jet Set Expansion Set #2"/>
    <s v="This is the second set of 5 expansions for our route-building game, Jet Set!"/>
    <n v="3950"/>
    <n v="11633"/>
    <x v="0"/>
    <x v="0"/>
    <s v="USD"/>
    <n v="1462661451"/>
    <n v="1460069451"/>
    <b v="0"/>
    <n v="271"/>
    <b v="1"/>
    <s v="games/tabletop games"/>
    <n v="2.9450632911392405"/>
    <n v="42.926199261992622"/>
    <x v="6"/>
    <x v="32"/>
  </r>
  <r>
    <n v="2256"/>
    <s v="Bitcoin Empire"/>
    <s v="Build your crypto-currency empire and sabotage your opponents. A deck building, card game. 2-4 players. 15 minutes."/>
    <n v="480"/>
    <n v="11633"/>
    <x v="0"/>
    <x v="1"/>
    <s v="GBP"/>
    <n v="1479811846"/>
    <n v="1478602246"/>
    <b v="0"/>
    <n v="50"/>
    <b v="1"/>
    <s v="games/tabletop games"/>
    <n v="24.235416666666666"/>
    <n v="232.6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633"/>
    <x v="0"/>
    <x v="1"/>
    <s v="GBP"/>
    <n v="1466377200"/>
    <n v="1463351329"/>
    <b v="0"/>
    <n v="169"/>
    <b v="1"/>
    <s v="games/tabletop games"/>
    <n v="4.6532"/>
    <n v="68.834319526627212"/>
    <x v="6"/>
    <x v="32"/>
  </r>
  <r>
    <n v="2258"/>
    <s v="A Sundered World"/>
    <s v="A Dungeon World campaign setting that takes place after the end of the worlds."/>
    <n v="2200"/>
    <n v="11633"/>
    <x v="0"/>
    <x v="0"/>
    <s v="USD"/>
    <n v="1434045687"/>
    <n v="1431453687"/>
    <b v="0"/>
    <n v="205"/>
    <b v="1"/>
    <s v="games/tabletop games"/>
    <n v="5.2877272727272731"/>
    <n v="56.746341463414637"/>
    <x v="6"/>
    <x v="32"/>
  </r>
  <r>
    <n v="2259"/>
    <s v="The Second Breakfast"/>
    <s v="More Halfmen, more goats, more guns, and most of all some neat buildings and structures for the little fellas to hang out in!"/>
    <n v="1000"/>
    <n v="11633"/>
    <x v="0"/>
    <x v="1"/>
    <s v="GBP"/>
    <n v="1481224736"/>
    <n v="1480360736"/>
    <b v="0"/>
    <n v="206"/>
    <b v="1"/>
    <s v="games/tabletop games"/>
    <n v="11.632999999999999"/>
    <n v="56.470873786407765"/>
    <x v="6"/>
    <x v="32"/>
  </r>
  <r>
    <n v="2260"/>
    <s v="Cryptex Dice Vault"/>
    <s v="A fine wood cryptex dice vault to store your favorite dice. Designed to hold a standard set of 7 polyhedrals for your favorite RPG."/>
    <n v="2500"/>
    <n v="11633"/>
    <x v="0"/>
    <x v="0"/>
    <s v="USD"/>
    <n v="1395876250"/>
    <n v="1393287850"/>
    <b v="0"/>
    <n v="84"/>
    <b v="1"/>
    <s v="games/tabletop games"/>
    <n v="4.6532"/>
    <n v="138.48809523809524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633"/>
    <x v="0"/>
    <x v="2"/>
    <s v="AUD"/>
    <n v="1487093020"/>
    <n v="1485278620"/>
    <b v="0"/>
    <n v="210"/>
    <b v="1"/>
    <s v="games/tabletop games"/>
    <n v="11.632999999999999"/>
    <n v="55.395238095238092"/>
    <x v="6"/>
    <x v="32"/>
  </r>
  <r>
    <n v="2262"/>
    <s v="Riders: A Game About Cheating Doomsday"/>
    <s v="An RPG about mortal servants of the Horsemen of the Apocalypse deciding to not end the world."/>
    <n v="3300"/>
    <n v="11633"/>
    <x v="0"/>
    <x v="0"/>
    <s v="USD"/>
    <n v="1416268800"/>
    <n v="1413295358"/>
    <b v="0"/>
    <n v="181"/>
    <b v="1"/>
    <s v="games/tabletop games"/>
    <n v="3.5251515151515154"/>
    <n v="64.270718232044203"/>
    <x v="6"/>
    <x v="32"/>
  </r>
  <r>
    <n v="2263"/>
    <s v="Corvus Corax Miniatures - Outcasts"/>
    <s v="These are degenerated men who have, since birth, suffered the effect of mutation and turned into something wicked!"/>
    <n v="7500"/>
    <n v="11633"/>
    <x v="0"/>
    <x v="11"/>
    <s v="SEK"/>
    <n v="1422734313"/>
    <n v="1420919913"/>
    <b v="0"/>
    <n v="60"/>
    <b v="1"/>
    <s v="games/tabletop games"/>
    <n v="1.5510666666666666"/>
    <n v="193.88333333333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633"/>
    <x v="0"/>
    <x v="0"/>
    <s v="USD"/>
    <n v="1463972400"/>
    <n v="1462543114"/>
    <b v="0"/>
    <n v="445"/>
    <b v="1"/>
    <s v="games/tabletop games"/>
    <n v="1.9388333333333334"/>
    <n v="26.14157303370786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633"/>
    <x v="0"/>
    <x v="1"/>
    <s v="GBP"/>
    <n v="1479846507"/>
    <n v="1479241707"/>
    <b v="0"/>
    <n v="17"/>
    <b v="1"/>
    <s v="games/tabletop games"/>
    <n v="58.164999999999999"/>
    <n v="684.29411764705878"/>
    <x v="6"/>
    <x v="32"/>
  </r>
  <r>
    <n v="2266"/>
    <s v="GOAT LORDS."/>
    <s v="Want to be LORD OF THE GOATS? Start building your herd using thievery, magic, bombs and mostly goats."/>
    <n v="1500"/>
    <n v="11633"/>
    <x v="0"/>
    <x v="0"/>
    <s v="USD"/>
    <n v="1461722400"/>
    <n v="1460235592"/>
    <b v="0"/>
    <n v="194"/>
    <b v="1"/>
    <s v="games/tabletop games"/>
    <n v="7.7553333333333336"/>
    <n v="59.9639175257731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11633"/>
    <x v="0"/>
    <x v="0"/>
    <s v="USD"/>
    <n v="1419123600"/>
    <n v="1416945297"/>
    <b v="0"/>
    <n v="404"/>
    <b v="1"/>
    <s v="games/tabletop games"/>
    <n v="0.58165"/>
    <n v="28.794554455445546"/>
    <x v="6"/>
    <x v="32"/>
  </r>
  <r>
    <n v="2268"/>
    <s v="Chardonnay Go"/>
    <s v="Chardonnay Go, the viral video with 23 million views, is now a hilarious board game for wine lovers, moms and other shameless people."/>
    <n v="28000"/>
    <n v="11633"/>
    <x v="0"/>
    <x v="0"/>
    <s v="USD"/>
    <n v="1489283915"/>
    <n v="1486691915"/>
    <b v="0"/>
    <n v="194"/>
    <b v="1"/>
    <s v="games/tabletop games"/>
    <n v="0.41546428571428573"/>
    <n v="59.96391752577319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11633"/>
    <x v="0"/>
    <x v="0"/>
    <s v="USD"/>
    <n v="1488862800"/>
    <n v="1486745663"/>
    <b v="0"/>
    <n v="902"/>
    <b v="1"/>
    <s v="games/tabletop games"/>
    <n v="4.6532"/>
    <n v="12.896895787139689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1633"/>
    <x v="0"/>
    <x v="0"/>
    <s v="USD"/>
    <n v="1484085540"/>
    <n v="1482353513"/>
    <b v="0"/>
    <n v="1670"/>
    <b v="1"/>
    <s v="games/tabletop games"/>
    <n v="0.46532000000000001"/>
    <n v="6.965868263473053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11633"/>
    <x v="0"/>
    <x v="0"/>
    <s v="USD"/>
    <n v="1481328004"/>
    <n v="1478736004"/>
    <b v="0"/>
    <n v="1328"/>
    <b v="1"/>
    <s v="games/tabletop games"/>
    <n v="0.58165"/>
    <n v="8.7597891566265051"/>
    <x v="6"/>
    <x v="32"/>
  </r>
  <r>
    <n v="2272"/>
    <s v="Pick the Lock"/>
    <s v="Pick the Lock is a game of chance and strategy. Attempt to obtain priceless treasures and outwit the other players."/>
    <n v="1000"/>
    <n v="11633"/>
    <x v="0"/>
    <x v="0"/>
    <s v="USD"/>
    <n v="1449506836"/>
    <n v="1446914836"/>
    <b v="0"/>
    <n v="944"/>
    <b v="1"/>
    <s v="games/tabletop games"/>
    <n v="11.632999999999999"/>
    <n v="12.323093220338983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11633"/>
    <x v="0"/>
    <x v="5"/>
    <s v="CAD"/>
    <n v="1489320642"/>
    <n v="1487164242"/>
    <b v="0"/>
    <n v="147"/>
    <b v="1"/>
    <s v="games/tabletop games"/>
    <n v="4.6532"/>
    <n v="79.13605442176870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633"/>
    <x v="0"/>
    <x v="0"/>
    <s v="USD"/>
    <n v="1393156857"/>
    <n v="1390564857"/>
    <b v="0"/>
    <n v="99"/>
    <b v="1"/>
    <s v="games/tabletop games"/>
    <n v="4.6532"/>
    <n v="117.50505050505051"/>
    <x v="6"/>
    <x v="32"/>
  </r>
  <r>
    <n v="2275"/>
    <s v="Samurai Dwarves (Korobokuru)"/>
    <s v="The aim of this project is to extend our existing Samurai Dwarf range from 6 to 9. The new sculpts will be done by Bob Olley."/>
    <n v="650"/>
    <n v="11633"/>
    <x v="0"/>
    <x v="1"/>
    <s v="GBP"/>
    <n v="1419259679"/>
    <n v="1416667679"/>
    <b v="0"/>
    <n v="79"/>
    <b v="1"/>
    <s v="games/tabletop games"/>
    <n v="17.896923076923077"/>
    <n v="147.2531645569620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11633"/>
    <x v="0"/>
    <x v="0"/>
    <s v="USD"/>
    <n v="1388936289"/>
    <n v="1386344289"/>
    <b v="0"/>
    <n v="75"/>
    <b v="1"/>
    <s v="games/tabletop games"/>
    <n v="2.5349749400740902"/>
    <n v="155.10666666666665"/>
    <x v="6"/>
    <x v="32"/>
  </r>
  <r>
    <n v="2277"/>
    <s v="Police Precinct"/>
    <s v="Police Precinct is a cooperative game where the players take on the roles as police officers, with different areas of expertise."/>
    <n v="8500"/>
    <n v="11633"/>
    <x v="0"/>
    <x v="0"/>
    <s v="USD"/>
    <n v="1330359423"/>
    <n v="1327767423"/>
    <b v="0"/>
    <n v="207"/>
    <b v="1"/>
    <s v="games/tabletop games"/>
    <n v="1.3685882352941177"/>
    <n v="56.19806763285024"/>
    <x v="6"/>
    <x v="32"/>
  </r>
  <r>
    <n v="2278"/>
    <s v="Eternity Dice - Regular and D6 Charms Edition"/>
    <s v="Dice forged from stone one by one entirely by hand for demanding Gamers and Collectors."/>
    <n v="2000"/>
    <n v="11633"/>
    <x v="0"/>
    <x v="13"/>
    <s v="EUR"/>
    <n v="1451861940"/>
    <n v="1448902867"/>
    <b v="0"/>
    <n v="102"/>
    <b v="1"/>
    <s v="games/tabletop games"/>
    <n v="5.8164999999999996"/>
    <n v="114.04901960784314"/>
    <x v="6"/>
    <x v="32"/>
  </r>
  <r>
    <n v="2279"/>
    <s v="Zombie Apocalypse Geocaching"/>
    <s v="The Zombie Apocalypse has begun! Fortunately, YOU have your priorities straight. What could be more important than Geocaching?"/>
    <n v="1000"/>
    <n v="11633"/>
    <x v="0"/>
    <x v="0"/>
    <s v="USD"/>
    <n v="1423022400"/>
    <n v="1421436099"/>
    <b v="0"/>
    <n v="32"/>
    <b v="1"/>
    <s v="games/tabletop games"/>
    <n v="11.632999999999999"/>
    <n v="363.531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11633"/>
    <x v="0"/>
    <x v="0"/>
    <s v="USD"/>
    <n v="1442501991"/>
    <n v="1439909991"/>
    <b v="0"/>
    <n v="480"/>
    <b v="1"/>
    <s v="games/tabletop games"/>
    <n v="1.1870408163265307"/>
    <n v="24.235416666666666"/>
    <x v="6"/>
    <x v="32"/>
  </r>
  <r>
    <n v="2281"/>
    <s v="Lewis Robertson Band EP!"/>
    <s v="I am trying to get a new band off the ground, and in order to be taken seriously and get gigs, we need some killer recordings!"/>
    <n v="300"/>
    <n v="11633"/>
    <x v="0"/>
    <x v="0"/>
    <s v="USD"/>
    <n v="1311576600"/>
    <n v="1306219897"/>
    <b v="0"/>
    <n v="11"/>
    <b v="1"/>
    <s v="music/rock"/>
    <n v="38.776666666666664"/>
    <n v="1057.5454545454545"/>
    <x v="4"/>
    <x v="11"/>
  </r>
  <r>
    <n v="2282"/>
    <s v="Sage King's Debut Album"/>
    <s v="Sage King is recording his debut album and wants YOU to be a part of the creation process"/>
    <n v="750"/>
    <n v="11633"/>
    <x v="0"/>
    <x v="0"/>
    <s v="USD"/>
    <n v="1452744686"/>
    <n v="1447560686"/>
    <b v="0"/>
    <n v="12"/>
    <b v="1"/>
    <s v="music/rock"/>
    <n v="15.510666666666667"/>
    <n v="969.4166666666666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1633"/>
    <x v="0"/>
    <x v="0"/>
    <s v="USD"/>
    <n v="1336528804"/>
    <n v="1331348404"/>
    <b v="0"/>
    <n v="48"/>
    <b v="1"/>
    <s v="music/rock"/>
    <n v="3.8776666666666668"/>
    <n v="242.35416666666666"/>
    <x v="4"/>
    <x v="11"/>
  </r>
  <r>
    <n v="2284"/>
    <s v="Make a record, write a song, take the Vinyl Skyway. "/>
    <s v="The Vinyl Skyway reunite to make a third album. "/>
    <n v="6000"/>
    <n v="11633"/>
    <x v="0"/>
    <x v="0"/>
    <s v="USD"/>
    <n v="1299902400"/>
    <n v="1297451245"/>
    <b v="0"/>
    <n v="59"/>
    <b v="1"/>
    <s v="music/rock"/>
    <n v="1.9388333333333334"/>
    <n v="197.1694915254237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11633"/>
    <x v="0"/>
    <x v="0"/>
    <s v="USD"/>
    <n v="1340944043"/>
    <n v="1338352043"/>
    <b v="0"/>
    <n v="79"/>
    <b v="1"/>
    <s v="music/rock"/>
    <n v="3.8776666666666668"/>
    <n v="147.25316455696202"/>
    <x v="4"/>
    <x v="11"/>
  </r>
  <r>
    <n v="2286"/>
    <s v="Arson In The Suburbs"/>
    <s v="Arson In The Suburbs is ready to release its FIRST three song E.P. and looking to raise funds to get back in the studio! RnFnR!"/>
    <n v="1500"/>
    <n v="11633"/>
    <x v="0"/>
    <x v="0"/>
    <s v="USD"/>
    <n v="1378439940"/>
    <n v="1376003254"/>
    <b v="0"/>
    <n v="14"/>
    <b v="1"/>
    <s v="music/rock"/>
    <n v="7.7553333333333336"/>
    <n v="830.9285714285714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11633"/>
    <x v="0"/>
    <x v="0"/>
    <s v="USD"/>
    <n v="1403539260"/>
    <n v="1401724860"/>
    <b v="0"/>
    <n v="106"/>
    <b v="1"/>
    <s v="music/rock"/>
    <n v="2.5851111111111109"/>
    <n v="109.7452830188679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1633"/>
    <x v="0"/>
    <x v="0"/>
    <s v="USD"/>
    <n v="1340733600"/>
    <n v="1339098689"/>
    <b v="0"/>
    <n v="25"/>
    <b v="1"/>
    <s v="music/rock"/>
    <n v="11.632999999999999"/>
    <n v="465.32"/>
    <x v="4"/>
    <x v="11"/>
  </r>
  <r>
    <n v="2289"/>
    <s v="Blind Man Deaf Boy Tour!"/>
    <s v="Blind Man Deaf Boy is a Folk Punk band from Denver, we need money to get ourselves a van and take it on tour around the west coast."/>
    <n v="1500"/>
    <n v="11633"/>
    <x v="0"/>
    <x v="0"/>
    <s v="USD"/>
    <n v="1386372120"/>
    <n v="1382659060"/>
    <b v="0"/>
    <n v="25"/>
    <b v="1"/>
    <s v="music/rock"/>
    <n v="7.7553333333333336"/>
    <n v="465.3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1633"/>
    <x v="0"/>
    <x v="0"/>
    <s v="USD"/>
    <n v="1259686800"/>
    <n v="1252908330"/>
    <b v="0"/>
    <n v="29"/>
    <b v="1"/>
    <s v="music/rock"/>
    <n v="7.7553333333333336"/>
    <n v="401.1379310344827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11633"/>
    <x v="0"/>
    <x v="0"/>
    <s v="USD"/>
    <n v="1335153600"/>
    <n v="1332199618"/>
    <b v="0"/>
    <n v="43"/>
    <b v="1"/>
    <s v="music/rock"/>
    <n v="4.6532"/>
    <n v="270.5348837209302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11633"/>
    <x v="0"/>
    <x v="0"/>
    <s v="USD"/>
    <n v="1334767476"/>
    <n v="1332175476"/>
    <b v="0"/>
    <n v="46"/>
    <b v="1"/>
    <s v="music/rock"/>
    <n v="5.8164999999999996"/>
    <n v="252.89130434782609"/>
    <x v="4"/>
    <x v="11"/>
  </r>
  <r>
    <n v="2293"/>
    <s v="&quot;Hurt N' Wrong&quot; New Album Fundraiser!"/>
    <s v="Donate here to be a part of the upcoming album. Every little bit helps!"/>
    <n v="850"/>
    <n v="11633"/>
    <x v="0"/>
    <x v="0"/>
    <s v="USD"/>
    <n v="1348545540"/>
    <n v="1346345999"/>
    <b v="0"/>
    <n v="27"/>
    <b v="1"/>
    <s v="music/rock"/>
    <n v="13.685882352941176"/>
    <n v="430.8518518518518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1633"/>
    <x v="0"/>
    <x v="0"/>
    <s v="USD"/>
    <n v="1358702480"/>
    <n v="1356110480"/>
    <b v="0"/>
    <n v="112"/>
    <b v="1"/>
    <s v="music/rock"/>
    <n v="2.3266"/>
    <n v="103.8660714285714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1633"/>
    <x v="0"/>
    <x v="0"/>
    <s v="USD"/>
    <n v="1359240856"/>
    <n v="1356648856"/>
    <b v="0"/>
    <n v="34"/>
    <b v="1"/>
    <s v="music/rock"/>
    <n v="9.6941666666666659"/>
    <n v="342.14705882352939"/>
    <x v="4"/>
    <x v="11"/>
  </r>
  <r>
    <n v="2296"/>
    <s v="HAMELL ON TRIAL IS RECORDING AN ALBUM"/>
    <s v="Ed Hamell AKA Hamell on Trial is recording an album titled The Happiest Man in the World. He needs your help."/>
    <n v="7000"/>
    <n v="11633"/>
    <x v="0"/>
    <x v="0"/>
    <s v="USD"/>
    <n v="1330018426"/>
    <n v="1326994426"/>
    <b v="0"/>
    <n v="145"/>
    <b v="1"/>
    <s v="music/rock"/>
    <n v="1.6618571428571429"/>
    <n v="80.227586206896547"/>
    <x v="4"/>
    <x v="11"/>
  </r>
  <r>
    <n v="2297"/>
    <s v="Company Company: Debut EP"/>
    <s v="New Jersey Alternative Rock band COCO needs YOUR help self-releasing debut EP!"/>
    <n v="1000"/>
    <n v="11633"/>
    <x v="0"/>
    <x v="0"/>
    <s v="USD"/>
    <n v="1331697540"/>
    <n v="1328749249"/>
    <b v="0"/>
    <n v="19"/>
    <b v="1"/>
    <s v="music/rock"/>
    <n v="11.632999999999999"/>
    <n v="612.26315789473688"/>
    <x v="4"/>
    <x v="11"/>
  </r>
  <r>
    <n v="2298"/>
    <s v="Jonny Gray: First Full Length Album"/>
    <s v="My name is Jonny Gray, and my friends and I are working together to raise funds for my debut album"/>
    <n v="30000"/>
    <n v="11633"/>
    <x v="0"/>
    <x v="0"/>
    <s v="USD"/>
    <n v="1395861033"/>
    <n v="1393272633"/>
    <b v="0"/>
    <n v="288"/>
    <b v="1"/>
    <s v="music/rock"/>
    <n v="0.38776666666666665"/>
    <n v="40.392361111111114"/>
    <x v="4"/>
    <x v="11"/>
  </r>
  <r>
    <n v="2299"/>
    <s v="HELP FLY RADIO FINISH THEIR FULL LENGTH ALBUM!"/>
    <s v="Fly Radio has finished tracking their album now all that is left is the mixing/mastering and duplication!"/>
    <n v="300"/>
    <n v="11633"/>
    <x v="0"/>
    <x v="0"/>
    <s v="USD"/>
    <n v="1296953209"/>
    <n v="1295657209"/>
    <b v="0"/>
    <n v="14"/>
    <b v="1"/>
    <s v="music/rock"/>
    <n v="38.776666666666664"/>
    <n v="830.92857142857144"/>
    <x v="4"/>
    <x v="11"/>
  </r>
  <r>
    <n v="2300"/>
    <s v="Keep The Prison Van Rolling"/>
    <s v="Big Fiction leaves for tour on 6/27 but the Prison Van needs some work!  New brakes, transmission repair, tires... it needs a bit."/>
    <n v="800"/>
    <n v="11633"/>
    <x v="0"/>
    <x v="0"/>
    <s v="USD"/>
    <n v="1340904416"/>
    <n v="1339694816"/>
    <b v="0"/>
    <n v="7"/>
    <b v="1"/>
    <s v="music/rock"/>
    <n v="14.54125"/>
    <n v="1661.8571428571429"/>
    <x v="4"/>
    <x v="11"/>
  </r>
  <r>
    <n v="2301"/>
    <s v="Time Crash"/>
    <s v="We are America's first trock band, and we're ready to bring you our first album!"/>
    <n v="5000"/>
    <n v="11633"/>
    <x v="0"/>
    <x v="0"/>
    <s v="USD"/>
    <n v="1371785496"/>
    <n v="1369193496"/>
    <b v="1"/>
    <n v="211"/>
    <b v="1"/>
    <s v="music/indie rock"/>
    <n v="2.3266"/>
    <n v="55.132701421800945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11633"/>
    <x v="0"/>
    <x v="0"/>
    <s v="USD"/>
    <n v="1388473200"/>
    <n v="1385585434"/>
    <b v="1"/>
    <n v="85"/>
    <b v="1"/>
    <s v="music/indie rock"/>
    <n v="5.0578260869565215"/>
    <n v="136.8588235294117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11633"/>
    <x v="0"/>
    <x v="0"/>
    <s v="USD"/>
    <n v="1323747596"/>
    <n v="1320287996"/>
    <b v="1"/>
    <n v="103"/>
    <b v="1"/>
    <s v="music/indie rock"/>
    <n v="1.8035658914728683"/>
    <n v="112.9417475728155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1633"/>
    <x v="0"/>
    <x v="0"/>
    <s v="USD"/>
    <n v="1293857940"/>
    <n v="1290281691"/>
    <b v="1"/>
    <n v="113"/>
    <b v="1"/>
    <s v="music/indie rock"/>
    <n v="1.9388333333333334"/>
    <n v="102.94690265486726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1633"/>
    <x v="0"/>
    <x v="0"/>
    <s v="USD"/>
    <n v="1407520800"/>
    <n v="1405356072"/>
    <b v="1"/>
    <n v="167"/>
    <b v="1"/>
    <s v="music/indie rock"/>
    <n v="0.64627777777777773"/>
    <n v="69.658682634730539"/>
    <x v="4"/>
    <x v="14"/>
  </r>
  <r>
    <n v="2306"/>
    <s v="Cook Up a Record with Dewveall"/>
    <s v="Indie rockers, Dewveall, are recording new music. Take a seat at the table; let them cook you a meal and sing you some songs."/>
    <n v="3500"/>
    <n v="11633"/>
    <x v="0"/>
    <x v="0"/>
    <s v="USD"/>
    <n v="1331352129"/>
    <n v="1328760129"/>
    <b v="1"/>
    <n v="73"/>
    <b v="1"/>
    <s v="music/indie rock"/>
    <n v="3.3237142857142858"/>
    <n v="159.3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11633"/>
    <x v="0"/>
    <x v="0"/>
    <s v="USD"/>
    <n v="1336245328"/>
    <n v="1333653333"/>
    <b v="1"/>
    <n v="75"/>
    <b v="1"/>
    <s v="music/indie rock"/>
    <n v="5.9216989824227397"/>
    <n v="155.1066666666666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11633"/>
    <x v="0"/>
    <x v="0"/>
    <s v="USD"/>
    <n v="1409274000"/>
    <n v="1406847996"/>
    <b v="1"/>
    <n v="614"/>
    <b v="1"/>
    <s v="music/indie rock"/>
    <n v="0.23266000000000001"/>
    <n v="18.946254071661237"/>
    <x v="4"/>
    <x v="14"/>
  </r>
  <r>
    <n v="2309"/>
    <s v="// Marny Lion Proudfit /\/\/\ Album Release \\"/>
    <s v="|| HELP MARNY LION PROUDFIT RECORD HER SECOND INDIE FOLK ALBUM THIS MARCH â€“ THE BARN IS WAITING ||"/>
    <n v="6000"/>
    <n v="11633"/>
    <x v="0"/>
    <x v="0"/>
    <s v="USD"/>
    <n v="1362872537"/>
    <n v="1359848537"/>
    <b v="1"/>
    <n v="107"/>
    <b v="1"/>
    <s v="music/indie rock"/>
    <n v="1.9388333333333334"/>
    <n v="108.7196261682242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11633"/>
    <x v="0"/>
    <x v="0"/>
    <s v="USD"/>
    <n v="1363889015"/>
    <n v="1361300615"/>
    <b v="1"/>
    <n v="1224"/>
    <b v="1"/>
    <s v="music/indie rock"/>
    <n v="0.62881081081081081"/>
    <n v="9.5040849673202619"/>
    <x v="4"/>
    <x v="14"/>
  </r>
  <r>
    <n v="2311"/>
    <s v="Mary Fagan's CD Project!"/>
    <s v="I'm heading back into the studio!  I'm planning to record a CD of original songs and one with some jazz standards."/>
    <n v="9000"/>
    <n v="11633"/>
    <x v="0"/>
    <x v="0"/>
    <s v="USD"/>
    <n v="1399421189"/>
    <n v="1396829189"/>
    <b v="1"/>
    <n v="104"/>
    <b v="1"/>
    <s v="music/indie rock"/>
    <n v="1.2925555555555555"/>
    <n v="111.85576923076923"/>
    <x v="4"/>
    <x v="14"/>
  </r>
  <r>
    <n v="2312"/>
    <s v="DINOWALRUS: 3RD RECORD ON VINYL"/>
    <s v="Help Brooklyn psychedelic synth rockers DINOWALRUS release their 3rd Record, COMPLEXION, on vinyl!"/>
    <n v="3000"/>
    <n v="11633"/>
    <x v="0"/>
    <x v="0"/>
    <s v="USD"/>
    <n v="1397862000"/>
    <n v="1395155478"/>
    <b v="1"/>
    <n v="79"/>
    <b v="1"/>
    <s v="music/indie rock"/>
    <n v="3.8776666666666668"/>
    <n v="147.25316455696202"/>
    <x v="4"/>
    <x v="14"/>
  </r>
  <r>
    <n v="2313"/>
    <s v="A SUNNY DAY IN GLASGOW"/>
    <s v="A Sunny Day in Glasgow are recording a new album and we need your help!"/>
    <n v="5000"/>
    <n v="11633"/>
    <x v="0"/>
    <x v="0"/>
    <s v="USD"/>
    <n v="1336086026"/>
    <n v="1333494026"/>
    <b v="1"/>
    <n v="157"/>
    <b v="1"/>
    <s v="music/indie rock"/>
    <n v="2.3266"/>
    <n v="74.09554140127389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1633"/>
    <x v="0"/>
    <x v="0"/>
    <s v="USD"/>
    <n v="1339074857"/>
    <n v="1336482857"/>
    <b v="1"/>
    <n v="50"/>
    <b v="1"/>
    <s v="music/indie rock"/>
    <n v="9.6941666666666659"/>
    <n v="232.66"/>
    <x v="4"/>
    <x v="14"/>
  </r>
  <r>
    <n v="2315"/>
    <s v="RICE Presses Their Debut Album 'Keep Warm' On Vinyl"/>
    <s v="Rice invites you to be a part of the creation of their first album and spread their message of love."/>
    <n v="2500"/>
    <n v="11633"/>
    <x v="0"/>
    <x v="0"/>
    <s v="USD"/>
    <n v="1336238743"/>
    <n v="1333646743"/>
    <b v="1"/>
    <n v="64"/>
    <b v="1"/>
    <s v="music/indie rock"/>
    <n v="4.6532"/>
    <n v="181.765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1633"/>
    <x v="0"/>
    <x v="0"/>
    <s v="USD"/>
    <n v="1260383040"/>
    <n v="1253726650"/>
    <b v="1"/>
    <n v="200"/>
    <b v="1"/>
    <s v="music/indie rock"/>
    <n v="0.7755333333333333"/>
    <n v="58.164999999999999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11633"/>
    <x v="0"/>
    <x v="0"/>
    <s v="USD"/>
    <n v="1266210000"/>
    <n v="1263474049"/>
    <b v="1"/>
    <n v="22"/>
    <b v="1"/>
    <s v="music/indie rock"/>
    <n v="29.0825"/>
    <n v="528.7727272727272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11633"/>
    <x v="0"/>
    <x v="0"/>
    <s v="USD"/>
    <n v="1253937540"/>
    <n v="1251214014"/>
    <b v="1"/>
    <n v="163"/>
    <b v="1"/>
    <s v="music/indie rock"/>
    <n v="2.3266"/>
    <n v="71.36809815950920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1633"/>
    <x v="0"/>
    <x v="0"/>
    <s v="USD"/>
    <n v="1387072685"/>
    <n v="1384480685"/>
    <b v="1"/>
    <n v="77"/>
    <b v="1"/>
    <s v="music/indie rock"/>
    <n v="3.8776666666666668"/>
    <n v="151.0779220779220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11633"/>
    <x v="0"/>
    <x v="0"/>
    <s v="USD"/>
    <n v="1396463800"/>
    <n v="1393443400"/>
    <b v="1"/>
    <n v="89"/>
    <b v="1"/>
    <s v="music/indie rock"/>
    <n v="2.3266"/>
    <n v="130.70786516853931"/>
    <x v="4"/>
    <x v="14"/>
  </r>
  <r>
    <n v="2321"/>
    <s v="WienerWÃ¼rze"/>
    <s v="Universal organic liquid seasoning brewed all natural from lupine, oat, salt and water for soups, salads, stews and more"/>
    <n v="10557"/>
    <n v="11633"/>
    <x v="3"/>
    <x v="15"/>
    <s v="EUR"/>
    <n v="1491282901"/>
    <n v="1488694501"/>
    <b v="0"/>
    <n v="64"/>
    <b v="0"/>
    <s v="food/small batch"/>
    <n v="1.1019228947617694"/>
    <n v="181.7656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11633"/>
    <x v="3"/>
    <x v="0"/>
    <s v="USD"/>
    <n v="1491769769"/>
    <n v="1489181369"/>
    <b v="0"/>
    <n v="4"/>
    <b v="0"/>
    <s v="food/small batch"/>
    <n v="4.3085185185185182"/>
    <n v="2908.25"/>
    <x v="7"/>
    <x v="33"/>
  </r>
  <r>
    <n v="2323"/>
    <s v="Beef Sticks, the Ultimate Protein Snack"/>
    <s v="You can never go wrong with a Beef Stick, great taste with no fillers and can easily goes with you everywhere."/>
    <n v="250"/>
    <n v="11633"/>
    <x v="3"/>
    <x v="0"/>
    <s v="USD"/>
    <n v="1490033247"/>
    <n v="1489428447"/>
    <b v="0"/>
    <n v="4"/>
    <b v="0"/>
    <s v="food/small batch"/>
    <n v="46.531999999999996"/>
    <n v="2908.25"/>
    <x v="7"/>
    <x v="33"/>
  </r>
  <r>
    <n v="2324"/>
    <s v="Pies not Lies"/>
    <s v="A city centre shop selling great locally made food with room to chat and learn about eachother."/>
    <n v="7500"/>
    <n v="11633"/>
    <x v="3"/>
    <x v="1"/>
    <s v="GBP"/>
    <n v="1490559285"/>
    <n v="1487970885"/>
    <b v="0"/>
    <n v="61"/>
    <b v="0"/>
    <s v="food/small batch"/>
    <n v="1.5510666666666666"/>
    <n v="190.7049180327868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1633"/>
    <x v="3"/>
    <x v="0"/>
    <s v="USD"/>
    <n v="1490830331"/>
    <n v="1488241931"/>
    <b v="0"/>
    <n v="7"/>
    <b v="0"/>
    <s v="food/small batch"/>
    <n v="11.632999999999999"/>
    <n v="1661.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1633"/>
    <x v="3"/>
    <x v="0"/>
    <s v="USD"/>
    <n v="1493571600"/>
    <n v="1489106948"/>
    <b v="0"/>
    <n v="1"/>
    <b v="0"/>
    <s v="food/small batch"/>
    <n v="0.7755333333333333"/>
    <n v="11633"/>
    <x v="7"/>
    <x v="33"/>
  </r>
  <r>
    <n v="2327"/>
    <s v="Kraut Source - Fermentation Made Simple"/>
    <s v="Gourmet Fermentation in a Mason Jar. Create delicious, nutritious fermented foods at home."/>
    <n v="35000"/>
    <n v="11633"/>
    <x v="0"/>
    <x v="0"/>
    <s v="USD"/>
    <n v="1409090440"/>
    <n v="1406066440"/>
    <b v="1"/>
    <n v="3355"/>
    <b v="1"/>
    <s v="food/small batch"/>
    <n v="0.3323714285714286"/>
    <n v="3.467362146050670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11633"/>
    <x v="0"/>
    <x v="0"/>
    <s v="USD"/>
    <n v="1434307537"/>
    <n v="1431715537"/>
    <b v="1"/>
    <n v="537"/>
    <b v="1"/>
    <s v="food/small batch"/>
    <n v="1.1633"/>
    <n v="21.662942271880819"/>
    <x v="7"/>
    <x v="33"/>
  </r>
  <r>
    <n v="2329"/>
    <s v="Half Moon Bay Distillery"/>
    <s v="Vodka, whiskey and fruit brandy - coming soon! We are a coastal distillery located in historic Half Moon Bay, California."/>
    <n v="25000"/>
    <n v="11633"/>
    <x v="0"/>
    <x v="0"/>
    <s v="USD"/>
    <n v="1405609146"/>
    <n v="1403017146"/>
    <b v="1"/>
    <n v="125"/>
    <b v="1"/>
    <s v="food/small batch"/>
    <n v="0.46532000000000001"/>
    <n v="93.06399999999999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1633"/>
    <x v="0"/>
    <x v="0"/>
    <s v="USD"/>
    <n v="1451001600"/>
    <n v="1448400943"/>
    <b v="1"/>
    <n v="163"/>
    <b v="1"/>
    <s v="food/small batch"/>
    <n v="0.3323714285714286"/>
    <n v="71.368098159509202"/>
    <x v="7"/>
    <x v="33"/>
  </r>
  <r>
    <n v="2331"/>
    <s v="Meadowlands Chocolate"/>
    <s v="Handcrafted, organic, single-origin, bean-to-bar, dark chocolate. Like fine wine, the secret is in the terroir."/>
    <n v="8000"/>
    <n v="11633"/>
    <x v="0"/>
    <x v="0"/>
    <s v="USD"/>
    <n v="1408320490"/>
    <n v="1405728490"/>
    <b v="1"/>
    <n v="283"/>
    <b v="1"/>
    <s v="food/small batch"/>
    <n v="1.4541249999999999"/>
    <n v="41.1060070671378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1633"/>
    <x v="0"/>
    <x v="0"/>
    <s v="USD"/>
    <n v="1423235071"/>
    <n v="1420643071"/>
    <b v="1"/>
    <n v="352"/>
    <b v="1"/>
    <s v="food/small batch"/>
    <n v="0.46532000000000001"/>
    <n v="33.04829545454545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1633"/>
    <x v="0"/>
    <x v="0"/>
    <s v="USD"/>
    <n v="1401385800"/>
    <n v="1399563390"/>
    <b v="1"/>
    <n v="94"/>
    <b v="1"/>
    <s v="food/small batch"/>
    <n v="19.388333333333332"/>
    <n v="123.75531914893617"/>
    <x v="7"/>
    <x v="33"/>
  </r>
  <r>
    <n v="2334"/>
    <s v="Picnic Pops in Your Grocery Store!"/>
    <s v="Help us get our delicious, organic, artisanal frozen pops on grocery store shelves in the Baltimore &amp; DC areas."/>
    <n v="4000"/>
    <n v="11633"/>
    <x v="0"/>
    <x v="0"/>
    <s v="USD"/>
    <n v="1415208840"/>
    <n v="1412611498"/>
    <b v="1"/>
    <n v="67"/>
    <b v="1"/>
    <s v="food/small batch"/>
    <n v="2.9082499999999998"/>
    <n v="173.62686567164178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11633"/>
    <x v="0"/>
    <x v="0"/>
    <s v="USD"/>
    <n v="1402494243"/>
    <n v="1399902243"/>
    <b v="1"/>
    <n v="221"/>
    <b v="1"/>
    <s v="food/small batch"/>
    <n v="0.46532000000000001"/>
    <n v="52.638009049773757"/>
    <x v="7"/>
    <x v="33"/>
  </r>
  <r>
    <n v="2336"/>
    <s v="SOSU Barrel-Aged Sriracha"/>
    <s v="Aged in whiskey barrels for a unique fruity, spicy, and smoky flavor. Youâ€™ve never tasted sriracha quite like this before."/>
    <n v="20000"/>
    <n v="11633"/>
    <x v="0"/>
    <x v="0"/>
    <s v="USD"/>
    <n v="1394316695"/>
    <n v="1390860695"/>
    <b v="1"/>
    <n v="2165"/>
    <b v="1"/>
    <s v="food/small batch"/>
    <n v="0.58165"/>
    <n v="5.3732101616628176"/>
    <x v="7"/>
    <x v="33"/>
  </r>
  <r>
    <n v="2337"/>
    <s v="The Hudson Standard Bitters and Shrubs"/>
    <s v="We make small batch, locally sourced bitters and shrubs for cocktails and cooking."/>
    <n v="12000"/>
    <n v="11633"/>
    <x v="0"/>
    <x v="0"/>
    <s v="USD"/>
    <n v="1403796143"/>
    <n v="1401204143"/>
    <b v="1"/>
    <n v="179"/>
    <b v="1"/>
    <s v="food/small batch"/>
    <n v="0.9694166666666667"/>
    <n v="64.98882681564245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1633"/>
    <x v="0"/>
    <x v="0"/>
    <s v="USD"/>
    <n v="1404077484"/>
    <n v="1401485484"/>
    <b v="1"/>
    <n v="123"/>
    <b v="1"/>
    <s v="food/small batch"/>
    <n v="0.7755333333333333"/>
    <n v="94.57723577235772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11633"/>
    <x v="0"/>
    <x v="0"/>
    <s v="USD"/>
    <n v="1482134340"/>
    <n v="1479496309"/>
    <b v="1"/>
    <n v="1104"/>
    <b v="1"/>
    <s v="food/small batch"/>
    <n v="0.46532000000000001"/>
    <n v="10.53713768115942"/>
    <x v="7"/>
    <x v="33"/>
  </r>
  <r>
    <n v="2340"/>
    <s v="Doughnuts with love by Strange Matter Coffee"/>
    <s v="Strange Matter Coffee is opening a scratch bakery featuring craft doughnuts with vegan and gluten free options!"/>
    <n v="40000"/>
    <n v="11633"/>
    <x v="0"/>
    <x v="0"/>
    <s v="USD"/>
    <n v="1477841138"/>
    <n v="1475249138"/>
    <b v="1"/>
    <n v="403"/>
    <b v="1"/>
    <s v="food/small batch"/>
    <n v="0.290825"/>
    <n v="28.866004962779158"/>
    <x v="7"/>
    <x v="33"/>
  </r>
  <r>
    <n v="2341"/>
    <s v="Cutting Edge Fitness Website (Canceled)"/>
    <s v="This website will serve as an interface to change lives and have a community routing for your success!"/>
    <n v="5000"/>
    <n v="11633"/>
    <x v="1"/>
    <x v="0"/>
    <s v="USD"/>
    <n v="1436729504"/>
    <n v="1434137504"/>
    <b v="0"/>
    <n v="0"/>
    <b v="0"/>
    <s v="technology/web"/>
    <n v="2.3266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11633"/>
    <x v="1"/>
    <x v="0"/>
    <s v="USD"/>
    <n v="1412571600"/>
    <n v="1410799870"/>
    <b v="0"/>
    <n v="0"/>
    <b v="0"/>
    <s v="technology/web"/>
    <n v="2.1150909090909091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11633"/>
    <x v="1"/>
    <x v="0"/>
    <s v="USD"/>
    <n v="1452282420"/>
    <n v="1447962505"/>
    <b v="0"/>
    <n v="1"/>
    <b v="0"/>
    <s v="technology/web"/>
    <n v="1.1633"/>
    <n v="1163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1633"/>
    <x v="1"/>
    <x v="5"/>
    <s v="CAD"/>
    <n v="1466789269"/>
    <n v="1464197269"/>
    <b v="0"/>
    <n v="1"/>
    <b v="0"/>
    <s v="technology/web"/>
    <n v="11.632999999999999"/>
    <n v="11633"/>
    <x v="2"/>
    <x v="7"/>
  </r>
  <r>
    <n v="2345"/>
    <s v="Social Media Website (Canceled)"/>
    <s v="My team and I are creating a social media website for pet lovers across the world! Fashion, animal shows, adoptions, and more."/>
    <n v="3000"/>
    <n v="11633"/>
    <x v="1"/>
    <x v="0"/>
    <s v="USD"/>
    <n v="1427845140"/>
    <n v="1424822556"/>
    <b v="0"/>
    <n v="0"/>
    <b v="0"/>
    <s v="technology/web"/>
    <n v="3.8776666666666668"/>
    <n v="0"/>
    <x v="2"/>
    <x v="7"/>
  </r>
  <r>
    <n v="2346"/>
    <s v="Ez 2c 3D Viewers (Canceled)"/>
    <s v="Watch and Make FREE 3D Videos &amp; Pics - No Viewer needed. To Help Learn we have Training and Instant 3D viewers."/>
    <n v="60000"/>
    <n v="11633"/>
    <x v="1"/>
    <x v="0"/>
    <s v="USD"/>
    <n v="1476731431"/>
    <n v="1472843431"/>
    <b v="0"/>
    <n v="3"/>
    <b v="0"/>
    <s v="technology/web"/>
    <n v="0.19388333333333332"/>
    <n v="3877.666666666666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1633"/>
    <x v="1"/>
    <x v="0"/>
    <s v="USD"/>
    <n v="1472135676"/>
    <n v="1469543676"/>
    <b v="0"/>
    <n v="1"/>
    <b v="0"/>
    <s v="technology/web"/>
    <n v="11.632999999999999"/>
    <n v="11633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11633"/>
    <x v="1"/>
    <x v="0"/>
    <s v="USD"/>
    <n v="1456006938"/>
    <n v="1450822938"/>
    <b v="0"/>
    <n v="5"/>
    <b v="0"/>
    <s v="technology/web"/>
    <n v="0.1661857142857143"/>
    <n v="2326.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11633"/>
    <x v="1"/>
    <x v="11"/>
    <s v="SEK"/>
    <n v="1439318228"/>
    <n v="1436812628"/>
    <b v="0"/>
    <n v="0"/>
    <b v="0"/>
    <s v="technology/web"/>
    <n v="2.4495683301747735E-2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11633"/>
    <x v="1"/>
    <x v="17"/>
    <s v="EUR"/>
    <n v="1483474370"/>
    <n v="1480882370"/>
    <b v="0"/>
    <n v="0"/>
    <b v="0"/>
    <s v="technology/web"/>
    <n v="0.23266000000000001"/>
    <n v="0"/>
    <x v="2"/>
    <x v="7"/>
  </r>
  <r>
    <n v="2351"/>
    <s v="NZ Auction site.  No listing or success fees. Only $2 p/m"/>
    <s v="Donate $30 or more and receive a free selfie stick."/>
    <n v="18900"/>
    <n v="11633"/>
    <x v="1"/>
    <x v="4"/>
    <s v="NZD"/>
    <n v="1430360739"/>
    <n v="1427768739"/>
    <b v="0"/>
    <n v="7"/>
    <b v="0"/>
    <s v="technology/web"/>
    <n v="0.61550264550264555"/>
    <n v="1661.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11633"/>
    <x v="1"/>
    <x v="0"/>
    <s v="USD"/>
    <n v="1433603552"/>
    <n v="1428419552"/>
    <b v="0"/>
    <n v="0"/>
    <b v="0"/>
    <s v="technology/web"/>
    <n v="5.8164999999999996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1633"/>
    <x v="1"/>
    <x v="0"/>
    <s v="USD"/>
    <n v="1429632822"/>
    <n v="1428596022"/>
    <b v="0"/>
    <n v="0"/>
    <b v="0"/>
    <s v="technology/web"/>
    <n v="11.632999999999999"/>
    <n v="0"/>
    <x v="2"/>
    <x v="7"/>
  </r>
  <r>
    <n v="2354"/>
    <s v="Dissertation (Canceled)"/>
    <s v="Almost done with doctorate degree but need funding of $35,000 to complete research of project."/>
    <n v="35000"/>
    <n v="11633"/>
    <x v="1"/>
    <x v="0"/>
    <s v="USD"/>
    <n v="1420910460"/>
    <n v="1415726460"/>
    <b v="0"/>
    <n v="1"/>
    <b v="0"/>
    <s v="technology/web"/>
    <n v="0.3323714285714286"/>
    <n v="11633"/>
    <x v="2"/>
    <x v="7"/>
  </r>
  <r>
    <n v="2355"/>
    <s v="PriceItUpPlease (Canceled)"/>
    <s v="PriceItUpPlease will be an easy to use website that estimates the amount of your startup costs for that great idea you have!"/>
    <n v="8000"/>
    <n v="11633"/>
    <x v="1"/>
    <x v="2"/>
    <s v="AUD"/>
    <n v="1430604136"/>
    <n v="1428012136"/>
    <b v="0"/>
    <n v="2"/>
    <b v="0"/>
    <s v="technology/web"/>
    <n v="1.4541249999999999"/>
    <n v="5816.5"/>
    <x v="2"/>
    <x v="7"/>
  </r>
  <r>
    <n v="2356"/>
    <s v="HardstyleUnited.com (Canceled)"/>
    <s v="HardstyleUnited.com The Global Hardstyle community. Your Hardstyle community."/>
    <n v="10000"/>
    <n v="11633"/>
    <x v="1"/>
    <x v="9"/>
    <s v="EUR"/>
    <n v="1433530104"/>
    <n v="1430938104"/>
    <b v="0"/>
    <n v="0"/>
    <b v="0"/>
    <s v="technology/web"/>
    <n v="1.1633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11633"/>
    <x v="1"/>
    <x v="1"/>
    <s v="GBP"/>
    <n v="1445093578"/>
    <n v="1442501578"/>
    <b v="0"/>
    <n v="0"/>
    <b v="0"/>
    <s v="technology/web"/>
    <n v="0.4308518518518518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11633"/>
    <x v="1"/>
    <x v="1"/>
    <s v="GBP"/>
    <n v="1422664740"/>
    <n v="1417818036"/>
    <b v="0"/>
    <n v="0"/>
    <b v="0"/>
    <s v="technology/web"/>
    <n v="7.7553333333333336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633"/>
    <x v="1"/>
    <x v="0"/>
    <s v="USD"/>
    <n v="1438616124"/>
    <n v="1433432124"/>
    <b v="0"/>
    <n v="3"/>
    <b v="0"/>
    <s v="technology/web"/>
    <n v="1.5510666666666666"/>
    <n v="3877.6666666666665"/>
    <x v="2"/>
    <x v="7"/>
  </r>
  <r>
    <n v="2360"/>
    <s v="Bee Bay Microjobs (Canceled)"/>
    <s v="Welcome to Bee Bay Canada, your commission free microjobs website.  Sell at any price and keep 100% of what you earn!"/>
    <n v="5000"/>
    <n v="11633"/>
    <x v="1"/>
    <x v="5"/>
    <s v="CAD"/>
    <n v="1454864280"/>
    <n v="1452272280"/>
    <b v="0"/>
    <n v="1"/>
    <b v="0"/>
    <s v="technology/web"/>
    <n v="2.3266"/>
    <n v="11633"/>
    <x v="2"/>
    <x v="7"/>
  </r>
  <r>
    <n v="2361"/>
    <s v="Lemme Grab it (Canceled)"/>
    <s v="A website for email/sms alerts of your personal selection, comparison of prices,consolidated database, best deals around for clothing."/>
    <n v="200"/>
    <n v="11633"/>
    <x v="1"/>
    <x v="5"/>
    <s v="CAD"/>
    <n v="1462053600"/>
    <n v="1459975008"/>
    <b v="0"/>
    <n v="0"/>
    <b v="0"/>
    <s v="technology/web"/>
    <n v="58.164999999999999"/>
    <n v="0"/>
    <x v="2"/>
    <x v="7"/>
  </r>
  <r>
    <n v="2362"/>
    <s v="Help CRB obtain 501(c)(3) status! (Canceled)"/>
    <s v="The Columbus Ruby Brigade has brought monthly ruby goodness and camaraderie to all participants."/>
    <n v="420"/>
    <n v="11633"/>
    <x v="1"/>
    <x v="0"/>
    <s v="USD"/>
    <n v="1418315470"/>
    <n v="1415723470"/>
    <b v="0"/>
    <n v="2"/>
    <b v="0"/>
    <s v="technology/web"/>
    <n v="27.697619047619046"/>
    <n v="5816.5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1633"/>
    <x v="1"/>
    <x v="0"/>
    <s v="USD"/>
    <n v="1451348200"/>
    <n v="1447460200"/>
    <b v="0"/>
    <n v="0"/>
    <b v="0"/>
    <s v="technology/web"/>
    <n v="6.6474285714285708E-2"/>
    <n v="0"/>
    <x v="2"/>
    <x v="7"/>
  </r>
  <r>
    <n v="2364"/>
    <s v="Minecraft Server and Website Help (Name: Forge Realms)"/>
    <s v="Making a Minecraft server and Website and I need your help to fund it. Thanks in Advance!"/>
    <n v="128"/>
    <n v="11633"/>
    <x v="1"/>
    <x v="0"/>
    <s v="USD"/>
    <n v="1445898356"/>
    <n v="1441146356"/>
    <b v="0"/>
    <n v="0"/>
    <b v="0"/>
    <s v="technology/web"/>
    <n v="90.8828125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1633"/>
    <x v="1"/>
    <x v="13"/>
    <s v="EUR"/>
    <n v="1453071600"/>
    <n v="1449596425"/>
    <b v="0"/>
    <n v="0"/>
    <b v="0"/>
    <s v="technology/web"/>
    <n v="11.632999999999999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11633"/>
    <x v="1"/>
    <x v="1"/>
    <s v="GBP"/>
    <n v="1445431533"/>
    <n v="1442839533"/>
    <b v="0"/>
    <n v="27"/>
    <b v="0"/>
    <s v="technology/web"/>
    <n v="0.46532000000000001"/>
    <n v="430.8518518518518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11633"/>
    <x v="1"/>
    <x v="0"/>
    <s v="USD"/>
    <n v="1461622616"/>
    <n v="1456442216"/>
    <b v="0"/>
    <n v="14"/>
    <b v="0"/>
    <s v="technology/web"/>
    <n v="0.23266000000000001"/>
    <n v="830.9285714285714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1633"/>
    <x v="1"/>
    <x v="0"/>
    <s v="USD"/>
    <n v="1429028365"/>
    <n v="1425143965"/>
    <b v="0"/>
    <n v="2"/>
    <b v="0"/>
    <s v="technology/web"/>
    <n v="0.290825"/>
    <n v="5816.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1633"/>
    <x v="1"/>
    <x v="0"/>
    <s v="USD"/>
    <n v="1455132611"/>
    <n v="1452540611"/>
    <b v="0"/>
    <n v="0"/>
    <b v="0"/>
    <s v="technology/web"/>
    <n v="0.46532000000000001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11633"/>
    <x v="1"/>
    <x v="0"/>
    <s v="USD"/>
    <n v="1418877141"/>
    <n v="1416285141"/>
    <b v="0"/>
    <n v="4"/>
    <b v="0"/>
    <s v="technology/web"/>
    <n v="0.46532000000000001"/>
    <n v="2908.2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11633"/>
    <x v="1"/>
    <x v="0"/>
    <s v="USD"/>
    <n v="1435257596"/>
    <n v="1432665596"/>
    <b v="0"/>
    <n v="0"/>
    <b v="0"/>
    <s v="technology/web"/>
    <n v="5.8164999999999996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1633"/>
    <x v="1"/>
    <x v="2"/>
    <s v="AUD"/>
    <n v="1429839571"/>
    <n v="1427247571"/>
    <b v="0"/>
    <n v="6"/>
    <b v="0"/>
    <s v="technology/web"/>
    <n v="2.1150909090909091"/>
    <n v="1938.8333333333333"/>
    <x v="2"/>
    <x v="7"/>
  </r>
  <r>
    <n v="2373"/>
    <s v="Cykelauktion.com (Canceled)"/>
    <s v="We want to create a safe marketplace for buying and selling bicycles."/>
    <n v="850000"/>
    <n v="11633"/>
    <x v="1"/>
    <x v="11"/>
    <s v="SEK"/>
    <n v="1440863624"/>
    <n v="1438271624"/>
    <b v="0"/>
    <n v="1"/>
    <b v="0"/>
    <s v="technology/web"/>
    <n v="1.3685882352941176E-2"/>
    <n v="1163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1633"/>
    <x v="1"/>
    <x v="0"/>
    <s v="USD"/>
    <n v="1423772060"/>
    <n v="1421180060"/>
    <b v="0"/>
    <n v="1"/>
    <b v="0"/>
    <s v="technology/web"/>
    <n v="0.52877272727272728"/>
    <n v="11633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11633"/>
    <x v="1"/>
    <x v="0"/>
    <s v="USD"/>
    <n v="1473451437"/>
    <n v="1470859437"/>
    <b v="0"/>
    <n v="0"/>
    <b v="0"/>
    <s v="technology/web"/>
    <n v="1.1633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11633"/>
    <x v="1"/>
    <x v="0"/>
    <s v="USD"/>
    <n v="1449785566"/>
    <n v="1447193566"/>
    <b v="0"/>
    <n v="4"/>
    <b v="0"/>
    <s v="technology/web"/>
    <n v="3.8776666666666668"/>
    <n v="2908.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11633"/>
    <x v="1"/>
    <x v="5"/>
    <s v="CAD"/>
    <n v="1480110783"/>
    <n v="1477515183"/>
    <b v="0"/>
    <n v="0"/>
    <b v="0"/>
    <s v="technology/web"/>
    <n v="4.6532"/>
    <n v="0"/>
    <x v="2"/>
    <x v="7"/>
  </r>
  <r>
    <n v="2378"/>
    <s v="KEEPUP INC (Canceled)"/>
    <s v="KEEPUP allows you to extend your social circle by introducing you to new people via your friends."/>
    <n v="110000"/>
    <n v="11633"/>
    <x v="1"/>
    <x v="0"/>
    <s v="USD"/>
    <n v="1440548330"/>
    <n v="1438042730"/>
    <b v="0"/>
    <n v="0"/>
    <b v="0"/>
    <s v="technology/web"/>
    <n v="0.10575454545454545"/>
    <n v="0"/>
    <x v="2"/>
    <x v="7"/>
  </r>
  <r>
    <n v="2379"/>
    <s v="SelectCooks.com (Canceled)"/>
    <s v="Selectcooks.com is a community marketplace for people to list, find and hire chefs."/>
    <n v="30000"/>
    <n v="11633"/>
    <x v="1"/>
    <x v="0"/>
    <s v="USD"/>
    <n v="1444004616"/>
    <n v="1440116616"/>
    <b v="0"/>
    <n v="0"/>
    <b v="0"/>
    <s v="technology/web"/>
    <n v="0.38776666666666665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11633"/>
    <x v="1"/>
    <x v="0"/>
    <s v="USD"/>
    <n v="1443726142"/>
    <n v="1441134142"/>
    <b v="0"/>
    <n v="3"/>
    <b v="0"/>
    <s v="technology/web"/>
    <n v="0.7755333333333333"/>
    <n v="3877.6666666666665"/>
    <x v="2"/>
    <x v="7"/>
  </r>
  <r>
    <n v="2381"/>
    <s v="Cannabis Connection (Canceled)"/>
    <s v="Social Media Platform for the Marijuana Industry to create professionalism and a stable lasting market."/>
    <n v="86350"/>
    <n v="11633"/>
    <x v="1"/>
    <x v="0"/>
    <s v="USD"/>
    <n v="1428704848"/>
    <n v="1426112848"/>
    <b v="0"/>
    <n v="7"/>
    <b v="0"/>
    <s v="technology/web"/>
    <n v="0.13471916618413435"/>
    <n v="1661.8571428571429"/>
    <x v="2"/>
    <x v="7"/>
  </r>
  <r>
    <n v="2382"/>
    <s v="These Easy Days (Canceled)"/>
    <s v="Netiquette classes to teach our youth how make proper use of computer-mediated communications for personal and educational success."/>
    <n v="3000"/>
    <n v="11633"/>
    <x v="1"/>
    <x v="0"/>
    <s v="USD"/>
    <n v="1438662603"/>
    <n v="1436502603"/>
    <b v="0"/>
    <n v="2"/>
    <b v="0"/>
    <s v="technology/web"/>
    <n v="3.8776666666666668"/>
    <n v="5816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11633"/>
    <x v="1"/>
    <x v="4"/>
    <s v="NZD"/>
    <n v="1424568107"/>
    <n v="1421976107"/>
    <b v="0"/>
    <n v="3"/>
    <b v="0"/>
    <s v="technology/web"/>
    <n v="1.1633"/>
    <n v="3877.666666666666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11633"/>
    <x v="1"/>
    <x v="0"/>
    <s v="USD"/>
    <n v="1415932643"/>
    <n v="1413337043"/>
    <b v="0"/>
    <n v="8"/>
    <b v="0"/>
    <s v="technology/web"/>
    <n v="11.632999999999999"/>
    <n v="1454.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11633"/>
    <x v="1"/>
    <x v="0"/>
    <s v="USD"/>
    <n v="1438793432"/>
    <n v="1436201432"/>
    <b v="0"/>
    <n v="7"/>
    <b v="0"/>
    <s v="technology/web"/>
    <n v="0.17896923076923077"/>
    <n v="1661.8571428571429"/>
    <x v="2"/>
    <x v="7"/>
  </r>
  <r>
    <n v="2386"/>
    <s v="Realjobmatch.com (Canceled)"/>
    <s v="Realjobmatch is not just a job search site but a matching site , matching the right jobseekers with the best jobs."/>
    <n v="30000"/>
    <n v="11633"/>
    <x v="1"/>
    <x v="5"/>
    <s v="CAD"/>
    <n v="1420920424"/>
    <n v="1415736424"/>
    <b v="0"/>
    <n v="0"/>
    <b v="0"/>
    <s v="technology/web"/>
    <n v="0.38776666666666665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1633"/>
    <x v="1"/>
    <x v="0"/>
    <s v="USD"/>
    <n v="1469199740"/>
    <n v="1465311740"/>
    <b v="0"/>
    <n v="3"/>
    <b v="0"/>
    <s v="technology/web"/>
    <n v="7.7553333333333335E-2"/>
    <n v="3877.666666666666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11633"/>
    <x v="1"/>
    <x v="0"/>
    <s v="USD"/>
    <n v="1421350140"/>
    <n v="1418761759"/>
    <b v="0"/>
    <n v="8"/>
    <b v="0"/>
    <s v="technology/web"/>
    <n v="0.3144054054054054"/>
    <n v="1454.1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11633"/>
    <x v="1"/>
    <x v="6"/>
    <s v="EUR"/>
    <n v="1437861540"/>
    <n v="1435160452"/>
    <b v="0"/>
    <n v="1"/>
    <b v="0"/>
    <s v="technology/web"/>
    <n v="0.72706249999999994"/>
    <n v="11633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11633"/>
    <x v="1"/>
    <x v="2"/>
    <s v="AUD"/>
    <n v="1420352264"/>
    <n v="1416896264"/>
    <b v="0"/>
    <n v="0"/>
    <b v="0"/>
    <s v="technology/web"/>
    <n v="2.2809803921568627E-2"/>
    <n v="0"/>
    <x v="2"/>
    <x v="7"/>
  </r>
  <r>
    <n v="2391"/>
    <s v="oToBOTS.com - Freedom from high cost auto repairs (Canceled)"/>
    <s v="Using the power of internet to help people save hundreds in car repair."/>
    <n v="20000"/>
    <n v="11633"/>
    <x v="1"/>
    <x v="0"/>
    <s v="USD"/>
    <n v="1427825044"/>
    <n v="1425236644"/>
    <b v="0"/>
    <n v="1"/>
    <b v="0"/>
    <s v="technology/web"/>
    <n v="0.58165"/>
    <n v="1163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11633"/>
    <x v="1"/>
    <x v="0"/>
    <s v="USD"/>
    <n v="1446087223"/>
    <n v="1443495223"/>
    <b v="0"/>
    <n v="0"/>
    <b v="0"/>
    <s v="technology/web"/>
    <n v="2.7697619047619049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11633"/>
    <x v="1"/>
    <x v="0"/>
    <s v="USD"/>
    <n v="1439048017"/>
    <n v="1436456017"/>
    <b v="0"/>
    <n v="1"/>
    <b v="0"/>
    <s v="technology/web"/>
    <n v="0.11633"/>
    <n v="1163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11633"/>
    <x v="1"/>
    <x v="17"/>
    <s v="EUR"/>
    <n v="1424940093"/>
    <n v="1422348093"/>
    <b v="0"/>
    <n v="2"/>
    <b v="0"/>
    <s v="technology/web"/>
    <n v="2.3266"/>
    <n v="5816.5"/>
    <x v="2"/>
    <x v="7"/>
  </r>
  <r>
    <n v="2395"/>
    <s v="VENT it out (Canceled)"/>
    <s v="I am making a social website where people can anonymously or openly vent, All walks of life all over the world"/>
    <n v="33000"/>
    <n v="11633"/>
    <x v="1"/>
    <x v="0"/>
    <s v="USD"/>
    <n v="1484038620"/>
    <n v="1481597687"/>
    <b v="0"/>
    <n v="0"/>
    <b v="0"/>
    <s v="technology/web"/>
    <n v="0.3525151515151515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1633"/>
    <x v="1"/>
    <x v="16"/>
    <s v="CHF"/>
    <n v="1444940558"/>
    <n v="1442348558"/>
    <b v="0"/>
    <n v="1"/>
    <b v="0"/>
    <s v="technology/web"/>
    <n v="2.3266"/>
    <n v="11633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11633"/>
    <x v="1"/>
    <x v="0"/>
    <s v="USD"/>
    <n v="1420233256"/>
    <n v="1417641256"/>
    <b v="0"/>
    <n v="0"/>
    <b v="0"/>
    <s v="technology/web"/>
    <n v="9.3814516129032258E-2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11633"/>
    <x v="1"/>
    <x v="0"/>
    <s v="USD"/>
    <n v="1435874384"/>
    <n v="1433282384"/>
    <b v="0"/>
    <n v="0"/>
    <b v="0"/>
    <s v="technology/web"/>
    <n v="2.9082499999999998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11633"/>
    <x v="1"/>
    <x v="11"/>
    <s v="SEK"/>
    <n v="1418934506"/>
    <n v="1415910506"/>
    <b v="0"/>
    <n v="0"/>
    <b v="0"/>
    <s v="technology/web"/>
    <n v="0.89484615384615385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11633"/>
    <x v="1"/>
    <x v="2"/>
    <s v="AUD"/>
    <n v="1460615164"/>
    <n v="1458023164"/>
    <b v="0"/>
    <n v="0"/>
    <b v="0"/>
    <s v="technology/web"/>
    <n v="0.23266000000000001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11633"/>
    <x v="2"/>
    <x v="0"/>
    <s v="USD"/>
    <n v="1457207096"/>
    <n v="1452023096"/>
    <b v="0"/>
    <n v="9"/>
    <b v="0"/>
    <s v="food/food trucks"/>
    <n v="0.41546428571428573"/>
    <n v="1292.5555555555557"/>
    <x v="7"/>
    <x v="19"/>
  </r>
  <r>
    <n v="2402"/>
    <s v="Cupcake Truck Unite"/>
    <s v="Small town, delicious treats, and a mobile truck"/>
    <n v="12000"/>
    <n v="11633"/>
    <x v="2"/>
    <x v="0"/>
    <s v="USD"/>
    <n v="1431533931"/>
    <n v="1428941931"/>
    <b v="0"/>
    <n v="1"/>
    <b v="0"/>
    <s v="food/food trucks"/>
    <n v="0.9694166666666667"/>
    <n v="11633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11633"/>
    <x v="2"/>
    <x v="1"/>
    <s v="GBP"/>
    <n v="1459368658"/>
    <n v="1454188258"/>
    <b v="0"/>
    <n v="12"/>
    <b v="0"/>
    <s v="food/food trucks"/>
    <n v="9.6941666666666659"/>
    <n v="969.41666666666663"/>
    <x v="7"/>
    <x v="19"/>
  </r>
  <r>
    <n v="2404"/>
    <s v="Square Donuts Truck"/>
    <s v="We would love another Donut Food Truck for your famous Square Donuts.  We have one successful truck and retail store open already!"/>
    <n v="15000"/>
    <n v="11633"/>
    <x v="2"/>
    <x v="0"/>
    <s v="USD"/>
    <n v="1451782607"/>
    <n v="1449190607"/>
    <b v="0"/>
    <n v="0"/>
    <b v="0"/>
    <s v="food/food trucks"/>
    <n v="0.7755333333333333"/>
    <n v="0"/>
    <x v="7"/>
    <x v="19"/>
  </r>
  <r>
    <n v="2405"/>
    <s v="JoyShtick Food Truck"/>
    <s v="We are the first gaming-themed food truck, bringing gourmet pub fare to the Jacksonville area."/>
    <n v="5000"/>
    <n v="11633"/>
    <x v="2"/>
    <x v="0"/>
    <s v="USD"/>
    <n v="1472911375"/>
    <n v="1471096975"/>
    <b v="0"/>
    <n v="20"/>
    <b v="0"/>
    <s v="food/food trucks"/>
    <n v="2.3266"/>
    <n v="581.6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1633"/>
    <x v="2"/>
    <x v="0"/>
    <s v="USD"/>
    <n v="1421635190"/>
    <n v="1418179190"/>
    <b v="0"/>
    <n v="16"/>
    <b v="0"/>
    <s v="food/food trucks"/>
    <n v="3.5793846153846154"/>
    <n v="727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11633"/>
    <x v="2"/>
    <x v="0"/>
    <s v="USD"/>
    <n v="1428732000"/>
    <n v="1426772928"/>
    <b v="0"/>
    <n v="33"/>
    <b v="0"/>
    <s v="food/food trucks"/>
    <n v="0.52877272727272728"/>
    <n v="352.5151515151515"/>
    <x v="7"/>
    <x v="19"/>
  </r>
  <r>
    <n v="2408"/>
    <s v="Sabroso On Wheels"/>
    <s v="A US Army Vet trying to get a Peruvian food truck going! Really good Peruvian food now mobile!"/>
    <n v="15000"/>
    <n v="11633"/>
    <x v="2"/>
    <x v="0"/>
    <s v="USD"/>
    <n v="1415247757"/>
    <n v="1412652157"/>
    <b v="0"/>
    <n v="2"/>
    <b v="0"/>
    <s v="food/food trucks"/>
    <n v="0.7755333333333333"/>
    <n v="5816.5"/>
    <x v="7"/>
    <x v="19"/>
  </r>
  <r>
    <n v="2409"/>
    <s v="Johnny's Food Truck a Puerto Rican and BBQ infusion"/>
    <s v="I am looking to start a food truck with an infusion of my Puerto Rican heritage and my love for BBQ."/>
    <n v="25000"/>
    <n v="11633"/>
    <x v="2"/>
    <x v="0"/>
    <s v="USD"/>
    <n v="1439931675"/>
    <n v="1437339675"/>
    <b v="0"/>
    <n v="6"/>
    <b v="0"/>
    <s v="food/food trucks"/>
    <n v="0.46532000000000001"/>
    <n v="1938.83333333333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11633"/>
    <x v="2"/>
    <x v="2"/>
    <s v="AUD"/>
    <n v="1441619275"/>
    <n v="1439027275"/>
    <b v="0"/>
    <n v="0"/>
    <b v="0"/>
    <s v="food/food trucks"/>
    <n v="0.7755333333333333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1633"/>
    <x v="2"/>
    <x v="0"/>
    <s v="USD"/>
    <n v="1440524082"/>
    <n v="1437932082"/>
    <b v="0"/>
    <n v="3"/>
    <b v="0"/>
    <s v="food/food trucks"/>
    <n v="0.46532000000000001"/>
    <n v="3877.666666666666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11633"/>
    <x v="2"/>
    <x v="6"/>
    <s v="EUR"/>
    <n v="1480185673"/>
    <n v="1476294073"/>
    <b v="0"/>
    <n v="0"/>
    <b v="0"/>
    <s v="food/food trucks"/>
    <n v="1.4541249999999999"/>
    <n v="0"/>
    <x v="7"/>
    <x v="19"/>
  </r>
  <r>
    <n v="2413"/>
    <s v="Lone Pine Coffee Brewery"/>
    <s v="Lone Pine Coffee Brewery will be a portable third-wave coffee shop available for wedding receptions and other events!"/>
    <n v="3000"/>
    <n v="11633"/>
    <x v="2"/>
    <x v="0"/>
    <s v="USD"/>
    <n v="1401579000"/>
    <n v="1398911882"/>
    <b v="0"/>
    <n v="3"/>
    <b v="0"/>
    <s v="food/food trucks"/>
    <n v="3.8776666666666668"/>
    <n v="3877.666666666666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11633"/>
    <x v="2"/>
    <x v="0"/>
    <s v="USD"/>
    <n v="1440215940"/>
    <n v="1436805660"/>
    <b v="0"/>
    <n v="13"/>
    <b v="0"/>
    <s v="food/food trucks"/>
    <n v="0.7755333333333333"/>
    <n v="894.84615384615381"/>
    <x v="7"/>
    <x v="19"/>
  </r>
  <r>
    <n v="2415"/>
    <s v="Local Food Truck is Off the Hoof!"/>
    <s v="It will be ridiculously easy to become addicted to the full, rich flavor of locally raised beef, pork, and more..."/>
    <n v="60000"/>
    <n v="11633"/>
    <x v="2"/>
    <x v="0"/>
    <s v="USD"/>
    <n v="1468615346"/>
    <n v="1466023346"/>
    <b v="0"/>
    <n v="6"/>
    <b v="0"/>
    <s v="food/food trucks"/>
    <n v="0.19388333333333332"/>
    <n v="1938.83333333333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11633"/>
    <x v="2"/>
    <x v="0"/>
    <s v="USD"/>
    <n v="1426345200"/>
    <n v="1421343743"/>
    <b v="0"/>
    <n v="1"/>
    <b v="0"/>
    <s v="food/food trucks"/>
    <n v="0.58165"/>
    <n v="1163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11633"/>
    <x v="2"/>
    <x v="0"/>
    <s v="USD"/>
    <n v="1407705187"/>
    <n v="1405113187"/>
    <b v="0"/>
    <n v="0"/>
    <b v="0"/>
    <s v="food/food trucks"/>
    <n v="11.632999999999999"/>
    <n v="0"/>
    <x v="7"/>
    <x v="19"/>
  </r>
  <r>
    <n v="2418"/>
    <s v="Mexican food truck"/>
    <s v="I want to start my food truck business."/>
    <n v="25000"/>
    <n v="11633"/>
    <x v="2"/>
    <x v="0"/>
    <s v="USD"/>
    <n v="1427225644"/>
    <n v="1422045244"/>
    <b v="0"/>
    <n v="5"/>
    <b v="0"/>
    <s v="food/food trucks"/>
    <n v="0.46532000000000001"/>
    <n v="2326.6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11633"/>
    <x v="2"/>
    <x v="0"/>
    <s v="USD"/>
    <n v="1424281389"/>
    <n v="1419097389"/>
    <b v="0"/>
    <n v="0"/>
    <b v="0"/>
    <s v="food/food trucks"/>
    <n v="3.8776666666666668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11633"/>
    <x v="2"/>
    <x v="0"/>
    <s v="USD"/>
    <n v="1415583695"/>
    <n v="1410396095"/>
    <b v="0"/>
    <n v="36"/>
    <b v="0"/>
    <s v="food/food trucks"/>
    <n v="0.6895672791938352"/>
    <n v="323.13888888888891"/>
    <x v="7"/>
    <x v="19"/>
  </r>
  <r>
    <n v="2421"/>
    <s v="hot dog cart"/>
    <s v="help me start Merrill's first hot dog cart in this empty lot"/>
    <n v="6000"/>
    <n v="11633"/>
    <x v="2"/>
    <x v="0"/>
    <s v="USD"/>
    <n v="1424536196"/>
    <n v="1421944196"/>
    <b v="0"/>
    <n v="1"/>
    <b v="0"/>
    <s v="food/food trucks"/>
    <n v="1.9388333333333334"/>
    <n v="11633"/>
    <x v="7"/>
    <x v="19"/>
  </r>
  <r>
    <n v="2422"/>
    <s v="Help starting a family owned food truck"/>
    <s v="Family owned business serving BBQ and seafood to the public"/>
    <n v="500"/>
    <n v="11633"/>
    <x v="2"/>
    <x v="0"/>
    <s v="USD"/>
    <n v="1426091036"/>
    <n v="1423502636"/>
    <b v="0"/>
    <n v="1"/>
    <b v="0"/>
    <s v="food/food trucks"/>
    <n v="23.265999999999998"/>
    <n v="11633"/>
    <x v="7"/>
    <x v="19"/>
  </r>
  <r>
    <n v="2423"/>
    <s v="FBTR BBQ"/>
    <s v="FBTR is a Texas-style, North Carolina based, homemade BBQ company looking to bring good meat to the masses."/>
    <n v="60000"/>
    <n v="11633"/>
    <x v="2"/>
    <x v="0"/>
    <s v="USD"/>
    <n v="1420044890"/>
    <n v="1417452890"/>
    <b v="0"/>
    <n v="1"/>
    <b v="0"/>
    <s v="food/food trucks"/>
    <n v="0.19388333333333332"/>
    <n v="11633"/>
    <x v="7"/>
    <x v="19"/>
  </r>
  <r>
    <n v="2424"/>
    <s v="Lily and Memphs"/>
    <s v="Great and creative food from the heart in the form of a sweet food truck!"/>
    <n v="25000"/>
    <n v="11633"/>
    <x v="2"/>
    <x v="0"/>
    <s v="USD"/>
    <n v="1414445108"/>
    <n v="1411853108"/>
    <b v="0"/>
    <n v="9"/>
    <b v="0"/>
    <s v="food/food trucks"/>
    <n v="0.46532000000000001"/>
    <n v="1292.5555555555557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1633"/>
    <x v="2"/>
    <x v="0"/>
    <s v="USD"/>
    <n v="1464386640"/>
    <n v="1463090149"/>
    <b v="0"/>
    <n v="1"/>
    <b v="0"/>
    <s v="food/food trucks"/>
    <n v="3.3237142857142858"/>
    <n v="11633"/>
    <x v="7"/>
    <x v="19"/>
  </r>
  <r>
    <n v="2426"/>
    <s v="The Low-Calorie Food Truck"/>
    <s v="Aspiring to create a food truck with many delicious low calorie meals to encourage healthy eating while enjoying every bite."/>
    <n v="20000"/>
    <n v="11633"/>
    <x v="2"/>
    <x v="0"/>
    <s v="USD"/>
    <n v="1439006692"/>
    <n v="1433822692"/>
    <b v="0"/>
    <n v="0"/>
    <b v="0"/>
    <s v="food/food trucks"/>
    <n v="0.58165"/>
    <n v="0"/>
    <x v="7"/>
    <x v="19"/>
  </r>
  <r>
    <n v="2427"/>
    <s v="Wraps in a snap. Fast lunch with a gourmet punch!"/>
    <s v="Fast and simple lunches for those on the go.  All (lunch) deals $10 or less."/>
    <n v="50000"/>
    <n v="11633"/>
    <x v="2"/>
    <x v="0"/>
    <s v="USD"/>
    <n v="1458715133"/>
    <n v="1455262733"/>
    <b v="0"/>
    <n v="1"/>
    <b v="0"/>
    <s v="food/food trucks"/>
    <n v="0.23266000000000001"/>
    <n v="11633"/>
    <x v="7"/>
    <x v="19"/>
  </r>
  <r>
    <n v="2428"/>
    <s v="Premium Burgers"/>
    <s v="From Moo 2 You! We want to offer premium burgers to a taco flooded environment."/>
    <n v="35000"/>
    <n v="11633"/>
    <x v="2"/>
    <x v="0"/>
    <s v="USD"/>
    <n v="1426182551"/>
    <n v="1423594151"/>
    <b v="0"/>
    <n v="1"/>
    <b v="0"/>
    <s v="food/food trucks"/>
    <n v="0.3323714285714286"/>
    <n v="1163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11633"/>
    <x v="2"/>
    <x v="10"/>
    <s v="NOK"/>
    <n v="1486313040"/>
    <n v="1483131966"/>
    <b v="0"/>
    <n v="4"/>
    <b v="0"/>
    <s v="food/food trucks"/>
    <n v="8.3092857142857149E-2"/>
    <n v="2908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11633"/>
    <x v="2"/>
    <x v="0"/>
    <s v="USD"/>
    <n v="1455246504"/>
    <n v="1452654504"/>
    <b v="0"/>
    <n v="2"/>
    <b v="0"/>
    <s v="food/food trucks"/>
    <n v="3.8776666666666668"/>
    <n v="5816.5"/>
    <x v="7"/>
    <x v="19"/>
  </r>
  <r>
    <n v="2431"/>
    <s v="Murphy's good eatin'"/>
    <s v="Go to Colorado and run a food truck with homemade food of all kinds."/>
    <n v="100000"/>
    <n v="11633"/>
    <x v="2"/>
    <x v="0"/>
    <s v="USD"/>
    <n v="1467080613"/>
    <n v="1461896613"/>
    <b v="0"/>
    <n v="2"/>
    <b v="0"/>
    <s v="food/food trucks"/>
    <n v="0.11633"/>
    <n v="5816.5"/>
    <x v="7"/>
    <x v="19"/>
  </r>
  <r>
    <n v="2432"/>
    <s v="funding for bbq trailer"/>
    <s v="Looking to start competition cooking and need start-up help.  Offering brisket tasting to all contributors."/>
    <n v="14000"/>
    <n v="11633"/>
    <x v="2"/>
    <x v="0"/>
    <s v="USD"/>
    <n v="1425791697"/>
    <n v="1423199697"/>
    <b v="0"/>
    <n v="2"/>
    <b v="0"/>
    <s v="food/food trucks"/>
    <n v="0.83092857142857146"/>
    <n v="5816.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11633"/>
    <x v="2"/>
    <x v="0"/>
    <s v="USD"/>
    <n v="1456608943"/>
    <n v="1454016943"/>
    <b v="0"/>
    <n v="0"/>
    <b v="0"/>
    <s v="food/food trucks"/>
    <n v="1.1633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11633"/>
    <x v="2"/>
    <x v="0"/>
    <s v="USD"/>
    <n v="1438662474"/>
    <n v="1435206474"/>
    <b v="0"/>
    <n v="2"/>
    <b v="0"/>
    <s v="food/food trucks"/>
    <n v="0.58165"/>
    <n v="5816.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1633"/>
    <x v="2"/>
    <x v="11"/>
    <s v="SEK"/>
    <n v="1444027186"/>
    <n v="1441435186"/>
    <b v="0"/>
    <n v="4"/>
    <b v="0"/>
    <s v="food/food trucks"/>
    <n v="4.6531999999999997E-2"/>
    <n v="2908.2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11633"/>
    <x v="2"/>
    <x v="5"/>
    <s v="CAD"/>
    <n v="1454078770"/>
    <n v="1448894770"/>
    <b v="0"/>
    <n v="2"/>
    <b v="0"/>
    <s v="food/food trucks"/>
    <n v="9.942735042735043E-2"/>
    <n v="5816.5"/>
    <x v="7"/>
    <x v="19"/>
  </r>
  <r>
    <n v="2437"/>
    <s v="Cuppa Gumbos"/>
    <s v="Homemade Gumbo, Stews and Curry to be served hot and fresh everyday at any festival or concert we can attend."/>
    <n v="8000"/>
    <n v="11633"/>
    <x v="2"/>
    <x v="0"/>
    <s v="USD"/>
    <n v="1426615200"/>
    <n v="1422400188"/>
    <b v="0"/>
    <n v="0"/>
    <b v="0"/>
    <s v="food/food trucks"/>
    <n v="1.4541249999999999"/>
    <n v="0"/>
    <x v="7"/>
    <x v="19"/>
  </r>
  <r>
    <n v="2438"/>
    <s v="FOOD|Art"/>
    <s v="I'm starting a catering and food truck business of southern comfort food. My FOOD is my Art!  _x000a_Thanks for you help!"/>
    <n v="15000"/>
    <n v="11633"/>
    <x v="2"/>
    <x v="0"/>
    <s v="USD"/>
    <n v="1449529062"/>
    <n v="1444341462"/>
    <b v="0"/>
    <n v="1"/>
    <b v="0"/>
    <s v="food/food trucks"/>
    <n v="0.7755333333333333"/>
    <n v="1163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11633"/>
    <x v="2"/>
    <x v="0"/>
    <s v="USD"/>
    <n v="1445197129"/>
    <n v="1442605129"/>
    <b v="0"/>
    <n v="0"/>
    <b v="0"/>
    <s v="food/food trucks"/>
    <n v="1.1633"/>
    <n v="0"/>
    <x v="7"/>
    <x v="19"/>
  </r>
  <r>
    <n v="2440"/>
    <s v="The first green Food Truck in Phnom Penh"/>
    <s v="Starting a entire clean energy food truck and set a new standard for Cambodia"/>
    <n v="5000"/>
    <n v="11633"/>
    <x v="2"/>
    <x v="18"/>
    <s v="EUR"/>
    <n v="1455399313"/>
    <n v="1452807313"/>
    <b v="0"/>
    <n v="2"/>
    <b v="0"/>
    <s v="food/food trucks"/>
    <n v="2.3266"/>
    <n v="5816.5"/>
    <x v="7"/>
    <x v="19"/>
  </r>
  <r>
    <n v="2441"/>
    <s v="Bring Alchemy Pops to the People!"/>
    <s v="YOU can help Alchemy Pops POP up on a street near you!"/>
    <n v="7500"/>
    <n v="11633"/>
    <x v="0"/>
    <x v="0"/>
    <s v="USD"/>
    <n v="1437627540"/>
    <n v="1435806054"/>
    <b v="0"/>
    <n v="109"/>
    <b v="1"/>
    <s v="food/small batch"/>
    <n v="1.5510666666666666"/>
    <n v="106.72477064220183"/>
    <x v="7"/>
    <x v="33"/>
  </r>
  <r>
    <n v="2442"/>
    <s v="Young Mountain Tea: A New White Tea from India's Himalayas"/>
    <s v="The first tea from a new sustainable tea region in India's young, rising Himalayas."/>
    <n v="24000"/>
    <n v="11633"/>
    <x v="0"/>
    <x v="0"/>
    <s v="USD"/>
    <n v="1426777228"/>
    <n v="1424188828"/>
    <b v="0"/>
    <n v="372"/>
    <b v="1"/>
    <s v="food/small batch"/>
    <n v="0.48470833333333335"/>
    <n v="31.27150537634408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11633"/>
    <x v="0"/>
    <x v="0"/>
    <s v="USD"/>
    <n v="1408114822"/>
    <n v="1405522822"/>
    <b v="0"/>
    <n v="311"/>
    <b v="1"/>
    <s v="food/small batch"/>
    <n v="0.58165"/>
    <n v="37.40514469453376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11633"/>
    <x v="0"/>
    <x v="0"/>
    <s v="USD"/>
    <n v="1464199591"/>
    <n v="1461607591"/>
    <b v="0"/>
    <n v="61"/>
    <b v="1"/>
    <s v="food/small batch"/>
    <n v="3.8776666666666668"/>
    <n v="190.7049180327868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11633"/>
    <x v="0"/>
    <x v="0"/>
    <s v="USD"/>
    <n v="1443242021"/>
    <n v="1440650021"/>
    <b v="0"/>
    <n v="115"/>
    <b v="1"/>
    <s v="food/small batch"/>
    <n v="2.3266"/>
    <n v="101.1565217391304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11633"/>
    <x v="0"/>
    <x v="0"/>
    <s v="USD"/>
    <n v="1480174071"/>
    <n v="1477578471"/>
    <b v="0"/>
    <n v="111"/>
    <b v="1"/>
    <s v="food/small batch"/>
    <n v="2.3266"/>
    <n v="104.801801801801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1633"/>
    <x v="0"/>
    <x v="0"/>
    <s v="USD"/>
    <n v="1478923200"/>
    <n v="1476184593"/>
    <b v="0"/>
    <n v="337"/>
    <b v="1"/>
    <s v="food/small batch"/>
    <n v="4.6532"/>
    <n v="34.519287833827896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11633"/>
    <x v="0"/>
    <x v="0"/>
    <s v="USD"/>
    <n v="1472621760"/>
    <n v="1472110513"/>
    <b v="0"/>
    <n v="9"/>
    <b v="1"/>
    <s v="food/small batch"/>
    <n v="29.0825"/>
    <n v="1292.5555555555557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1633"/>
    <x v="0"/>
    <x v="0"/>
    <s v="USD"/>
    <n v="1417321515"/>
    <n v="1414725915"/>
    <b v="0"/>
    <n v="120"/>
    <b v="1"/>
    <s v="food/small batch"/>
    <n v="1.1633"/>
    <n v="96.94166666666666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1633"/>
    <x v="0"/>
    <x v="0"/>
    <s v="USD"/>
    <n v="1414465860"/>
    <n v="1411177456"/>
    <b v="0"/>
    <n v="102"/>
    <b v="1"/>
    <s v="food/small batch"/>
    <n v="0.7755333333333333"/>
    <n v="114.049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633"/>
    <x v="0"/>
    <x v="0"/>
    <s v="USD"/>
    <n v="1488750490"/>
    <n v="1487022490"/>
    <b v="0"/>
    <n v="186"/>
    <b v="1"/>
    <s v="food/small batch"/>
    <n v="1.1633"/>
    <n v="62.54301075268817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11633"/>
    <x v="0"/>
    <x v="0"/>
    <s v="USD"/>
    <n v="1451430000"/>
    <n v="1448914500"/>
    <b v="0"/>
    <n v="15"/>
    <b v="1"/>
    <s v="food/small batch"/>
    <n v="19.388333333333332"/>
    <n v="775.533333333333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11633"/>
    <x v="0"/>
    <x v="0"/>
    <s v="USD"/>
    <n v="1486053409"/>
    <n v="1483461409"/>
    <b v="0"/>
    <n v="67"/>
    <b v="1"/>
    <s v="food/small batch"/>
    <n v="3.8776666666666668"/>
    <n v="173.6268656716417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11633"/>
    <x v="0"/>
    <x v="0"/>
    <s v="USD"/>
    <n v="1489207808"/>
    <n v="1486183808"/>
    <b v="0"/>
    <n v="130"/>
    <b v="1"/>
    <s v="food/small batch"/>
    <n v="0.3323714285714286"/>
    <n v="89.484615384615381"/>
    <x v="7"/>
    <x v="33"/>
  </r>
  <r>
    <n v="2455"/>
    <s v="Yo Mama's Sauces &amp; Rubs"/>
    <s v="Mama wants everyone to try her secret recipes for sauces and rubs. She uses only the freshest ingredients for them."/>
    <n v="300"/>
    <n v="11633"/>
    <x v="0"/>
    <x v="0"/>
    <s v="USD"/>
    <n v="1461177950"/>
    <n v="1458758750"/>
    <b v="0"/>
    <n v="16"/>
    <b v="1"/>
    <s v="food/small batch"/>
    <n v="38.776666666666664"/>
    <n v="727.0625"/>
    <x v="7"/>
    <x v="33"/>
  </r>
  <r>
    <n v="2456"/>
    <s v="Beef Sticks to Chomp On!!"/>
    <s v="These beef sticks will make your taste buds dance with happiness. Plus they are healthier than most available today!"/>
    <n v="1500"/>
    <n v="11633"/>
    <x v="0"/>
    <x v="0"/>
    <s v="USD"/>
    <n v="1488063839"/>
    <n v="1485471839"/>
    <b v="0"/>
    <n v="67"/>
    <b v="1"/>
    <s v="food/small batch"/>
    <n v="7.7553333333333336"/>
    <n v="173.62686567164178"/>
    <x v="7"/>
    <x v="33"/>
  </r>
  <r>
    <n v="2457"/>
    <s v="NDWK The North Dakota Wine Kitchen"/>
    <s v="If you love wine, and have ever dreamed of crafting your own. You can in 3 easy steps.  Sample~Sprinkle~Savor."/>
    <n v="23000"/>
    <n v="11633"/>
    <x v="0"/>
    <x v="0"/>
    <s v="USD"/>
    <n v="1458826056"/>
    <n v="1456237656"/>
    <b v="0"/>
    <n v="124"/>
    <b v="1"/>
    <s v="food/small batch"/>
    <n v="0.50578260869565217"/>
    <n v="93.81451612903225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11633"/>
    <x v="0"/>
    <x v="0"/>
    <s v="USD"/>
    <n v="1465498800"/>
    <n v="1462481718"/>
    <b v="0"/>
    <n v="80"/>
    <b v="1"/>
    <s v="food/small batch"/>
    <n v="2.3266"/>
    <n v="145.4124999999999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11633"/>
    <x v="0"/>
    <x v="0"/>
    <s v="USD"/>
    <n v="1458742685"/>
    <n v="1454858285"/>
    <b v="0"/>
    <n v="282"/>
    <b v="1"/>
    <s v="food/small batch"/>
    <n v="0.38776666666666665"/>
    <n v="41.25177304964539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11633"/>
    <x v="0"/>
    <x v="0"/>
    <s v="USD"/>
    <n v="1483417020"/>
    <n v="1480480167"/>
    <b v="0"/>
    <n v="68"/>
    <b v="1"/>
    <s v="food/small batch"/>
    <n v="1.3685882352941177"/>
    <n v="171.073529411764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11633"/>
    <x v="0"/>
    <x v="0"/>
    <s v="USD"/>
    <n v="1317438000"/>
    <n v="1314577097"/>
    <b v="0"/>
    <n v="86"/>
    <b v="1"/>
    <s v="music/indie rock"/>
    <n v="1.5510666666666666"/>
    <n v="135.2674418604651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11633"/>
    <x v="0"/>
    <x v="0"/>
    <s v="USD"/>
    <n v="1342672096"/>
    <n v="1340944096"/>
    <b v="0"/>
    <n v="115"/>
    <b v="1"/>
    <s v="music/indie rock"/>
    <n v="3.8776666666666668"/>
    <n v="101.15652173913044"/>
    <x v="4"/>
    <x v="14"/>
  </r>
  <r>
    <n v="2463"/>
    <s v="Emma Ate the Lion &quot;Songs Two Count Too&quot;"/>
    <s v="Emma Ate The Lion's debut full length album"/>
    <n v="2000"/>
    <n v="11633"/>
    <x v="0"/>
    <x v="0"/>
    <s v="USD"/>
    <n v="1366138800"/>
    <n v="1362710425"/>
    <b v="0"/>
    <n v="75"/>
    <b v="1"/>
    <s v="music/indie rock"/>
    <n v="5.8164999999999996"/>
    <n v="155.10666666666665"/>
    <x v="4"/>
    <x v="14"/>
  </r>
  <r>
    <n v="2464"/>
    <s v="The Enemy Feathers NEW EP"/>
    <s v="The Enemy Feathers are passing the proverbial hat to see if we can raise enough money to complete Our NEW EP"/>
    <n v="2000"/>
    <n v="11633"/>
    <x v="0"/>
    <x v="5"/>
    <s v="CAD"/>
    <n v="1443641340"/>
    <n v="1441143397"/>
    <b v="0"/>
    <n v="43"/>
    <b v="1"/>
    <s v="music/indie rock"/>
    <n v="5.8164999999999996"/>
    <n v="270.53488372093022"/>
    <x v="4"/>
    <x v="14"/>
  </r>
  <r>
    <n v="2465"/>
    <s v="The Lion Oh My - Our first full length release"/>
    <s v="An indie band from Spokane, WA looking to master and package their first full length album."/>
    <n v="700"/>
    <n v="11633"/>
    <x v="0"/>
    <x v="0"/>
    <s v="USD"/>
    <n v="1348420548"/>
    <n v="1345828548"/>
    <b v="0"/>
    <n v="48"/>
    <b v="1"/>
    <s v="music/indie rock"/>
    <n v="16.618571428571428"/>
    <n v="242.3541666666666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11633"/>
    <x v="0"/>
    <x v="0"/>
    <s v="USD"/>
    <n v="1368066453"/>
    <n v="1365474453"/>
    <b v="0"/>
    <n v="52"/>
    <b v="1"/>
    <s v="music/indie rock"/>
    <n v="4.6532"/>
    <n v="223.71153846153845"/>
    <x v="4"/>
    <x v="14"/>
  </r>
  <r>
    <n v="2467"/>
    <s v="Nature Boy Explorer EP"/>
    <s v="We've finished our first EP and we're taking it on the road in three weeks! Help us fund manufacturing?"/>
    <n v="1000"/>
    <n v="11633"/>
    <x v="0"/>
    <x v="0"/>
    <s v="USD"/>
    <n v="1336669200"/>
    <n v="1335473931"/>
    <b v="0"/>
    <n v="43"/>
    <b v="1"/>
    <s v="music/indie rock"/>
    <n v="11.632999999999999"/>
    <n v="270.53488372093022"/>
    <x v="4"/>
    <x v="14"/>
  </r>
  <r>
    <n v="2468"/>
    <s v="New &quot;Jesse Denaro&quot; Album!"/>
    <s v="Please donate, support &amp; share this project so that I may be able to record my new EP this fall!"/>
    <n v="2000"/>
    <n v="11633"/>
    <x v="0"/>
    <x v="0"/>
    <s v="USD"/>
    <n v="1351400400"/>
    <n v="1348285321"/>
    <b v="0"/>
    <n v="58"/>
    <b v="1"/>
    <s v="music/indie rock"/>
    <n v="5.8164999999999996"/>
    <n v="200.568965517241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1633"/>
    <x v="0"/>
    <x v="0"/>
    <s v="USD"/>
    <n v="1297160329"/>
    <n v="1295000329"/>
    <b v="0"/>
    <n v="47"/>
    <b v="1"/>
    <s v="music/indie rock"/>
    <n v="9.6941666666666659"/>
    <n v="247.5106382978723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1633"/>
    <x v="0"/>
    <x v="0"/>
    <s v="USD"/>
    <n v="1337824055"/>
    <n v="1335232055"/>
    <b v="0"/>
    <n v="36"/>
    <b v="1"/>
    <s v="music/indie rock"/>
    <n v="11.632999999999999"/>
    <n v="323.1388888888889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11633"/>
    <x v="0"/>
    <x v="0"/>
    <s v="USD"/>
    <n v="1327535392"/>
    <n v="1324079392"/>
    <b v="0"/>
    <n v="17"/>
    <b v="1"/>
    <s v="music/indie rock"/>
    <n v="23.265999999999998"/>
    <n v="684.2941176470587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1633"/>
    <x v="0"/>
    <x v="0"/>
    <s v="USD"/>
    <n v="1283562180"/>
    <n v="1277433980"/>
    <b v="0"/>
    <n v="104"/>
    <b v="1"/>
    <s v="music/indie rock"/>
    <n v="1.5510666666666666"/>
    <n v="111.8557692307692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11633"/>
    <x v="0"/>
    <x v="0"/>
    <s v="USD"/>
    <n v="1352573869"/>
    <n v="1349978269"/>
    <b v="0"/>
    <n v="47"/>
    <b v="1"/>
    <s v="music/indie rock"/>
    <n v="5.8164999999999996"/>
    <n v="247.5106382978723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11633"/>
    <x v="0"/>
    <x v="0"/>
    <s v="USD"/>
    <n v="1286756176"/>
    <n v="1282868176"/>
    <b v="0"/>
    <n v="38"/>
    <b v="1"/>
    <s v="music/indie rock"/>
    <n v="2.3266"/>
    <n v="306.13157894736844"/>
    <x v="4"/>
    <x v="14"/>
  </r>
  <r>
    <n v="2475"/>
    <s v="BRANDTSON - &quot;Send Us A Signal&quot; Vinyl LP"/>
    <s v="Help BRANDTSON and DREAMOVERrecords press their 2004 record, &quot;Send Us A Signal&quot;."/>
    <n v="2500"/>
    <n v="11633"/>
    <x v="0"/>
    <x v="0"/>
    <s v="USD"/>
    <n v="1278799200"/>
    <n v="1273647255"/>
    <b v="0"/>
    <n v="81"/>
    <b v="1"/>
    <s v="music/indie rock"/>
    <n v="4.6532"/>
    <n v="143.61728395061729"/>
    <x v="4"/>
    <x v="14"/>
  </r>
  <r>
    <n v="2476"/>
    <s v="Arts &amp; Crafts"/>
    <s v="Eleven songs, the accumulation of several memorable occurrences in a sleepy town; stories of fiction &amp; fact."/>
    <n v="3200"/>
    <n v="11633"/>
    <x v="0"/>
    <x v="0"/>
    <s v="USD"/>
    <n v="1415004770"/>
    <n v="1412149970"/>
    <b v="0"/>
    <n v="55"/>
    <b v="1"/>
    <s v="music/indie rock"/>
    <n v="3.6353124999999999"/>
    <n v="211.5090909090909"/>
    <x v="4"/>
    <x v="14"/>
  </r>
  <r>
    <n v="2477"/>
    <s v="Debut Album"/>
    <s v="Releasing my first album in August, and I need your help in order to get it done!"/>
    <n v="750"/>
    <n v="11633"/>
    <x v="0"/>
    <x v="0"/>
    <s v="USD"/>
    <n v="1344789345"/>
    <n v="1340901345"/>
    <b v="0"/>
    <n v="41"/>
    <b v="1"/>
    <s v="music/indie rock"/>
    <n v="15.510666666666667"/>
    <n v="283.7317073170731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1633"/>
    <x v="0"/>
    <x v="0"/>
    <s v="USD"/>
    <n v="1358117313"/>
    <n v="1355525313"/>
    <b v="0"/>
    <n v="79"/>
    <b v="1"/>
    <s v="music/indie rock"/>
    <n v="1.4541249999999999"/>
    <n v="147.25316455696202"/>
    <x v="4"/>
    <x v="14"/>
  </r>
  <r>
    <n v="2479"/>
    <s v="FUEL FAKE NATIVES"/>
    <s v="Fake Natives is headed on tour this summer. Help them fill their tank with fossil fuels."/>
    <n v="300"/>
    <n v="11633"/>
    <x v="0"/>
    <x v="0"/>
    <s v="USD"/>
    <n v="1343440800"/>
    <n v="1342545994"/>
    <b v="0"/>
    <n v="16"/>
    <b v="1"/>
    <s v="music/indie rock"/>
    <n v="38.776666666666664"/>
    <n v="727.0625"/>
    <x v="4"/>
    <x v="14"/>
  </r>
  <r>
    <n v="2480"/>
    <s v="Either, Either EP"/>
    <s v="We are a band from Long Beach, Ca looking to record our first EP. Any little bit counts and your support would mean the world to us!"/>
    <n v="2000"/>
    <n v="11633"/>
    <x v="0"/>
    <x v="0"/>
    <s v="USD"/>
    <n v="1444516084"/>
    <n v="1439332084"/>
    <b v="0"/>
    <n v="8"/>
    <b v="1"/>
    <s v="music/indie rock"/>
    <n v="5.8164999999999996"/>
    <n v="1454.12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11633"/>
    <x v="0"/>
    <x v="0"/>
    <s v="USD"/>
    <n v="1335799808"/>
    <n v="1333207808"/>
    <b v="0"/>
    <n v="95"/>
    <b v="1"/>
    <s v="music/indie rock"/>
    <n v="2.9082499999999998"/>
    <n v="122.4526315789473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1633"/>
    <x v="0"/>
    <x v="0"/>
    <s v="USD"/>
    <n v="1312224383"/>
    <n v="1308336383"/>
    <b v="0"/>
    <n v="25"/>
    <b v="1"/>
    <s v="music/indie rock"/>
    <n v="11.632999999999999"/>
    <n v="465.32"/>
    <x v="4"/>
    <x v="14"/>
  </r>
  <r>
    <n v="2483"/>
    <s v="Intangible Animal's &quot;Oh The Humanity&quot; Tour"/>
    <s v="Send Intangible Animal on our first West Coast Tour!!! The fate of the world rests in your hands."/>
    <n v="1100"/>
    <n v="11633"/>
    <x v="0"/>
    <x v="0"/>
    <s v="USD"/>
    <n v="1335891603"/>
    <n v="1330711203"/>
    <b v="0"/>
    <n v="19"/>
    <b v="1"/>
    <s v="music/indie rock"/>
    <n v="10.575454545454546"/>
    <n v="612.26315789473688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11633"/>
    <x v="0"/>
    <x v="0"/>
    <s v="USD"/>
    <n v="1316124003"/>
    <n v="1313532003"/>
    <b v="0"/>
    <n v="90"/>
    <b v="1"/>
    <s v="music/indie rock"/>
    <n v="3.3237142857142858"/>
    <n v="129.2555555555555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11633"/>
    <x v="0"/>
    <x v="0"/>
    <s v="USD"/>
    <n v="1318463879"/>
    <n v="1315439879"/>
    <b v="0"/>
    <n v="41"/>
    <b v="1"/>
    <s v="music/indie rock"/>
    <n v="5.8164999999999996"/>
    <n v="283.7317073170731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11633"/>
    <x v="0"/>
    <x v="0"/>
    <s v="USD"/>
    <n v="1335113976"/>
    <n v="1332521976"/>
    <b v="0"/>
    <n v="30"/>
    <b v="1"/>
    <s v="music/indie rock"/>
    <n v="38.776666666666664"/>
    <n v="387.76666666666665"/>
    <x v="4"/>
    <x v="14"/>
  </r>
  <r>
    <n v="2487"/>
    <s v="Copyrighting 1978 Champs Finished Album"/>
    <s v="Raise enough money to fund the copyright cost for the full length indie rock record we spent the year recording."/>
    <n v="1500"/>
    <n v="11633"/>
    <x v="0"/>
    <x v="0"/>
    <s v="USD"/>
    <n v="1338083997"/>
    <n v="1335491997"/>
    <b v="0"/>
    <n v="38"/>
    <b v="1"/>
    <s v="music/indie rock"/>
    <n v="7.7553333333333336"/>
    <n v="306.1315789473684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11633"/>
    <x v="0"/>
    <x v="0"/>
    <s v="USD"/>
    <n v="1321459908"/>
    <n v="1318864308"/>
    <b v="0"/>
    <n v="65"/>
    <b v="1"/>
    <s v="music/indie rock"/>
    <n v="3.8776666666666668"/>
    <n v="178.9692307692307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11633"/>
    <x v="0"/>
    <x v="0"/>
    <s v="USD"/>
    <n v="1368117239"/>
    <n v="1365525239"/>
    <b v="0"/>
    <n v="75"/>
    <b v="1"/>
    <s v="music/indie rock"/>
    <n v="3.3237142857142858"/>
    <n v="155.10666666666665"/>
    <x v="4"/>
    <x v="14"/>
  </r>
  <r>
    <n v="2490"/>
    <s v="The Offbeats Summer Tour 2012"/>
    <s v="We are trying to fund our first multi-state tour this summer in an effort to get our music out to as many people as possible."/>
    <n v="500"/>
    <n v="11633"/>
    <x v="0"/>
    <x v="0"/>
    <s v="USD"/>
    <n v="1340429276"/>
    <n v="1335245276"/>
    <b v="0"/>
    <n v="16"/>
    <b v="1"/>
    <s v="music/indie rock"/>
    <n v="23.265999999999998"/>
    <n v="727.06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11633"/>
    <x v="0"/>
    <x v="0"/>
    <s v="USD"/>
    <n v="1295142660"/>
    <n v="1293739714"/>
    <b v="0"/>
    <n v="10"/>
    <b v="1"/>
    <s v="music/indie rock"/>
    <n v="23.265999999999998"/>
    <n v="1163.3"/>
    <x v="4"/>
    <x v="14"/>
  </r>
  <r>
    <n v="2492"/>
    <s v="SUPER NICE EP 2012"/>
    <s v="We're a band from Hawaii trying to produce our first EP and we need help!"/>
    <n v="600"/>
    <n v="11633"/>
    <x v="0"/>
    <x v="0"/>
    <s v="USD"/>
    <n v="1339840740"/>
    <n v="1335397188"/>
    <b v="0"/>
    <n v="27"/>
    <b v="1"/>
    <s v="music/indie rock"/>
    <n v="19.388333333333332"/>
    <n v="430.8518518518518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11633"/>
    <x v="0"/>
    <x v="0"/>
    <s v="USD"/>
    <n v="1367208140"/>
    <n v="1363320140"/>
    <b v="0"/>
    <n v="259"/>
    <b v="1"/>
    <s v="music/indie rock"/>
    <n v="0.58165"/>
    <n v="44.9150579150579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1633"/>
    <x v="0"/>
    <x v="0"/>
    <s v="USD"/>
    <n v="1337786944"/>
    <n v="1335194944"/>
    <b v="0"/>
    <n v="39"/>
    <b v="1"/>
    <s v="music/indie rock"/>
    <n v="7.7553333333333336"/>
    <n v="298.28205128205127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1633"/>
    <x v="0"/>
    <x v="0"/>
    <s v="USD"/>
    <n v="1339022575"/>
    <n v="1336430575"/>
    <b v="0"/>
    <n v="42"/>
    <b v="1"/>
    <s v="music/indie rock"/>
    <n v="7.7553333333333336"/>
    <n v="276.97619047619048"/>
    <x v="4"/>
    <x v="14"/>
  </r>
  <r>
    <n v="2496"/>
    <s v="Lynn Haven - The First Album, &quot;Fair Weather Friends&quot;"/>
    <s v="Be a part of making the first Lynn Haven album, &quot;Fair Weather Friends.&quot;"/>
    <n v="6000"/>
    <n v="11633"/>
    <x v="0"/>
    <x v="0"/>
    <s v="USD"/>
    <n v="1364597692"/>
    <n v="1361577292"/>
    <b v="0"/>
    <n v="10"/>
    <b v="1"/>
    <s v="music/indie rock"/>
    <n v="1.9388333333333334"/>
    <n v="1163.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11633"/>
    <x v="0"/>
    <x v="0"/>
    <s v="USD"/>
    <n v="1312578338"/>
    <n v="1309986338"/>
    <b v="0"/>
    <n v="56"/>
    <b v="1"/>
    <s v="music/indie rock"/>
    <n v="2.9082499999999998"/>
    <n v="207.7321428571428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1633"/>
    <x v="0"/>
    <x v="0"/>
    <s v="USD"/>
    <n v="1422400387"/>
    <n v="1421190787"/>
    <b v="0"/>
    <n v="20"/>
    <b v="1"/>
    <s v="music/indie rock"/>
    <n v="11.632999999999999"/>
    <n v="581.6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11633"/>
    <x v="0"/>
    <x v="0"/>
    <s v="USD"/>
    <n v="1356976800"/>
    <n v="1352820837"/>
    <b v="0"/>
    <n v="170"/>
    <b v="1"/>
    <s v="music/indie rock"/>
    <n v="2.9082499999999998"/>
    <n v="68.42941176470587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11633"/>
    <x v="0"/>
    <x v="0"/>
    <s v="USD"/>
    <n v="1340476375"/>
    <n v="1337884375"/>
    <b v="0"/>
    <n v="29"/>
    <b v="1"/>
    <s v="music/indie rock"/>
    <n v="19.388333333333332"/>
    <n v="401.1379310344827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11633"/>
    <x v="2"/>
    <x v="5"/>
    <s v="CAD"/>
    <n v="1443379104"/>
    <n v="1440787104"/>
    <b v="0"/>
    <n v="7"/>
    <b v="0"/>
    <s v="food/restaurants"/>
    <n v="1.0575454545454546"/>
    <n v="1661.8571428571429"/>
    <x v="7"/>
    <x v="34"/>
  </r>
  <r>
    <n v="2502"/>
    <s v="Cupcake Chaos"/>
    <s v="A small sweet shop featuring the cupcake variety offered by Cupcake Chaos, candy, cotton candy, shakes and malts, located in Dalhart,TX"/>
    <n v="110000"/>
    <n v="11633"/>
    <x v="2"/>
    <x v="0"/>
    <s v="USD"/>
    <n v="1411328918"/>
    <n v="1407440918"/>
    <b v="0"/>
    <n v="5"/>
    <b v="0"/>
    <s v="food/restaurants"/>
    <n v="0.10575454545454545"/>
    <n v="2326.6"/>
    <x v="7"/>
    <x v="34"/>
  </r>
  <r>
    <n v="2503"/>
    <s v="Cardinal Bistro BYOB Start Up"/>
    <s v="Cardinal Bistro will be Contemporary American dinning establishment based in Ventnor, NJ featuring local, seasonal ingredients."/>
    <n v="10000"/>
    <n v="11633"/>
    <x v="2"/>
    <x v="0"/>
    <s v="USD"/>
    <n v="1465333560"/>
    <n v="1462743308"/>
    <b v="0"/>
    <n v="0"/>
    <b v="0"/>
    <s v="food/restaurants"/>
    <n v="1.1633"/>
    <n v="0"/>
    <x v="7"/>
    <x v="34"/>
  </r>
  <r>
    <n v="2504"/>
    <s v="Halal Restaurant and Internet Cafe"/>
    <s v="Halal Restaurant and Internet Cafe 20 percent of profits will go to building masjids."/>
    <n v="35000"/>
    <n v="11633"/>
    <x v="2"/>
    <x v="0"/>
    <s v="USD"/>
    <n v="1416014534"/>
    <n v="1413418934"/>
    <b v="0"/>
    <n v="0"/>
    <b v="0"/>
    <s v="food/restaurants"/>
    <n v="0.3323714285714286"/>
    <n v="0"/>
    <x v="7"/>
    <x v="34"/>
  </r>
  <r>
    <n v="2505"/>
    <s v="PASTATUTION"/>
    <s v="PASTATUTION- The act or practice of engaging in Pasta Making for money.  _x000a__x000a_Help us get the Arcobaleno Pasta Extruder!"/>
    <n v="7000"/>
    <n v="11633"/>
    <x v="2"/>
    <x v="0"/>
    <s v="USD"/>
    <n v="1426292416"/>
    <n v="1423704016"/>
    <b v="0"/>
    <n v="0"/>
    <b v="0"/>
    <s v="food/restaurants"/>
    <n v="1.6618571428571429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11633"/>
    <x v="2"/>
    <x v="1"/>
    <s v="GBP"/>
    <n v="1443906000"/>
    <n v="1441955269"/>
    <b v="0"/>
    <n v="2"/>
    <b v="0"/>
    <s v="food/restaurants"/>
    <n v="2.3266"/>
    <n v="5816.5"/>
    <x v="7"/>
    <x v="34"/>
  </r>
  <r>
    <n v="2507"/>
    <s v="Help Cafe Talavera get a New Kitchen!"/>
    <s v="Unique dishes for a unique city!."/>
    <n v="42850"/>
    <n v="11633"/>
    <x v="2"/>
    <x v="0"/>
    <s v="USD"/>
    <n v="1431308704"/>
    <n v="1428716704"/>
    <b v="0"/>
    <n v="0"/>
    <b v="0"/>
    <s v="food/restaurants"/>
    <n v="0.27148191365227536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11633"/>
    <x v="2"/>
    <x v="0"/>
    <s v="USD"/>
    <n v="1408056634"/>
    <n v="1405464634"/>
    <b v="0"/>
    <n v="0"/>
    <b v="0"/>
    <s v="food/restaurants"/>
    <n v="0.58165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1633"/>
    <x v="2"/>
    <x v="1"/>
    <s v="GBP"/>
    <n v="1429554349"/>
    <n v="1424719549"/>
    <b v="0"/>
    <n v="28"/>
    <b v="0"/>
    <s v="food/restaurants"/>
    <n v="0.12245263157894737"/>
    <n v="415.4642857142857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11633"/>
    <x v="2"/>
    <x v="0"/>
    <s v="USD"/>
    <n v="1431647772"/>
    <n v="1426463772"/>
    <b v="0"/>
    <n v="2"/>
    <b v="0"/>
    <s v="food/restaurants"/>
    <n v="0.23266000000000001"/>
    <n v="5816.5"/>
    <x v="7"/>
    <x v="34"/>
  </r>
  <r>
    <n v="2511"/>
    <s v="loluli's"/>
    <s v="Fresh Fast Food. A bbq ramen bar thats healthy, tasty and made to order right in front of your eyes....... From flame to bowl"/>
    <n v="100000"/>
    <n v="11633"/>
    <x v="2"/>
    <x v="1"/>
    <s v="GBP"/>
    <n v="1454323413"/>
    <n v="1451731413"/>
    <b v="0"/>
    <n v="0"/>
    <b v="0"/>
    <s v="food/restaurants"/>
    <n v="0.11633"/>
    <n v="0"/>
    <x v="7"/>
    <x v="34"/>
  </r>
  <r>
    <n v="2512"/>
    <s v="Somethin' Tasty"/>
    <s v="Somethin' Tasty is a unique coffee, pastry &amp; retail store. We consign from all local sources: pottery, glass &amp; art."/>
    <n v="1150"/>
    <n v="11633"/>
    <x v="2"/>
    <x v="0"/>
    <s v="USD"/>
    <n v="1418504561"/>
    <n v="1417208561"/>
    <b v="0"/>
    <n v="0"/>
    <b v="0"/>
    <s v="food/restaurants"/>
    <n v="10.115652173913043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11633"/>
    <x v="2"/>
    <x v="12"/>
    <s v="EUR"/>
    <n v="1488067789"/>
    <n v="1482883789"/>
    <b v="0"/>
    <n v="0"/>
    <b v="0"/>
    <s v="food/restaurants"/>
    <n v="6.4627777777777784E-2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11633"/>
    <x v="2"/>
    <x v="0"/>
    <s v="USD"/>
    <n v="1408526477"/>
    <n v="1407057677"/>
    <b v="0"/>
    <n v="4"/>
    <b v="0"/>
    <s v="food/restaurants"/>
    <n v="0.9694166666666667"/>
    <n v="290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11633"/>
    <x v="2"/>
    <x v="0"/>
    <s v="USD"/>
    <n v="1424635753"/>
    <n v="1422043753"/>
    <b v="0"/>
    <n v="12"/>
    <b v="0"/>
    <s v="food/restaurants"/>
    <n v="2.3266"/>
    <n v="969.41666666666663"/>
    <x v="7"/>
    <x v="34"/>
  </r>
  <r>
    <n v="2516"/>
    <s v="Morning Glory"/>
    <s v="Hi, everyone my name is Alex, and i want to create not just a cafe spot, but a place that gives everyone a nice warm homey feeling."/>
    <n v="22000"/>
    <n v="11633"/>
    <x v="2"/>
    <x v="0"/>
    <s v="USD"/>
    <n v="1417279252"/>
    <n v="1414683652"/>
    <b v="0"/>
    <n v="0"/>
    <b v="0"/>
    <s v="food/restaurants"/>
    <n v="0.52877272727272728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1633"/>
    <x v="2"/>
    <x v="5"/>
    <s v="CAD"/>
    <n v="1426788930"/>
    <n v="1424200530"/>
    <b v="0"/>
    <n v="33"/>
    <b v="0"/>
    <s v="food/restaurants"/>
    <n v="0.64627777777777773"/>
    <n v="352.515151515151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11633"/>
    <x v="2"/>
    <x v="0"/>
    <s v="USD"/>
    <n v="1415899228"/>
    <n v="1413303628"/>
    <b v="0"/>
    <n v="0"/>
    <b v="0"/>
    <s v="food/restaurants"/>
    <n v="2.3266"/>
    <n v="0"/>
    <x v="7"/>
    <x v="34"/>
  </r>
  <r>
    <n v="2519"/>
    <s v="Kelli's Kitchen"/>
    <s v="Better than your mom's, better than Cracker Barrel, only at Kelli's Kitchen (all from scratch)."/>
    <n v="150000"/>
    <n v="11633"/>
    <x v="2"/>
    <x v="0"/>
    <s v="USD"/>
    <n v="1405741404"/>
    <n v="1403149404"/>
    <b v="0"/>
    <n v="4"/>
    <b v="0"/>
    <s v="food/restaurants"/>
    <n v="7.7553333333333335E-2"/>
    <n v="2908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11633"/>
    <x v="2"/>
    <x v="0"/>
    <s v="USD"/>
    <n v="1476559260"/>
    <n v="1472567085"/>
    <b v="0"/>
    <n v="0"/>
    <b v="0"/>
    <s v="food/restaurants"/>
    <n v="0.11633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1633"/>
    <x v="0"/>
    <x v="0"/>
    <s v="USD"/>
    <n v="1444778021"/>
    <n v="1442963621"/>
    <b v="0"/>
    <n v="132"/>
    <b v="1"/>
    <s v="music/classical music"/>
    <n v="0.93064000000000002"/>
    <n v="88.12878787878787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11633"/>
    <x v="0"/>
    <x v="0"/>
    <s v="USD"/>
    <n v="1461336720"/>
    <n v="1459431960"/>
    <b v="0"/>
    <n v="27"/>
    <b v="1"/>
    <s v="music/classical music"/>
    <n v="2.3266"/>
    <n v="430.85185185185185"/>
    <x v="4"/>
    <x v="35"/>
  </r>
  <r>
    <n v="2523"/>
    <s v="Pater Noster Project"/>
    <s v="PATER NOSTER (2003) by Thomas Oboe Lee, scored for baritone solo and string quartet.  Hauntingly beautiful, yet never performed."/>
    <n v="900"/>
    <n v="11633"/>
    <x v="0"/>
    <x v="0"/>
    <s v="USD"/>
    <n v="1416270292"/>
    <n v="1413674692"/>
    <b v="0"/>
    <n v="26"/>
    <b v="1"/>
    <s v="music/classical music"/>
    <n v="12.925555555555556"/>
    <n v="447.42307692307691"/>
    <x v="4"/>
    <x v="35"/>
  </r>
  <r>
    <n v="2524"/>
    <s v="Les Bostonades' First CD"/>
    <s v="We're bringing some of our favorite music from the past 10 years to disc for the first time ever."/>
    <n v="7500"/>
    <n v="11633"/>
    <x v="0"/>
    <x v="0"/>
    <s v="USD"/>
    <n v="1419136200"/>
    <n v="1416338557"/>
    <b v="0"/>
    <n v="43"/>
    <b v="1"/>
    <s v="music/classical music"/>
    <n v="1.5510666666666666"/>
    <n v="270.53488372093022"/>
    <x v="4"/>
    <x v="35"/>
  </r>
  <r>
    <n v="2525"/>
    <s v="Jenny &amp; Rossâ”‚To Sing in Germany"/>
    <s v="Husband and wife operatic team specializing in German opera. Fundraising for an audition tour of Germany."/>
    <n v="8000"/>
    <n v="11633"/>
    <x v="0"/>
    <x v="0"/>
    <s v="USD"/>
    <n v="1340914571"/>
    <n v="1338322571"/>
    <b v="0"/>
    <n v="80"/>
    <b v="1"/>
    <s v="music/classical music"/>
    <n v="1.4541249999999999"/>
    <n v="145.41249999999999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11633"/>
    <x v="0"/>
    <x v="0"/>
    <s v="USD"/>
    <n v="1418014740"/>
    <n v="1415585474"/>
    <b v="0"/>
    <n v="33"/>
    <b v="1"/>
    <s v="music/classical music"/>
    <n v="2.9082499999999998"/>
    <n v="352.5151515151515"/>
    <x v="4"/>
    <x v="35"/>
  </r>
  <r>
    <n v="2527"/>
    <s v="Britten in Song: A Centennial Celebration"/>
    <s v="Five Programs of Benjamin Britten's vocal works featuring over 20 extraordinary vocalists and pianists."/>
    <n v="4000"/>
    <n v="11633"/>
    <x v="0"/>
    <x v="0"/>
    <s v="USD"/>
    <n v="1382068740"/>
    <n v="1380477691"/>
    <b v="0"/>
    <n v="71"/>
    <b v="1"/>
    <s v="music/classical music"/>
    <n v="2.9082499999999998"/>
    <n v="163.8450704225352"/>
    <x v="4"/>
    <x v="35"/>
  </r>
  <r>
    <n v="2528"/>
    <s v="Three Voices"/>
    <s v="I've been offered a contract with HatHut to record Feldman's 'Three Voices', which would be my first solo disc. I need your help!"/>
    <n v="4000"/>
    <n v="11633"/>
    <x v="0"/>
    <x v="1"/>
    <s v="GBP"/>
    <n v="1440068400"/>
    <n v="1438459303"/>
    <b v="0"/>
    <n v="81"/>
    <b v="1"/>
    <s v="music/classical music"/>
    <n v="2.9082499999999998"/>
    <n v="143.61728395061729"/>
    <x v="4"/>
    <x v="35"/>
  </r>
  <r>
    <n v="2529"/>
    <s v="UrbanArias is DC's Contemporary Opera Company"/>
    <s v="Opera. Short. New."/>
    <n v="6000"/>
    <n v="11633"/>
    <x v="0"/>
    <x v="0"/>
    <s v="USD"/>
    <n v="1332636975"/>
    <n v="1328752575"/>
    <b v="0"/>
    <n v="76"/>
    <b v="1"/>
    <s v="music/classical music"/>
    <n v="1.9388333333333334"/>
    <n v="153.0657894736842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11633"/>
    <x v="0"/>
    <x v="0"/>
    <s v="USD"/>
    <n v="1429505400"/>
    <n v="1426711505"/>
    <b v="0"/>
    <n v="48"/>
    <b v="1"/>
    <s v="music/classical music"/>
    <n v="1.7896923076923077"/>
    <n v="242.3541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11633"/>
    <x v="0"/>
    <x v="0"/>
    <s v="USD"/>
    <n v="1439611140"/>
    <n v="1437668354"/>
    <b v="0"/>
    <n v="61"/>
    <b v="1"/>
    <s v="music/classical music"/>
    <n v="2.5851111111111109"/>
    <n v="190.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11633"/>
    <x v="0"/>
    <x v="0"/>
    <s v="USD"/>
    <n v="1345148566"/>
    <n v="1342556566"/>
    <b v="0"/>
    <n v="60"/>
    <b v="1"/>
    <s v="music/classical music"/>
    <n v="2.9082499999999998"/>
    <n v="193.883333333333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11633"/>
    <x v="0"/>
    <x v="0"/>
    <s v="USD"/>
    <n v="1362160868"/>
    <n v="1359568911"/>
    <b v="0"/>
    <n v="136"/>
    <b v="1"/>
    <s v="music/classical music"/>
    <n v="1.5510666666666666"/>
    <n v="85.53676470588234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11633"/>
    <x v="0"/>
    <x v="0"/>
    <s v="USD"/>
    <n v="1262325600"/>
    <n v="1257871712"/>
    <b v="0"/>
    <n v="14"/>
    <b v="1"/>
    <s v="music/classical music"/>
    <n v="5.8164999999999996"/>
    <n v="830.92857142857144"/>
    <x v="4"/>
    <x v="35"/>
  </r>
  <r>
    <n v="2535"/>
    <s v="Mark Hayes Requiem Recording"/>
    <s v="Mark Hayes: Requiem Recording"/>
    <n v="20000"/>
    <n v="11633"/>
    <x v="0"/>
    <x v="0"/>
    <s v="USD"/>
    <n v="1417463945"/>
    <n v="1414781945"/>
    <b v="0"/>
    <n v="78"/>
    <b v="1"/>
    <s v="music/classical music"/>
    <n v="0.58165"/>
    <n v="149.1410256410256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11633"/>
    <x v="0"/>
    <x v="0"/>
    <s v="USD"/>
    <n v="1375151566"/>
    <n v="1373337166"/>
    <b v="0"/>
    <n v="4"/>
    <b v="1"/>
    <s v="music/classical music"/>
    <n v="465.32"/>
    <n v="2908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633"/>
    <x v="0"/>
    <x v="0"/>
    <s v="USD"/>
    <n v="1312212855"/>
    <n v="1307028855"/>
    <b v="0"/>
    <n v="11"/>
    <b v="1"/>
    <s v="music/classical music"/>
    <n v="11.632999999999999"/>
    <n v="1057.5454545454545"/>
    <x v="4"/>
    <x v="35"/>
  </r>
  <r>
    <n v="2538"/>
    <s v="Me, Myself and Albinoni"/>
    <s v="I will record 2 of Tomaso Albinoni's concertos for 2 oboes playing both parts myself."/>
    <n v="18000"/>
    <n v="11633"/>
    <x v="0"/>
    <x v="0"/>
    <s v="USD"/>
    <n v="1361681940"/>
    <n v="1359029661"/>
    <b v="0"/>
    <n v="185"/>
    <b v="1"/>
    <s v="music/classical music"/>
    <n v="0.64627777777777773"/>
    <n v="62.881081081081078"/>
    <x v="4"/>
    <x v="35"/>
  </r>
  <r>
    <n v="2539"/>
    <s v="The Flying Gambas"/>
    <s v="Help ABS Academy musicians get their cellos, gambas, &amp; contrabasses to San Francisco by supporting their instruments' travel."/>
    <n v="10000"/>
    <n v="11633"/>
    <x v="0"/>
    <x v="0"/>
    <s v="USD"/>
    <n v="1422913152"/>
    <n v="1417729152"/>
    <b v="0"/>
    <n v="59"/>
    <b v="1"/>
    <s v="music/classical music"/>
    <n v="1.1633"/>
    <n v="197.1694915254237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11633"/>
    <x v="0"/>
    <x v="0"/>
    <s v="USD"/>
    <n v="1319904721"/>
    <n v="1314720721"/>
    <b v="0"/>
    <n v="27"/>
    <b v="1"/>
    <s v="music/classical music"/>
    <n v="4.6532"/>
    <n v="430.8518518518518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11633"/>
    <x v="0"/>
    <x v="1"/>
    <s v="GBP"/>
    <n v="1380192418"/>
    <n v="1375008418"/>
    <b v="0"/>
    <n v="63"/>
    <b v="1"/>
    <s v="music/classical music"/>
    <n v="3.3237142857142858"/>
    <n v="184.65079365079364"/>
    <x v="4"/>
    <x v="35"/>
  </r>
  <r>
    <n v="2542"/>
    <s v="Classical Music by Marquita"/>
    <s v="Marquita Renee Ntim records her first Classical Album, complete with her playing the viola, cello and singing opera."/>
    <n v="700"/>
    <n v="11633"/>
    <x v="0"/>
    <x v="0"/>
    <s v="USD"/>
    <n v="1380599940"/>
    <n v="1377252857"/>
    <b v="0"/>
    <n v="13"/>
    <b v="1"/>
    <s v="music/classical music"/>
    <n v="16.618571428571428"/>
    <n v="894.8461538461538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11633"/>
    <x v="0"/>
    <x v="0"/>
    <s v="USD"/>
    <n v="1293937200"/>
    <n v="1291257298"/>
    <b v="0"/>
    <n v="13"/>
    <b v="1"/>
    <s v="music/classical music"/>
    <n v="46.531999999999996"/>
    <n v="894.84615384615381"/>
    <x v="4"/>
    <x v="35"/>
  </r>
  <r>
    <n v="2544"/>
    <s v="Singing City Children's Choir"/>
    <s v="Bringing choral music and performance opportunities to under-served youth in West Philadelphia"/>
    <n v="5000"/>
    <n v="11633"/>
    <x v="0"/>
    <x v="0"/>
    <s v="USD"/>
    <n v="1341750569"/>
    <n v="1339158569"/>
    <b v="0"/>
    <n v="57"/>
    <b v="1"/>
    <s v="music/classical music"/>
    <n v="2.3266"/>
    <n v="204.0877192982456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11633"/>
    <x v="0"/>
    <x v="0"/>
    <s v="USD"/>
    <n v="1424997000"/>
    <n v="1421983138"/>
    <b v="0"/>
    <n v="61"/>
    <b v="1"/>
    <s v="music/classical music"/>
    <n v="5.8164999999999996"/>
    <n v="190.7049180327868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11633"/>
    <x v="0"/>
    <x v="0"/>
    <s v="USD"/>
    <n v="1380949200"/>
    <n v="1378586179"/>
    <b v="0"/>
    <n v="65"/>
    <b v="1"/>
    <s v="music/classical music"/>
    <n v="3.3237142857142858"/>
    <n v="178.9692307692307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11633"/>
    <x v="0"/>
    <x v="0"/>
    <s v="USD"/>
    <n v="1333560803"/>
    <n v="1330972403"/>
    <b v="0"/>
    <n v="134"/>
    <b v="1"/>
    <s v="music/classical music"/>
    <n v="2.1150909090909091"/>
    <n v="86.8134328358208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11633"/>
    <x v="0"/>
    <x v="6"/>
    <s v="EUR"/>
    <n v="1475209620"/>
    <n v="1473087637"/>
    <b v="0"/>
    <n v="37"/>
    <b v="1"/>
    <s v="music/classical music"/>
    <n v="1.9388333333333334"/>
    <n v="314.40540540540542"/>
    <x v="4"/>
    <x v="35"/>
  </r>
  <r>
    <n v="2549"/>
    <s v="The Miller's Wife, a new opera"/>
    <s v="A new opera in English by Mike Christie to be premiÃ¨red at the Arcola Theatre, London UK from 14th-17th August 2013."/>
    <n v="1570"/>
    <n v="11633"/>
    <x v="0"/>
    <x v="1"/>
    <s v="GBP"/>
    <n v="1370019600"/>
    <n v="1366999870"/>
    <b v="0"/>
    <n v="37"/>
    <b v="1"/>
    <s v="music/classical music"/>
    <n v="7.4095541401273888"/>
    <n v="314.4054054054054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11633"/>
    <x v="0"/>
    <x v="0"/>
    <s v="USD"/>
    <n v="1444276740"/>
    <n v="1439392406"/>
    <b v="0"/>
    <n v="150"/>
    <b v="1"/>
    <s v="music/classical music"/>
    <n v="1.7896923076923077"/>
    <n v="77.55333333333332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11633"/>
    <x v="0"/>
    <x v="0"/>
    <s v="USD"/>
    <n v="1332362880"/>
    <n v="1329890585"/>
    <b v="0"/>
    <n v="56"/>
    <b v="1"/>
    <s v="music/classical music"/>
    <n v="3.1654421768707484"/>
    <n v="207.73214285714286"/>
    <x v="4"/>
    <x v="35"/>
  </r>
  <r>
    <n v="2552"/>
    <s v="DAVID, The Oratorio"/>
    <s v="World Premiere of a new oratorio with chorus, soloists, and orchestra, based on the Old Testament king and prophet, DAVID"/>
    <n v="3000"/>
    <n v="11633"/>
    <x v="0"/>
    <x v="0"/>
    <s v="USD"/>
    <n v="1488741981"/>
    <n v="1486149981"/>
    <b v="0"/>
    <n v="18"/>
    <b v="1"/>
    <s v="music/classical music"/>
    <n v="3.8776666666666668"/>
    <n v="646.2777777777778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11633"/>
    <x v="0"/>
    <x v="0"/>
    <s v="USD"/>
    <n v="1348202807"/>
    <n v="1343018807"/>
    <b v="0"/>
    <n v="60"/>
    <b v="1"/>
    <s v="music/classical music"/>
    <n v="7.7553333333333336"/>
    <n v="193.88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11633"/>
    <x v="0"/>
    <x v="0"/>
    <s v="USD"/>
    <n v="1433131140"/>
    <n v="1430445163"/>
    <b v="0"/>
    <n v="67"/>
    <b v="1"/>
    <s v="music/classical music"/>
    <n v="3.8776666666666668"/>
    <n v="173.6268656716417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11633"/>
    <x v="0"/>
    <x v="0"/>
    <s v="USD"/>
    <n v="1338219793"/>
    <n v="1335541393"/>
    <b v="0"/>
    <n v="35"/>
    <b v="1"/>
    <s v="music/classical music"/>
    <n v="5.8164999999999996"/>
    <n v="332.3714285714285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11633"/>
    <x v="0"/>
    <x v="0"/>
    <s v="USD"/>
    <n v="1356392857"/>
    <n v="1352504857"/>
    <b v="0"/>
    <n v="34"/>
    <b v="1"/>
    <s v="music/classical music"/>
    <n v="15.614765100671141"/>
    <n v="342.14705882352939"/>
    <x v="4"/>
    <x v="35"/>
  </r>
  <r>
    <n v="2557"/>
    <s v="European Tour"/>
    <s v="Raising money for our concert tour of Switzerland and Germany in June/July 2014"/>
    <n v="900"/>
    <n v="11633"/>
    <x v="0"/>
    <x v="1"/>
    <s v="GBP"/>
    <n v="1400176386"/>
    <n v="1397584386"/>
    <b v="0"/>
    <n v="36"/>
    <b v="1"/>
    <s v="music/classical music"/>
    <n v="12.925555555555556"/>
    <n v="323.13888888888891"/>
    <x v="4"/>
    <x v="35"/>
  </r>
  <r>
    <n v="2558"/>
    <s v="Hopkins Sinfonia 2015 Season"/>
    <s v="The Hopkins Sinfonia is looking for your support to run our 2015 Season made up of five concerts."/>
    <n v="1250"/>
    <n v="11633"/>
    <x v="0"/>
    <x v="2"/>
    <s v="AUD"/>
    <n v="1430488740"/>
    <n v="1427747906"/>
    <b v="0"/>
    <n v="18"/>
    <b v="1"/>
    <s v="music/classical music"/>
    <n v="9.3064"/>
    <n v="646.27777777777783"/>
    <x v="4"/>
    <x v="35"/>
  </r>
  <r>
    <n v="2559"/>
    <s v="India Meets String Quartet"/>
    <s v="A concert of new music by four composers who have lived in India and been inspired by its music, with the Momenta String Quartet"/>
    <n v="800"/>
    <n v="11633"/>
    <x v="0"/>
    <x v="0"/>
    <s v="USD"/>
    <n v="1321385820"/>
    <n v="1318539484"/>
    <b v="0"/>
    <n v="25"/>
    <b v="1"/>
    <s v="music/classical music"/>
    <n v="14.54125"/>
    <n v="465.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11633"/>
    <x v="0"/>
    <x v="1"/>
    <s v="GBP"/>
    <n v="1425682174"/>
    <n v="1423090174"/>
    <b v="0"/>
    <n v="21"/>
    <b v="1"/>
    <s v="music/classical music"/>
    <n v="3.8776666666666668"/>
    <n v="553.9523809523809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11633"/>
    <x v="1"/>
    <x v="5"/>
    <s v="CAD"/>
    <n v="1444740089"/>
    <n v="1442148089"/>
    <b v="0"/>
    <n v="0"/>
    <b v="0"/>
    <s v="food/food trucks"/>
    <n v="0.11633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11633"/>
    <x v="1"/>
    <x v="12"/>
    <s v="EUR"/>
    <n v="1476189339"/>
    <n v="1471005339"/>
    <b v="0"/>
    <n v="3"/>
    <b v="0"/>
    <s v="food/food trucks"/>
    <n v="1.1633"/>
    <n v="3877.6666666666665"/>
    <x v="7"/>
    <x v="19"/>
  </r>
  <r>
    <n v="2563"/>
    <s v="Phoenix Pearl Boba Tea Truck (Canceled)"/>
    <s v="Michigan based bubble tea and specialty ice cream food truck"/>
    <n v="20000"/>
    <n v="11633"/>
    <x v="1"/>
    <x v="0"/>
    <s v="USD"/>
    <n v="1438226451"/>
    <n v="1433042451"/>
    <b v="0"/>
    <n v="0"/>
    <b v="0"/>
    <s v="food/food trucks"/>
    <n v="0.58165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11633"/>
    <x v="1"/>
    <x v="5"/>
    <s v="CAD"/>
    <n v="1406854699"/>
    <n v="1404262699"/>
    <b v="0"/>
    <n v="0"/>
    <b v="0"/>
    <s v="food/food trucks"/>
    <n v="0.290825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1633"/>
    <x v="1"/>
    <x v="0"/>
    <s v="USD"/>
    <n v="1462827000"/>
    <n v="1457710589"/>
    <b v="0"/>
    <n v="1"/>
    <b v="0"/>
    <s v="food/food trucks"/>
    <n v="1.1633"/>
    <n v="11633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11633"/>
    <x v="1"/>
    <x v="0"/>
    <s v="USD"/>
    <n v="1408663948"/>
    <n v="1406071948"/>
    <b v="0"/>
    <n v="0"/>
    <b v="0"/>
    <s v="food/food trucks"/>
    <n v="0.3323714285714286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1633"/>
    <x v="1"/>
    <x v="0"/>
    <s v="USD"/>
    <n v="1429823138"/>
    <n v="1427231138"/>
    <b v="0"/>
    <n v="2"/>
    <b v="0"/>
    <s v="food/food trucks"/>
    <n v="0.25851111111111114"/>
    <n v="58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11633"/>
    <x v="1"/>
    <x v="1"/>
    <s v="GBP"/>
    <n v="1472745594"/>
    <n v="1470153594"/>
    <b v="0"/>
    <n v="1"/>
    <b v="0"/>
    <s v="food/food trucks"/>
    <n v="1.1633"/>
    <n v="1163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1633"/>
    <x v="1"/>
    <x v="0"/>
    <s v="USD"/>
    <n v="1442457112"/>
    <n v="1439865112"/>
    <b v="0"/>
    <n v="2"/>
    <b v="0"/>
    <s v="food/food trucks"/>
    <n v="1.7896923076923077"/>
    <n v="5816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11633"/>
    <x v="1"/>
    <x v="0"/>
    <s v="USD"/>
    <n v="1486590035"/>
    <n v="1483998035"/>
    <b v="0"/>
    <n v="2"/>
    <b v="0"/>
    <s v="food/food trucks"/>
    <n v="1.6618571428571429"/>
    <n v="5816.5"/>
    <x v="7"/>
    <x v="19"/>
  </r>
  <r>
    <n v="2571"/>
    <s v="Coco Bowls (Canceled)"/>
    <s v="Perth locals who dream of opening a health food van, and serving treats that not only taste amazing but also benefit your body."/>
    <n v="100000"/>
    <n v="11633"/>
    <x v="1"/>
    <x v="2"/>
    <s v="AUD"/>
    <n v="1463645521"/>
    <n v="1458461521"/>
    <b v="0"/>
    <n v="4"/>
    <b v="0"/>
    <s v="food/food trucks"/>
    <n v="0.11633"/>
    <n v="2908.25"/>
    <x v="7"/>
    <x v="19"/>
  </r>
  <r>
    <n v="2572"/>
    <s v="A Dream of Naughty Nachos (Canceled)"/>
    <s v="Mesquite smoked brisket nachos, food truck style, with homemade salsa to make your taste buds dance."/>
    <n v="30000"/>
    <n v="11633"/>
    <x v="1"/>
    <x v="0"/>
    <s v="USD"/>
    <n v="1428893517"/>
    <n v="1426301517"/>
    <b v="0"/>
    <n v="0"/>
    <b v="0"/>
    <s v="food/food trucks"/>
    <n v="0.38776666666666665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11633"/>
    <x v="1"/>
    <x v="0"/>
    <s v="USD"/>
    <n v="1408803149"/>
    <n v="1404915149"/>
    <b v="0"/>
    <n v="0"/>
    <b v="0"/>
    <s v="food/food trucks"/>
    <n v="1.454124999999999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11633"/>
    <x v="1"/>
    <x v="0"/>
    <s v="USD"/>
    <n v="1463600945"/>
    <n v="1461786545"/>
    <b v="0"/>
    <n v="0"/>
    <b v="0"/>
    <s v="food/food trucks"/>
    <n v="1.1633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11633"/>
    <x v="1"/>
    <x v="0"/>
    <s v="USD"/>
    <n v="1421030194"/>
    <n v="1418438194"/>
    <b v="0"/>
    <n v="0"/>
    <b v="0"/>
    <s v="food/food trucks"/>
    <n v="0.13685882352941175"/>
    <n v="0"/>
    <x v="7"/>
    <x v="19"/>
  </r>
  <r>
    <n v="2576"/>
    <s v="2 Go Fast Food (Canceled)"/>
    <s v="A New Twist with an American and Philippine fast food Mobile Trailer."/>
    <n v="10000"/>
    <n v="11633"/>
    <x v="1"/>
    <x v="0"/>
    <s v="USD"/>
    <n v="1428707647"/>
    <n v="1424823247"/>
    <b v="0"/>
    <n v="0"/>
    <b v="0"/>
    <s v="food/food trucks"/>
    <n v="1.1633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11633"/>
    <x v="1"/>
    <x v="0"/>
    <s v="USD"/>
    <n v="1407181297"/>
    <n v="1405021297"/>
    <b v="0"/>
    <n v="0"/>
    <b v="0"/>
    <s v="food/food trucks"/>
    <n v="0.7755333333333333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11633"/>
    <x v="1"/>
    <x v="0"/>
    <s v="USD"/>
    <n v="1444410000"/>
    <n v="1440203579"/>
    <b v="0"/>
    <n v="0"/>
    <b v="0"/>
    <s v="food/food trucks"/>
    <n v="1.9388333333333334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11633"/>
    <x v="1"/>
    <x v="0"/>
    <s v="USD"/>
    <n v="1410810903"/>
    <n v="1405626903"/>
    <b v="0"/>
    <n v="12"/>
    <b v="0"/>
    <s v="food/food trucks"/>
    <n v="5.8165000000000001E-2"/>
    <n v="969.4166666666666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11633"/>
    <x v="1"/>
    <x v="0"/>
    <s v="USD"/>
    <n v="1431745200"/>
    <n v="1429170603"/>
    <b v="0"/>
    <n v="2"/>
    <b v="0"/>
    <s v="food/food trucks"/>
    <n v="1.3685882352941177"/>
    <n v="5816.5"/>
    <x v="7"/>
    <x v="19"/>
  </r>
  <r>
    <n v="2581"/>
    <s v="A Flying Sausage Food Truck"/>
    <s v="Creating a Food Truck to bring gourmet sausage sliders to Jacksonville, FL for breakfast, lunch, and special events."/>
    <n v="5000"/>
    <n v="11633"/>
    <x v="2"/>
    <x v="0"/>
    <s v="USD"/>
    <n v="1447689898"/>
    <n v="1445094298"/>
    <b v="0"/>
    <n v="11"/>
    <b v="0"/>
    <s v="food/food trucks"/>
    <n v="2.3266"/>
    <n v="1057.5454545454545"/>
    <x v="7"/>
    <x v="19"/>
  </r>
  <r>
    <n v="2582"/>
    <s v="Drunken Wings"/>
    <s v="The place where chicken meets liquor for the first time!"/>
    <n v="90000"/>
    <n v="11633"/>
    <x v="2"/>
    <x v="0"/>
    <s v="USD"/>
    <n v="1477784634"/>
    <n v="1475192634"/>
    <b v="0"/>
    <n v="1"/>
    <b v="0"/>
    <s v="food/food trucks"/>
    <n v="0.12925555555555557"/>
    <n v="11633"/>
    <x v="7"/>
    <x v="19"/>
  </r>
  <r>
    <n v="2583"/>
    <s v="Crazy Daisy Food Truck"/>
    <s v="Crazy Daisy will become the newest member of the food truck distributors in Kansas City, Missouri."/>
    <n v="1000"/>
    <n v="11633"/>
    <x v="2"/>
    <x v="0"/>
    <s v="USD"/>
    <n v="1426526880"/>
    <n v="1421346480"/>
    <b v="0"/>
    <n v="5"/>
    <b v="0"/>
    <s v="food/food trucks"/>
    <n v="11.632999999999999"/>
    <n v="2326.6"/>
    <x v="7"/>
    <x v="19"/>
  </r>
  <r>
    <n v="2584"/>
    <s v="Culinary Arts Food Truck Style"/>
    <s v="Bringing quality food to the masses using local premium ingredients, but at a food truck price!"/>
    <n v="10000"/>
    <n v="11633"/>
    <x v="2"/>
    <x v="0"/>
    <s v="USD"/>
    <n v="1434341369"/>
    <n v="1431749369"/>
    <b v="0"/>
    <n v="0"/>
    <b v="0"/>
    <s v="food/food trucks"/>
    <n v="1.1633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11633"/>
    <x v="2"/>
    <x v="0"/>
    <s v="USD"/>
    <n v="1404601632"/>
    <n v="1402009632"/>
    <b v="0"/>
    <n v="1"/>
    <b v="0"/>
    <s v="food/food trucks"/>
    <n v="0.38776666666666665"/>
    <n v="11633"/>
    <x v="7"/>
    <x v="19"/>
  </r>
  <r>
    <n v="2586"/>
    <s v="Inspire Healthy Eating"/>
    <s v="I would like to bring fresh salad and food to the streets of London at a reasonable price."/>
    <n v="3000"/>
    <n v="11633"/>
    <x v="2"/>
    <x v="1"/>
    <s v="GBP"/>
    <n v="1451030136"/>
    <n v="1448438136"/>
    <b v="0"/>
    <n v="1"/>
    <b v="0"/>
    <s v="food/food trucks"/>
    <n v="3.8776666666666668"/>
    <n v="1163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1633"/>
    <x v="2"/>
    <x v="0"/>
    <s v="USD"/>
    <n v="1451491953"/>
    <n v="1448899953"/>
    <b v="0"/>
    <n v="6"/>
    <b v="0"/>
    <s v="food/food trucks"/>
    <n v="0.23266000000000001"/>
    <n v="1938.833333333333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11633"/>
    <x v="2"/>
    <x v="0"/>
    <s v="USD"/>
    <n v="1427807640"/>
    <n v="1423325626"/>
    <b v="0"/>
    <n v="8"/>
    <b v="0"/>
    <s v="food/food trucks"/>
    <n v="1.9388333333333334"/>
    <n v="1454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11633"/>
    <x v="2"/>
    <x v="8"/>
    <s v="DKK"/>
    <n v="1458733927"/>
    <n v="1456145527"/>
    <b v="0"/>
    <n v="1"/>
    <b v="0"/>
    <s v="food/food trucks"/>
    <n v="0.23266000000000001"/>
    <n v="1163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11633"/>
    <x v="2"/>
    <x v="2"/>
    <s v="AUD"/>
    <n v="1453817297"/>
    <n v="1453212497"/>
    <b v="0"/>
    <n v="0"/>
    <b v="0"/>
    <s v="food/food trucks"/>
    <n v="3.8776666666666668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11633"/>
    <x v="2"/>
    <x v="0"/>
    <s v="USD"/>
    <n v="1457901924"/>
    <n v="1452721524"/>
    <b v="0"/>
    <n v="2"/>
    <b v="0"/>
    <s v="food/food trucks"/>
    <n v="7.7553333333333336"/>
    <n v="5816.5"/>
    <x v="7"/>
    <x v="19"/>
  </r>
  <r>
    <n v="2592"/>
    <s v="El Carte 303"/>
    <s v="El Carte is revolutionizing the food truck industry. Meet the new food trike. #oneandonly  we going to spread the awesomeness all over!"/>
    <n v="30000"/>
    <n v="11633"/>
    <x v="2"/>
    <x v="0"/>
    <s v="USD"/>
    <n v="1412536421"/>
    <n v="1409944421"/>
    <b v="0"/>
    <n v="1"/>
    <b v="0"/>
    <s v="food/food trucks"/>
    <n v="0.38776666666666665"/>
    <n v="1163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11633"/>
    <x v="2"/>
    <x v="0"/>
    <s v="USD"/>
    <n v="1429993026"/>
    <n v="1427401026"/>
    <b v="0"/>
    <n v="0"/>
    <b v="0"/>
    <s v="food/food trucks"/>
    <n v="1.1633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1633"/>
    <x v="2"/>
    <x v="0"/>
    <s v="USD"/>
    <n v="1407453228"/>
    <n v="1404861228"/>
    <b v="0"/>
    <n v="1"/>
    <b v="0"/>
    <s v="food/food trucks"/>
    <n v="0.1454125"/>
    <n v="11633"/>
    <x v="7"/>
    <x v="19"/>
  </r>
  <r>
    <n v="2595"/>
    <s v="Food Truck for Little Fox Bakery"/>
    <s v="Looking to put the best baked goods in Bowling Green on wheels"/>
    <n v="15000"/>
    <n v="11633"/>
    <x v="2"/>
    <x v="0"/>
    <s v="USD"/>
    <n v="1487915500"/>
    <n v="1485323500"/>
    <b v="0"/>
    <n v="19"/>
    <b v="0"/>
    <s v="food/food trucks"/>
    <n v="0.7755333333333333"/>
    <n v="612.26315789473688"/>
    <x v="7"/>
    <x v="19"/>
  </r>
  <r>
    <n v="2596"/>
    <s v="The Chef Express Food Truck"/>
    <s v="I'm bringing passion, talent, and most importantly some amazing gourmet food to the streets of Lethbridge and southern Alberta."/>
    <n v="35000"/>
    <n v="11633"/>
    <x v="2"/>
    <x v="5"/>
    <s v="CAD"/>
    <n v="1407427009"/>
    <n v="1404835009"/>
    <b v="0"/>
    <n v="27"/>
    <b v="0"/>
    <s v="food/food trucks"/>
    <n v="0.3323714285714286"/>
    <n v="430.8518518518518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11633"/>
    <x v="2"/>
    <x v="1"/>
    <s v="GBP"/>
    <n v="1466323917"/>
    <n v="1463731917"/>
    <b v="0"/>
    <n v="7"/>
    <b v="0"/>
    <s v="food/food trucks"/>
    <n v="7.7553333333333336"/>
    <n v="1661.8571428571429"/>
    <x v="7"/>
    <x v="19"/>
  </r>
  <r>
    <n v="2598"/>
    <s v="Rovin' Okie's Fried Pies gourmet southern fried pies."/>
    <s v="I'm ready to make Tulsa happy and aware that love and kindness go hand in hand with good food!"/>
    <n v="3000"/>
    <n v="11633"/>
    <x v="2"/>
    <x v="0"/>
    <s v="USD"/>
    <n v="1443039001"/>
    <n v="1440447001"/>
    <b v="0"/>
    <n v="14"/>
    <b v="0"/>
    <s v="food/food trucks"/>
    <n v="3.8776666666666668"/>
    <n v="830.92857142857144"/>
    <x v="7"/>
    <x v="19"/>
  </r>
  <r>
    <n v="2599"/>
    <s v="Empty Ramekins Catering Group"/>
    <s v="The Empty Ramekins Catering Group is looking for your help to start up in Miami Florida!!!!"/>
    <n v="9041"/>
    <n v="11633"/>
    <x v="2"/>
    <x v="0"/>
    <s v="USD"/>
    <n v="1407089147"/>
    <n v="1403201147"/>
    <b v="0"/>
    <n v="5"/>
    <b v="0"/>
    <s v="food/food trucks"/>
    <n v="1.2866939497843159"/>
    <n v="2326.6"/>
    <x v="7"/>
    <x v="19"/>
  </r>
  <r>
    <n v="2600"/>
    <s v="Help Buttz Return From the Ashes"/>
    <s v="On Sunday November 8, 2015 our food truck burned to the ground. Please help us get rebuilt."/>
    <n v="50000"/>
    <n v="11633"/>
    <x v="2"/>
    <x v="0"/>
    <s v="USD"/>
    <n v="1458938200"/>
    <n v="1453757800"/>
    <b v="0"/>
    <n v="30"/>
    <b v="0"/>
    <s v="food/food trucks"/>
    <n v="0.23266000000000001"/>
    <n v="387.76666666666665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11633"/>
    <x v="0"/>
    <x v="0"/>
    <s v="USD"/>
    <n v="1347508740"/>
    <n v="1346276349"/>
    <b v="1"/>
    <n v="151"/>
    <b v="1"/>
    <s v="technology/space exploration"/>
    <n v="23.265999999999998"/>
    <n v="77.039735099337747"/>
    <x v="2"/>
    <x v="36"/>
  </r>
  <r>
    <n v="2602"/>
    <s v="Historic Robotic Spacecraft Poster Series"/>
    <s v="Three screen-printed posters celebrating the most popular and most notable interplanetary robotic space missions."/>
    <n v="12000"/>
    <n v="11633"/>
    <x v="0"/>
    <x v="0"/>
    <s v="USD"/>
    <n v="1415827200"/>
    <n v="1412358968"/>
    <b v="1"/>
    <n v="489"/>
    <b v="1"/>
    <s v="technology/space exploration"/>
    <n v="0.9694166666666667"/>
    <n v="23.789366053169733"/>
    <x v="2"/>
    <x v="36"/>
  </r>
  <r>
    <n v="2603"/>
    <s v="Manned Mock Mars Mission"/>
    <s v="I will be building a mock space station and simulate living on Mars for two weeks."/>
    <n v="1750"/>
    <n v="11633"/>
    <x v="0"/>
    <x v="0"/>
    <s v="USD"/>
    <n v="1387835654"/>
    <n v="1386626054"/>
    <b v="1"/>
    <n v="50"/>
    <b v="1"/>
    <s v="technology/space exploration"/>
    <n v="6.6474285714285717"/>
    <n v="232.66"/>
    <x v="2"/>
    <x v="36"/>
  </r>
  <r>
    <n v="2604"/>
    <s v="Hermes Spacecraft"/>
    <s v="We're building a full size rocket motor for our Hermes Spacecraft.  Help us Kickstart the next generation of space travel!"/>
    <n v="20000"/>
    <n v="11633"/>
    <x v="0"/>
    <x v="0"/>
    <s v="USD"/>
    <n v="1335662023"/>
    <n v="1333070023"/>
    <b v="1"/>
    <n v="321"/>
    <b v="1"/>
    <s v="technology/space exploration"/>
    <n v="0.58165"/>
    <n v="36.239875389408098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1633"/>
    <x v="0"/>
    <x v="0"/>
    <s v="USD"/>
    <n v="1466168390"/>
    <n v="1463576390"/>
    <b v="1"/>
    <n v="1762"/>
    <b v="1"/>
    <s v="technology/space exploration"/>
    <n v="0.11633"/>
    <n v="6.602156640181611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1633"/>
    <x v="0"/>
    <x v="0"/>
    <s v="USD"/>
    <n v="1398791182"/>
    <n v="1396026382"/>
    <b v="1"/>
    <n v="385"/>
    <b v="1"/>
    <s v="technology/space exploration"/>
    <n v="1.0575454545454546"/>
    <n v="30.21558441558441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11633"/>
    <x v="0"/>
    <x v="0"/>
    <s v="USD"/>
    <n v="1439344800"/>
    <n v="1435611572"/>
    <b v="1"/>
    <n v="398"/>
    <b v="1"/>
    <s v="technology/space exploration"/>
    <n v="1.4541249999999999"/>
    <n v="29.228643216080403"/>
    <x v="2"/>
    <x v="36"/>
  </r>
  <r>
    <n v="2608"/>
    <s v="Giant Leaps in Space Poster Series"/>
    <s v="Giant Leaps featuring the historic missions of human spaceflight is the third in our series of space exploration prints"/>
    <n v="8000"/>
    <n v="11633"/>
    <x v="0"/>
    <x v="0"/>
    <s v="USD"/>
    <n v="1489536000"/>
    <n v="1485976468"/>
    <b v="1"/>
    <n v="304"/>
    <b v="1"/>
    <s v="technology/space exploration"/>
    <n v="1.4541249999999999"/>
    <n v="38.266447368421055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1633"/>
    <x v="0"/>
    <x v="0"/>
    <s v="USD"/>
    <n v="1342330951"/>
    <n v="1339738951"/>
    <b v="1"/>
    <n v="676"/>
    <b v="1"/>
    <s v="technology/space exploration"/>
    <n v="0.3323714285714286"/>
    <n v="17.208579881656803"/>
    <x v="2"/>
    <x v="36"/>
  </r>
  <r>
    <n v="2610"/>
    <s v="Restore the Pluto Discovery Telescope"/>
    <s v="Preserve the telescope that Clyde Tombaugh used to discover Pluto for generations to come!"/>
    <n v="22765"/>
    <n v="11633"/>
    <x v="0"/>
    <x v="0"/>
    <s v="USD"/>
    <n v="1471849140"/>
    <n v="1468444125"/>
    <b v="1"/>
    <n v="577"/>
    <b v="1"/>
    <s v="technology/space exploration"/>
    <n v="0.5110037338018889"/>
    <n v="20.16117850953206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11633"/>
    <x v="0"/>
    <x v="12"/>
    <s v="EUR"/>
    <n v="1483397940"/>
    <n v="1480493014"/>
    <b v="1"/>
    <n v="3663"/>
    <b v="1"/>
    <s v="technology/space exploration"/>
    <n v="1.0575454545454546"/>
    <n v="3.17581217581217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1633"/>
    <x v="0"/>
    <x v="0"/>
    <s v="USD"/>
    <n v="1420773970"/>
    <n v="1418095570"/>
    <b v="1"/>
    <n v="294"/>
    <b v="1"/>
    <s v="technology/space exploration"/>
    <n v="1.1633"/>
    <n v="39.568027210884352"/>
    <x v="2"/>
    <x v="36"/>
  </r>
  <r>
    <n v="2613"/>
    <s v="Earth 360"/>
    <s v="Re-inventing the way we look at our planet by sending 5 cameras to near space to create the first 360 panoramic view of the earth."/>
    <n v="7500"/>
    <n v="11633"/>
    <x v="0"/>
    <x v="0"/>
    <s v="USD"/>
    <n v="1348256294"/>
    <n v="1345664294"/>
    <b v="1"/>
    <n v="28"/>
    <b v="1"/>
    <s v="technology/space exploration"/>
    <n v="1.5510666666666666"/>
    <n v="415.4642857142857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1633"/>
    <x v="0"/>
    <x v="0"/>
    <s v="USD"/>
    <n v="1398834000"/>
    <n v="1396371612"/>
    <b v="1"/>
    <n v="100"/>
    <b v="1"/>
    <s v="technology/space exploration"/>
    <n v="1.1079047619047619"/>
    <n v="116.3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11633"/>
    <x v="0"/>
    <x v="1"/>
    <s v="GBP"/>
    <n v="1462017600"/>
    <n v="1458820564"/>
    <b v="0"/>
    <n v="72"/>
    <b v="1"/>
    <s v="technology/space exploration"/>
    <n v="5.8135932033983009"/>
    <n v="161.56944444444446"/>
    <x v="2"/>
    <x v="36"/>
  </r>
  <r>
    <n v="2616"/>
    <s v="James Webb Deployable Model"/>
    <s v="Production of variously-sized deployable models of NASA's James Webb Space Telescope to promote hands-on learning."/>
    <n v="25000"/>
    <n v="11633"/>
    <x v="0"/>
    <x v="0"/>
    <s v="USD"/>
    <n v="1440546729"/>
    <n v="1437954729"/>
    <b v="1"/>
    <n v="238"/>
    <b v="1"/>
    <s v="technology/space exploration"/>
    <n v="0.46532000000000001"/>
    <n v="48.878151260504204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11633"/>
    <x v="0"/>
    <x v="0"/>
    <s v="USD"/>
    <n v="1413838751"/>
    <n v="1411246751"/>
    <b v="1"/>
    <n v="159"/>
    <b v="1"/>
    <s v="technology/space exploration"/>
    <n v="23.265999999999998"/>
    <n v="73.163522012578611"/>
    <x v="2"/>
    <x v="36"/>
  </r>
  <r>
    <n v="2618"/>
    <s v="SPACE ART FEATURING ASTRONAUTS #WeBelieveInAstronauts"/>
    <s v="LTD ED COLLECTIBLE SPACE ART FEAT. ASTRONAUTS"/>
    <n v="15000"/>
    <n v="11633"/>
    <x v="0"/>
    <x v="0"/>
    <s v="USD"/>
    <n v="1449000061"/>
    <n v="1443812461"/>
    <b v="1"/>
    <n v="77"/>
    <b v="1"/>
    <s v="technology/space exploration"/>
    <n v="0.7755333333333333"/>
    <n v="151.0779220779220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1633"/>
    <x v="0"/>
    <x v="0"/>
    <s v="USD"/>
    <n v="1445598000"/>
    <n v="1443302004"/>
    <b v="1"/>
    <n v="53"/>
    <b v="1"/>
    <s v="technology/space exploration"/>
    <n v="11.632999999999999"/>
    <n v="219.4905660377358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11633"/>
    <x v="0"/>
    <x v="2"/>
    <s v="AUD"/>
    <n v="1444525200"/>
    <n v="1441339242"/>
    <b v="1"/>
    <n v="1251"/>
    <b v="1"/>
    <s v="technology/space exploration"/>
    <n v="0.17896923076923077"/>
    <n v="9.298960831334932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11633"/>
    <x v="0"/>
    <x v="0"/>
    <s v="USD"/>
    <n v="1432230988"/>
    <n v="1429638988"/>
    <b v="1"/>
    <n v="465"/>
    <b v="1"/>
    <s v="technology/space exploration"/>
    <n v="0.7755333333333333"/>
    <n v="25.01720430107526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1633"/>
    <x v="0"/>
    <x v="13"/>
    <s v="EUR"/>
    <n v="1483120216"/>
    <n v="1479232216"/>
    <b v="0"/>
    <n v="74"/>
    <b v="1"/>
    <s v="technology/space exploration"/>
    <n v="7.7553333333333336"/>
    <n v="157.2027027027027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11633"/>
    <x v="0"/>
    <x v="0"/>
    <s v="USD"/>
    <n v="1480658966"/>
    <n v="1479449366"/>
    <b v="0"/>
    <n v="62"/>
    <b v="1"/>
    <s v="technology/space exploration"/>
    <n v="5.8164999999999996"/>
    <n v="187.6290322580645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633"/>
    <x v="0"/>
    <x v="0"/>
    <s v="USD"/>
    <n v="1347530822"/>
    <n v="1345716422"/>
    <b v="0"/>
    <n v="3468"/>
    <b v="1"/>
    <s v="technology/space exploration"/>
    <n v="1.4541249999999999"/>
    <n v="3.35438292964244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1633"/>
    <x v="0"/>
    <x v="12"/>
    <s v="EUR"/>
    <n v="1478723208"/>
    <n v="1476559608"/>
    <b v="0"/>
    <n v="52"/>
    <b v="1"/>
    <s v="technology/space exploration"/>
    <n v="77.553333333333327"/>
    <n v="223.71153846153845"/>
    <x v="2"/>
    <x v="36"/>
  </r>
  <r>
    <n v="2626"/>
    <s v="SAGANet STEM Mentoring Lab Accreditation"/>
    <s v="Support the accreditation of our online STEM Mentoring Program with the International Mentoring Association"/>
    <n v="2500"/>
    <n v="11633"/>
    <x v="0"/>
    <x v="0"/>
    <s v="USD"/>
    <n v="1433343869"/>
    <n v="1430751869"/>
    <b v="0"/>
    <n v="50"/>
    <b v="1"/>
    <s v="technology/space exploration"/>
    <n v="4.6532"/>
    <n v="232.6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11633"/>
    <x v="0"/>
    <x v="0"/>
    <s v="USD"/>
    <n v="1448571261"/>
    <n v="1445975661"/>
    <b v="0"/>
    <n v="45"/>
    <b v="1"/>
    <s v="technology/space exploration"/>
    <n v="77.553333333333327"/>
    <n v="258.51111111111112"/>
    <x v="2"/>
    <x v="36"/>
  </r>
  <r>
    <n v="2628"/>
    <s v="Pie In Space!"/>
    <s v="A high school freshman is sending pie into space and you can be a part of it.  GO SCIENCE!!!"/>
    <n v="839"/>
    <n v="11633"/>
    <x v="0"/>
    <x v="0"/>
    <s v="USD"/>
    <n v="1417389067"/>
    <n v="1415661067"/>
    <b v="0"/>
    <n v="21"/>
    <b v="1"/>
    <s v="technology/space exploration"/>
    <n v="13.865315852205006"/>
    <n v="553.95238095238096"/>
    <x v="2"/>
    <x v="36"/>
  </r>
  <r>
    <n v="2629"/>
    <s v="Project Dragonfly - Sail to the Stars"/>
    <s v="The first international contest to let students shape the future of interstellar travel."/>
    <n v="5000"/>
    <n v="11633"/>
    <x v="0"/>
    <x v="1"/>
    <s v="GBP"/>
    <n v="1431608122"/>
    <n v="1429016122"/>
    <b v="0"/>
    <n v="100"/>
    <b v="1"/>
    <s v="technology/space exploration"/>
    <n v="2.3266"/>
    <n v="116.3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11633"/>
    <x v="0"/>
    <x v="2"/>
    <s v="AUD"/>
    <n v="1467280800"/>
    <n v="1464921112"/>
    <b v="0"/>
    <n v="81"/>
    <b v="1"/>
    <s v="technology/space exploration"/>
    <n v="5.8164999999999996"/>
    <n v="143.61728395061729"/>
    <x v="2"/>
    <x v="36"/>
  </r>
  <r>
    <n v="2631"/>
    <s v="Starship Congress 2015: Interstellar Hackathon"/>
    <s v="Starship Congress 2015 is a deep-space &amp; interstellar science summit staged by Icarus Interstellar."/>
    <n v="20000"/>
    <n v="11633"/>
    <x v="0"/>
    <x v="0"/>
    <s v="USD"/>
    <n v="1440907427"/>
    <n v="1438488227"/>
    <b v="0"/>
    <n v="286"/>
    <b v="1"/>
    <s v="technology/space exploration"/>
    <n v="0.58165"/>
    <n v="40.674825174825173"/>
    <x v="2"/>
    <x v="36"/>
  </r>
  <r>
    <n v="2632"/>
    <s v="University Rocket Science"/>
    <s v="Students from 3 universities are designing a dual stage rocket to test experimental rocket technology."/>
    <n v="1070"/>
    <n v="11633"/>
    <x v="0"/>
    <x v="0"/>
    <s v="USD"/>
    <n v="1464485339"/>
    <n v="1462325339"/>
    <b v="0"/>
    <n v="42"/>
    <b v="1"/>
    <s v="technology/space exploration"/>
    <n v="10.871962616822429"/>
    <n v="276.97619047619048"/>
    <x v="2"/>
    <x v="36"/>
  </r>
  <r>
    <n v="2633"/>
    <s v="ISS-Above"/>
    <s v="A device that lights up whenever the International Space Station is nearby (that happens more often than you might expect)"/>
    <n v="5000"/>
    <n v="11633"/>
    <x v="0"/>
    <x v="0"/>
    <s v="USD"/>
    <n v="1393542000"/>
    <n v="1390938332"/>
    <b v="0"/>
    <n v="199"/>
    <b v="1"/>
    <s v="technology/space exploration"/>
    <n v="2.3266"/>
    <n v="58.457286432160807"/>
    <x v="2"/>
    <x v="36"/>
  </r>
  <r>
    <n v="2634"/>
    <s v="Project Stardust Part 2"/>
    <s v="After a unsuccessful recovery last time we are trying again to successfully launch and recover a weather balloon from space."/>
    <n v="930"/>
    <n v="11633"/>
    <x v="0"/>
    <x v="0"/>
    <s v="USD"/>
    <n v="1475163921"/>
    <n v="1472571921"/>
    <b v="0"/>
    <n v="25"/>
    <b v="1"/>
    <s v="technology/space exploration"/>
    <n v="12.508602150537634"/>
    <n v="465.3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633"/>
    <x v="0"/>
    <x v="5"/>
    <s v="CAD"/>
    <n v="1425937761"/>
    <n v="1422917361"/>
    <b v="0"/>
    <n v="84"/>
    <b v="1"/>
    <s v="technology/space exploration"/>
    <n v="1.0115652173913043"/>
    <n v="138.48809523809524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1633"/>
    <x v="0"/>
    <x v="0"/>
    <s v="USD"/>
    <n v="1476579600"/>
    <n v="1474641914"/>
    <b v="0"/>
    <n v="50"/>
    <b v="1"/>
    <s v="technology/space exploration"/>
    <n v="11.632999999999999"/>
    <n v="232.66"/>
    <x v="2"/>
    <x v="36"/>
  </r>
  <r>
    <n v="2637"/>
    <s v="SPEED OF LIGHT: Biggest Mystery of the Universe"/>
    <s v="Help us collect the data to solve the mystery of the century: Is light slowing down?"/>
    <n v="500"/>
    <n v="11633"/>
    <x v="0"/>
    <x v="0"/>
    <s v="USD"/>
    <n v="1476277875"/>
    <n v="1474895475"/>
    <b v="0"/>
    <n v="26"/>
    <b v="1"/>
    <s v="technology/space exploration"/>
    <n v="23.265999999999998"/>
    <n v="447.42307692307691"/>
    <x v="2"/>
    <x v="36"/>
  </r>
  <r>
    <n v="2638"/>
    <s v="Pie In Space! (Round 2)"/>
    <s v="The second round of funding for the most amazing project ever where a high school freshman is sending pie into SPACE!!!"/>
    <n v="347"/>
    <n v="11633"/>
    <x v="0"/>
    <x v="0"/>
    <s v="USD"/>
    <n v="1421358895"/>
    <n v="1418766895"/>
    <b v="0"/>
    <n v="14"/>
    <b v="1"/>
    <s v="technology/space exploration"/>
    <n v="33.524495677233432"/>
    <n v="830.92857142857144"/>
    <x v="2"/>
    <x v="36"/>
  </r>
  <r>
    <n v="2639"/>
    <s v="Mission Space"/>
    <s v="Mission Space is run by me, a teenager who has a passion for space! I will fly a weather balloon to the edge of space with your help."/>
    <n v="300"/>
    <n v="11633"/>
    <x v="0"/>
    <x v="1"/>
    <s v="GBP"/>
    <n v="1424378748"/>
    <n v="1421786748"/>
    <b v="0"/>
    <n v="49"/>
    <b v="1"/>
    <s v="technology/space exploration"/>
    <n v="38.776666666666664"/>
    <n v="237.40816326530611"/>
    <x v="2"/>
    <x v="36"/>
  </r>
  <r>
    <n v="2640"/>
    <s v="Save the Astronomy Van"/>
    <s v="Hi,_x000a_My Name is David Frey and I Provide Free Public Astronomy programs in San Francisco, Mt. Tamalpias, Yosemite and Novato CA."/>
    <n v="3000"/>
    <n v="11633"/>
    <x v="0"/>
    <x v="0"/>
    <s v="USD"/>
    <n v="1433735474"/>
    <n v="1428551474"/>
    <b v="0"/>
    <n v="69"/>
    <b v="1"/>
    <s v="technology/space exploration"/>
    <n v="3.8776666666666668"/>
    <n v="168.59420289855072"/>
    <x v="2"/>
    <x v="36"/>
  </r>
  <r>
    <n v="2641"/>
    <s v="Build Flying Saucer Artificial Intelligent from sea shell"/>
    <s v="Building a Flying saucer that has Artificial Intelligent made from sea shell."/>
    <n v="1500"/>
    <n v="11633"/>
    <x v="2"/>
    <x v="0"/>
    <s v="USD"/>
    <n v="1410811740"/>
    <n v="1409341863"/>
    <b v="0"/>
    <n v="1"/>
    <b v="0"/>
    <s v="technology/space exploration"/>
    <n v="7.7553333333333336"/>
    <n v="11633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11633"/>
    <x v="2"/>
    <x v="12"/>
    <s v="EUR"/>
    <n v="1468565820"/>
    <n v="1465970108"/>
    <b v="0"/>
    <n v="0"/>
    <b v="0"/>
    <s v="technology/space exploration"/>
    <n v="2.3265999999999998E-2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11633"/>
    <x v="1"/>
    <x v="0"/>
    <s v="USD"/>
    <n v="1482307140"/>
    <n v="1479218315"/>
    <b v="1"/>
    <n v="1501"/>
    <b v="0"/>
    <s v="technology/space exploration"/>
    <n v="1.1632999999999999E-2"/>
    <n v="7.7501665556295807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11633"/>
    <x v="1"/>
    <x v="0"/>
    <s v="USD"/>
    <n v="1489172435"/>
    <n v="1486580435"/>
    <b v="1"/>
    <n v="52"/>
    <b v="0"/>
    <s v="technology/space exploration"/>
    <n v="0.11633"/>
    <n v="223.7115384615384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11633"/>
    <x v="1"/>
    <x v="2"/>
    <s v="AUD"/>
    <n v="1415481203"/>
    <n v="1412885603"/>
    <b v="1"/>
    <n v="23"/>
    <b v="0"/>
    <s v="technology/space exploration"/>
    <n v="0.58165"/>
    <n v="505.78260869565219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11633"/>
    <x v="1"/>
    <x v="0"/>
    <s v="USD"/>
    <n v="1441783869"/>
    <n v="1439191869"/>
    <b v="1"/>
    <n v="535"/>
    <b v="0"/>
    <s v="technology/space exploration"/>
    <n v="2.3265999999999998E-2"/>
    <n v="21.74392523364485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11633"/>
    <x v="1"/>
    <x v="5"/>
    <s v="CAD"/>
    <n v="1439533019"/>
    <n v="1436941019"/>
    <b v="0"/>
    <n v="3"/>
    <b v="0"/>
    <s v="technology/space exploration"/>
    <n v="4.6532"/>
    <n v="3877.666666666666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1633"/>
    <x v="1"/>
    <x v="0"/>
    <s v="USD"/>
    <n v="1457543360"/>
    <n v="1454951360"/>
    <b v="0"/>
    <n v="6"/>
    <b v="0"/>
    <s v="technology/space exploration"/>
    <n v="0.9694166666666667"/>
    <n v="1938.8333333333333"/>
    <x v="2"/>
    <x v="36"/>
  </r>
  <r>
    <n v="2649"/>
    <s v="The Mission - Please Check Back Soon (Canceled)"/>
    <s v="They have launched a Kickstarter."/>
    <n v="125000"/>
    <n v="11633"/>
    <x v="1"/>
    <x v="0"/>
    <s v="USD"/>
    <n v="1454370941"/>
    <n v="1449186941"/>
    <b v="0"/>
    <n v="3"/>
    <b v="0"/>
    <s v="technology/space exploration"/>
    <n v="9.3063999999999994E-2"/>
    <n v="3877.666666666666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11633"/>
    <x v="1"/>
    <x v="0"/>
    <s v="USD"/>
    <n v="1482332343"/>
    <n v="1479740343"/>
    <b v="0"/>
    <n v="5"/>
    <b v="0"/>
    <s v="technology/space exploration"/>
    <n v="0.19388333333333332"/>
    <n v="2326.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11633"/>
    <x v="1"/>
    <x v="0"/>
    <s v="USD"/>
    <n v="1450380009"/>
    <n v="1447960809"/>
    <b v="0"/>
    <n v="17"/>
    <b v="0"/>
    <s v="technology/space exploration"/>
    <n v="4.1546428571428574E-2"/>
    <n v="684.2941176470587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11633"/>
    <x v="1"/>
    <x v="2"/>
    <s v="AUD"/>
    <n v="1418183325"/>
    <n v="1415591325"/>
    <b v="0"/>
    <n v="11"/>
    <b v="0"/>
    <s v="technology/space exploration"/>
    <n v="0.11633"/>
    <n v="1057.5454545454545"/>
    <x v="2"/>
    <x v="36"/>
  </r>
  <r>
    <n v="2653"/>
    <s v="Dream Rocket Project (Canceled)"/>
    <s v="DREAM BIG. Explore the universe through STEAM education. (Science, Technology, Engineering, Art, Mathematics)"/>
    <n v="51000"/>
    <n v="11633"/>
    <x v="1"/>
    <x v="0"/>
    <s v="USD"/>
    <n v="1402632000"/>
    <n v="1399909127"/>
    <b v="0"/>
    <n v="70"/>
    <b v="0"/>
    <s v="technology/space exploration"/>
    <n v="0.22809803921568628"/>
    <n v="166.1857142857142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11633"/>
    <x v="1"/>
    <x v="0"/>
    <s v="USD"/>
    <n v="1429622726"/>
    <n v="1424442326"/>
    <b v="0"/>
    <n v="6"/>
    <b v="0"/>
    <s v="technology/space exploration"/>
    <n v="0.11633"/>
    <n v="1938.8333333333333"/>
    <x v="2"/>
    <x v="36"/>
  </r>
  <r>
    <n v="2655"/>
    <s v="Balloons (Canceled)"/>
    <s v="Thank you for your support!"/>
    <n v="15000"/>
    <n v="11633"/>
    <x v="1"/>
    <x v="0"/>
    <s v="USD"/>
    <n v="1455048000"/>
    <n v="1452631647"/>
    <b v="0"/>
    <n v="43"/>
    <b v="0"/>
    <s v="technology/space exploration"/>
    <n v="0.7755333333333333"/>
    <n v="270.53488372093022"/>
    <x v="2"/>
    <x v="36"/>
  </r>
  <r>
    <n v="2656"/>
    <s v="MoonWatcher: A 24/7 Live Video of the Moon for Everyone (Canceled)"/>
    <s v="MoonWatcher will be bringing the Moon closer to all of us."/>
    <n v="150000"/>
    <n v="11633"/>
    <x v="1"/>
    <x v="0"/>
    <s v="USD"/>
    <n v="1489345200"/>
    <n v="1485966688"/>
    <b v="0"/>
    <n v="152"/>
    <b v="0"/>
    <s v="technology/space exploration"/>
    <n v="7.7553333333333335E-2"/>
    <n v="76.532894736842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11633"/>
    <x v="1"/>
    <x v="0"/>
    <s v="USD"/>
    <n v="1470187800"/>
    <n v="1467325053"/>
    <b v="0"/>
    <n v="59"/>
    <b v="0"/>
    <s v="technology/space exploration"/>
    <n v="0.38776666666666665"/>
    <n v="197.1694915254237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11633"/>
    <x v="1"/>
    <x v="0"/>
    <s v="USD"/>
    <n v="1469913194"/>
    <n v="1467321194"/>
    <b v="0"/>
    <n v="4"/>
    <b v="0"/>
    <s v="technology/space exploration"/>
    <n v="0.11870408163265306"/>
    <n v="2908.25"/>
    <x v="2"/>
    <x v="36"/>
  </r>
  <r>
    <n v="2659"/>
    <s v="test (Canceled)"/>
    <s v="test"/>
    <n v="49000"/>
    <n v="11633"/>
    <x v="1"/>
    <x v="0"/>
    <s v="USD"/>
    <n v="1429321210"/>
    <n v="1426729210"/>
    <b v="0"/>
    <n v="10"/>
    <b v="0"/>
    <s v="technology/space exploration"/>
    <n v="0.23740816326530612"/>
    <n v="1163.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1633"/>
    <x v="1"/>
    <x v="0"/>
    <s v="USD"/>
    <n v="1448388418"/>
    <n v="1443200818"/>
    <b v="0"/>
    <n v="5"/>
    <b v="0"/>
    <s v="technology/space exploration"/>
    <n v="0.58165"/>
    <n v="2326.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11633"/>
    <x v="0"/>
    <x v="0"/>
    <s v="USD"/>
    <n v="1382742010"/>
    <n v="1380150010"/>
    <b v="0"/>
    <n v="60"/>
    <b v="1"/>
    <s v="technology/makerspaces"/>
    <n v="2.3266"/>
    <n v="193.8833333333333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11633"/>
    <x v="0"/>
    <x v="0"/>
    <s v="USD"/>
    <n v="1440179713"/>
    <n v="1437587713"/>
    <b v="0"/>
    <n v="80"/>
    <b v="1"/>
    <s v="technology/makerspaces"/>
    <n v="0.58165"/>
    <n v="145.41249999999999"/>
    <x v="2"/>
    <x v="37"/>
  </r>
  <r>
    <n v="2663"/>
    <s v="A New Life for an Old School"/>
    <s v="The Ville. A local cooperative helping communities learn, share and grow in the spirit of health, wellness and sustainability."/>
    <n v="20000"/>
    <n v="11633"/>
    <x v="0"/>
    <x v="5"/>
    <s v="CAD"/>
    <n v="1441378800"/>
    <n v="1438873007"/>
    <b v="0"/>
    <n v="56"/>
    <b v="1"/>
    <s v="technology/makerspaces"/>
    <n v="0.58165"/>
    <n v="207.7321428571428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1633"/>
    <x v="0"/>
    <x v="0"/>
    <s v="USD"/>
    <n v="1449644340"/>
    <n v="1446683797"/>
    <b v="0"/>
    <n v="104"/>
    <b v="1"/>
    <s v="technology/makerspaces"/>
    <n v="0.66474285714285719"/>
    <n v="111.8557692307692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11633"/>
    <x v="0"/>
    <x v="0"/>
    <s v="USD"/>
    <n v="1430774974"/>
    <n v="1426886974"/>
    <b v="0"/>
    <n v="46"/>
    <b v="1"/>
    <s v="technology/makerspaces"/>
    <n v="3.3237142857142858"/>
    <n v="252.89130434782609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1633"/>
    <x v="0"/>
    <x v="0"/>
    <s v="USD"/>
    <n v="1443214800"/>
    <n v="1440008439"/>
    <b v="0"/>
    <n v="206"/>
    <b v="1"/>
    <s v="technology/makerspaces"/>
    <n v="1.1633"/>
    <n v="56.470873786407765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1633"/>
    <x v="0"/>
    <x v="0"/>
    <s v="USD"/>
    <n v="1455142416"/>
    <n v="1452550416"/>
    <b v="0"/>
    <n v="18"/>
    <b v="1"/>
    <s v="technology/makerspaces"/>
    <n v="7.7553333333333336"/>
    <n v="646.27777777777783"/>
    <x v="2"/>
    <x v="37"/>
  </r>
  <r>
    <n v="2668"/>
    <s v="UOttawa Makermobile"/>
    <s v="Creativity on the go! |_x000a_CrÃ©ativitÃ© en mouvement !"/>
    <n v="1000"/>
    <n v="11633"/>
    <x v="0"/>
    <x v="5"/>
    <s v="CAD"/>
    <n v="1447079520"/>
    <n v="1443449265"/>
    <b v="0"/>
    <n v="28"/>
    <b v="1"/>
    <s v="technology/makerspaces"/>
    <n v="11.632999999999999"/>
    <n v="415.4642857142857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1633"/>
    <x v="0"/>
    <x v="0"/>
    <s v="USD"/>
    <n v="1452387096"/>
    <n v="1447203096"/>
    <b v="0"/>
    <n v="11"/>
    <b v="1"/>
    <s v="technology/makerspaces"/>
    <n v="14.54125"/>
    <n v="1057.545454545454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11633"/>
    <x v="2"/>
    <x v="2"/>
    <s v="AUD"/>
    <n v="1406593780"/>
    <n v="1404174580"/>
    <b v="1"/>
    <n v="60"/>
    <b v="0"/>
    <s v="technology/makerspaces"/>
    <n v="0.29914112322567371"/>
    <n v="193.88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11633"/>
    <x v="2"/>
    <x v="0"/>
    <s v="USD"/>
    <n v="1419017880"/>
    <n v="1416419916"/>
    <b v="1"/>
    <n v="84"/>
    <b v="0"/>
    <s v="technology/makerspaces"/>
    <n v="0.46532000000000001"/>
    <n v="138.4880952380952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11633"/>
    <x v="2"/>
    <x v="0"/>
    <s v="USD"/>
    <n v="1451282400"/>
    <n v="1449436390"/>
    <b v="1"/>
    <n v="47"/>
    <b v="0"/>
    <s v="technology/makerspaces"/>
    <n v="1.1633"/>
    <n v="247.510638297872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633"/>
    <x v="2"/>
    <x v="0"/>
    <s v="USD"/>
    <n v="1414622700"/>
    <n v="1412081999"/>
    <b v="1"/>
    <n v="66"/>
    <b v="0"/>
    <s v="technology/makerspaces"/>
    <n v="0.290825"/>
    <n v="176.2575757575757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11633"/>
    <x v="2"/>
    <x v="0"/>
    <s v="USD"/>
    <n v="1467694740"/>
    <n v="1465398670"/>
    <b v="1"/>
    <n v="171"/>
    <b v="0"/>
    <s v="technology/makerspaces"/>
    <n v="0.3323714285714286"/>
    <n v="68.02923976608187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1633"/>
    <x v="2"/>
    <x v="0"/>
    <s v="USD"/>
    <n v="1415655289"/>
    <n v="1413059689"/>
    <b v="1"/>
    <n v="29"/>
    <b v="0"/>
    <s v="technology/makerspaces"/>
    <n v="0.46532000000000001"/>
    <n v="401.13793103448273"/>
    <x v="2"/>
    <x v="37"/>
  </r>
  <r>
    <n v="2676"/>
    <s v="Toronto VR Co-Op"/>
    <s v="Our aim is to provide high-end equipment and space for Toronto coders, filmmakers, and artists to develop cutting-edge VR content."/>
    <n v="2100"/>
    <n v="11633"/>
    <x v="2"/>
    <x v="5"/>
    <s v="CAD"/>
    <n v="1463929174"/>
    <n v="1461337174"/>
    <b v="0"/>
    <n v="9"/>
    <b v="0"/>
    <s v="technology/makerspaces"/>
    <n v="5.5395238095238097"/>
    <n v="1292.5555555555557"/>
    <x v="2"/>
    <x v="37"/>
  </r>
  <r>
    <n v="2677"/>
    <s v="Tinkr Tech - mobile makerspace"/>
    <s v="A mobile tech lab with cutting edge maker tools that travels to schools to offer free creative workshops for school age kids."/>
    <n v="19500"/>
    <n v="11633"/>
    <x v="2"/>
    <x v="0"/>
    <s v="USD"/>
    <n v="1404348143"/>
    <n v="1401756143"/>
    <b v="0"/>
    <n v="27"/>
    <b v="0"/>
    <s v="technology/makerspaces"/>
    <n v="0.59656410256410253"/>
    <n v="430.8518518518518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633"/>
    <x v="2"/>
    <x v="3"/>
    <s v="EUR"/>
    <n v="1443121765"/>
    <n v="1440529765"/>
    <b v="0"/>
    <n v="2"/>
    <b v="0"/>
    <s v="technology/makerspaces"/>
    <n v="1.4541249999999999E-3"/>
    <n v="5816.5"/>
    <x v="2"/>
    <x v="37"/>
  </r>
  <r>
    <n v="2679"/>
    <s v="DIY Garage"/>
    <s v="A do-it-yourself auto garage in Des Moines, Iowa where people can learn how to work on cars &amp; those who know can share their knowledge."/>
    <n v="40000"/>
    <n v="11633"/>
    <x v="2"/>
    <x v="0"/>
    <s v="USD"/>
    <n v="1425081694"/>
    <n v="1422489694"/>
    <b v="0"/>
    <n v="3"/>
    <b v="0"/>
    <s v="technology/makerspaces"/>
    <n v="0.290825"/>
    <n v="3877.6666666666665"/>
    <x v="2"/>
    <x v="37"/>
  </r>
  <r>
    <n v="2680"/>
    <s v="iHeart Pillow"/>
    <s v="iHeartPillow, Connecting loved ones"/>
    <n v="32000"/>
    <n v="11633"/>
    <x v="2"/>
    <x v="3"/>
    <s v="EUR"/>
    <n v="1459915491"/>
    <n v="1457327091"/>
    <b v="0"/>
    <n v="4"/>
    <b v="0"/>
    <s v="technology/makerspaces"/>
    <n v="0.36353124999999997"/>
    <n v="2908.25"/>
    <x v="2"/>
    <x v="37"/>
  </r>
  <r>
    <n v="2681"/>
    <s v="Jolly's Hot Dogs An All-Beef Coney Dog"/>
    <s v="Jolly's Hot Dogs: A beef hot dog topped with deliciously seasoned ground beef, mustard and minced onions."/>
    <n v="8000"/>
    <n v="11633"/>
    <x v="2"/>
    <x v="0"/>
    <s v="USD"/>
    <n v="1405027750"/>
    <n v="1402867750"/>
    <b v="0"/>
    <n v="2"/>
    <b v="0"/>
    <s v="food/food trucks"/>
    <n v="1.4541249999999999"/>
    <n v="5816.5"/>
    <x v="7"/>
    <x v="19"/>
  </r>
  <r>
    <n v="2682"/>
    <s v="Toastie's Gourmet Toast"/>
    <s v="Gourmet Toast is the culinary combination, neigh, perfection of America's most under-utilized snack: Toast."/>
    <n v="6000"/>
    <n v="11633"/>
    <x v="2"/>
    <x v="0"/>
    <s v="USD"/>
    <n v="1416635940"/>
    <n v="1413838540"/>
    <b v="0"/>
    <n v="20"/>
    <b v="0"/>
    <s v="food/food trucks"/>
    <n v="1.9388333333333334"/>
    <n v="581.6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11633"/>
    <x v="2"/>
    <x v="0"/>
    <s v="USD"/>
    <n v="1425233240"/>
    <n v="1422641240"/>
    <b v="0"/>
    <n v="3"/>
    <b v="0"/>
    <s v="food/food trucks"/>
    <n v="0.7755333333333333"/>
    <n v="3877.6666666666665"/>
    <x v="7"/>
    <x v="19"/>
  </r>
  <r>
    <n v="2684"/>
    <s v="Ain't No Thang..."/>
    <s v="Not all wings are created equal. We believe ours take flight above the rest. Come judge for yourself. To us it Ain't No Thang..."/>
    <n v="70000"/>
    <n v="11633"/>
    <x v="2"/>
    <x v="0"/>
    <s v="USD"/>
    <n v="1407621425"/>
    <n v="1404165425"/>
    <b v="0"/>
    <n v="4"/>
    <b v="0"/>
    <s v="food/food trucks"/>
    <n v="0.1661857142857143"/>
    <n v="2908.25"/>
    <x v="7"/>
    <x v="19"/>
  </r>
  <r>
    <n v="2685"/>
    <s v="Nana's Home Cooking on Wheels"/>
    <s v="Home cooked meals made by Nana. Indiana's famous tenderloin sandwiches, Nana's homemade cole slaw and so much more."/>
    <n v="50000"/>
    <n v="11633"/>
    <x v="2"/>
    <x v="0"/>
    <s v="USD"/>
    <n v="1430149330"/>
    <n v="1424968930"/>
    <b v="0"/>
    <n v="1"/>
    <b v="0"/>
    <s v="food/food trucks"/>
    <n v="0.23266000000000001"/>
    <n v="11633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11633"/>
    <x v="2"/>
    <x v="0"/>
    <s v="USD"/>
    <n v="1412119423"/>
    <n v="1410391423"/>
    <b v="0"/>
    <n v="0"/>
    <b v="0"/>
    <s v="food/food trucks"/>
    <n v="0.38776666666666665"/>
    <n v="0"/>
    <x v="7"/>
    <x v="19"/>
  </r>
  <r>
    <n v="2687"/>
    <s v="Munch Wagon"/>
    <s v="Your American Pizzas, Wings, Stuffed Gouda Burger, Sweet &amp; Russet Potato Fries served on a food Truck!!"/>
    <n v="15000"/>
    <n v="11633"/>
    <x v="2"/>
    <x v="0"/>
    <s v="USD"/>
    <n v="1435591318"/>
    <n v="1432999318"/>
    <b v="0"/>
    <n v="0"/>
    <b v="0"/>
    <s v="food/food trucks"/>
    <n v="0.7755333333333333"/>
    <n v="0"/>
    <x v="7"/>
    <x v="19"/>
  </r>
  <r>
    <n v="2688"/>
    <s v="Mac N Cheez Food Truck"/>
    <s v="The amazing gourmet Mac N Cheez Food Truck Campaigne!"/>
    <n v="50000"/>
    <n v="11633"/>
    <x v="2"/>
    <x v="0"/>
    <s v="USD"/>
    <n v="1424746800"/>
    <n v="1422067870"/>
    <b v="0"/>
    <n v="14"/>
    <b v="0"/>
    <s v="food/food trucks"/>
    <n v="0.23266000000000001"/>
    <n v="830.928571428571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1633"/>
    <x v="2"/>
    <x v="0"/>
    <s v="USD"/>
    <n v="1469919890"/>
    <n v="1467327890"/>
    <b v="0"/>
    <n v="1"/>
    <b v="0"/>
    <s v="food/food trucks"/>
    <n v="0.3323714285714286"/>
    <n v="1163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11633"/>
    <x v="2"/>
    <x v="0"/>
    <s v="USD"/>
    <n v="1433298676"/>
    <n v="1429410676"/>
    <b v="0"/>
    <n v="118"/>
    <b v="0"/>
    <s v="food/food trucks"/>
    <n v="0.1454125"/>
    <n v="98.584745762711862"/>
    <x v="7"/>
    <x v="19"/>
  </r>
  <r>
    <n v="2691"/>
    <s v="Cook"/>
    <s v="A Great New local Food Truck serving up ethnic fusion inspired eats in Ottawa."/>
    <n v="65000"/>
    <n v="11633"/>
    <x v="2"/>
    <x v="5"/>
    <s v="CAD"/>
    <n v="1431278557"/>
    <n v="1427390557"/>
    <b v="0"/>
    <n v="2"/>
    <b v="0"/>
    <s v="food/food trucks"/>
    <n v="0.17896923076923077"/>
    <n v="5816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11633"/>
    <x v="2"/>
    <x v="0"/>
    <s v="USD"/>
    <n v="1427266860"/>
    <n v="1424678460"/>
    <b v="0"/>
    <n v="1"/>
    <b v="0"/>
    <s v="food/food trucks"/>
    <n v="3.3237142857142858"/>
    <n v="11633"/>
    <x v="7"/>
    <x v="19"/>
  </r>
  <r>
    <n v="2693"/>
    <s v="Chili dog"/>
    <s v="I want to start a food truck that specializes in chili cheese dogs, using new kinds of meats, cheeses and toppings you wouldn't imagine"/>
    <n v="5000"/>
    <n v="11633"/>
    <x v="2"/>
    <x v="0"/>
    <s v="USD"/>
    <n v="1407899966"/>
    <n v="1405307966"/>
    <b v="0"/>
    <n v="3"/>
    <b v="0"/>
    <s v="food/food trucks"/>
    <n v="2.3266"/>
    <n v="3877.666666666666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1633"/>
    <x v="2"/>
    <x v="0"/>
    <s v="USD"/>
    <n v="1411701739"/>
    <n v="1409109739"/>
    <b v="0"/>
    <n v="1"/>
    <b v="0"/>
    <s v="food/food trucks"/>
    <n v="0.38776666666666665"/>
    <n v="11633"/>
    <x v="7"/>
    <x v="19"/>
  </r>
  <r>
    <n v="2695"/>
    <s v="Fat daddy mac food truck"/>
    <s v="I am creating food magic on the go! Amazing food isn't just for sitdown restaraunts anymore!"/>
    <n v="15000"/>
    <n v="11633"/>
    <x v="2"/>
    <x v="0"/>
    <s v="USD"/>
    <n v="1428981718"/>
    <n v="1423801318"/>
    <b v="0"/>
    <n v="3"/>
    <b v="0"/>
    <s v="food/food trucks"/>
    <n v="0.7755333333333333"/>
    <n v="3877.6666666666665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11633"/>
    <x v="2"/>
    <x v="0"/>
    <s v="USD"/>
    <n v="1419538560"/>
    <n v="1416600960"/>
    <b v="0"/>
    <n v="38"/>
    <b v="0"/>
    <s v="food/food trucks"/>
    <n v="0.19388333333333332"/>
    <n v="306.1315789473684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11633"/>
    <x v="2"/>
    <x v="0"/>
    <s v="USD"/>
    <n v="1438552800"/>
    <n v="1435876423"/>
    <b v="0"/>
    <n v="52"/>
    <b v="0"/>
    <s v="food/food trucks"/>
    <n v="0.50578260869565217"/>
    <n v="223.7115384615384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11633"/>
    <x v="2"/>
    <x v="0"/>
    <s v="USD"/>
    <n v="1403904808"/>
    <n v="1401312808"/>
    <b v="0"/>
    <n v="2"/>
    <b v="0"/>
    <s v="food/food trucks"/>
    <n v="1.4541249999999999"/>
    <n v="5816.5"/>
    <x v="7"/>
    <x v="19"/>
  </r>
  <r>
    <n v="2699"/>
    <s v="my bakery truck"/>
    <s v="Hi, I want make my first bakery. Food truck was great, but I not have a car licence. So, help me to be my dream!"/>
    <n v="2"/>
    <n v="11633"/>
    <x v="2"/>
    <x v="5"/>
    <s v="CAD"/>
    <n v="1407533463"/>
    <n v="1404941463"/>
    <b v="0"/>
    <n v="0"/>
    <b v="0"/>
    <s v="food/food trucks"/>
    <n v="5816.5"/>
    <n v="0"/>
    <x v="7"/>
    <x v="19"/>
  </r>
  <r>
    <n v="2700"/>
    <s v="Holly's Hot Stuff"/>
    <s v="I currently own and operate a hot dog cart. I am hoping to purchase a used food truck so I can do business year round!"/>
    <n v="9999"/>
    <n v="11633"/>
    <x v="2"/>
    <x v="0"/>
    <s v="USD"/>
    <n v="1411073972"/>
    <n v="1408481972"/>
    <b v="0"/>
    <n v="4"/>
    <b v="0"/>
    <s v="food/food trucks"/>
    <n v="1.1634163416341634"/>
    <n v="2908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1633"/>
    <x v="3"/>
    <x v="17"/>
    <s v="EUR"/>
    <n v="1491586534"/>
    <n v="1488911734"/>
    <b v="0"/>
    <n v="46"/>
    <b v="0"/>
    <s v="theater/spaces"/>
    <n v="3.421470588235294"/>
    <n v="252.89130434782609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11633"/>
    <x v="3"/>
    <x v="0"/>
    <s v="USD"/>
    <n v="1491416077"/>
    <n v="1488827677"/>
    <b v="1"/>
    <n v="26"/>
    <b v="0"/>
    <s v="theater/spaces"/>
    <n v="1.1633"/>
    <n v="447.42307692307691"/>
    <x v="1"/>
    <x v="38"/>
  </r>
  <r>
    <n v="2703"/>
    <s v="Bisagra Teatro: Foro Multidisciplinario"/>
    <s v="Â¡Tu nuevo espacio cultural multidisciplinario en el centro de Pachuca, Hidalgo"/>
    <n v="40000"/>
    <n v="11633"/>
    <x v="3"/>
    <x v="14"/>
    <s v="MXN"/>
    <n v="1490196830"/>
    <n v="1485016430"/>
    <b v="0"/>
    <n v="45"/>
    <b v="0"/>
    <s v="theater/spaces"/>
    <n v="0.290825"/>
    <n v="258.51111111111112"/>
    <x v="1"/>
    <x v="38"/>
  </r>
  <r>
    <n v="2704"/>
    <s v="Little Red Brick House"/>
    <s v="We plan to rescue, relocate, and repurpose, a historic Little Red Brick House, to be incorporated into a riverfront amphitheater."/>
    <n v="19000"/>
    <n v="11633"/>
    <x v="3"/>
    <x v="0"/>
    <s v="USD"/>
    <n v="1491421314"/>
    <n v="1487709714"/>
    <b v="0"/>
    <n v="7"/>
    <b v="0"/>
    <s v="theater/spaces"/>
    <n v="0.61226315789473684"/>
    <n v="1661.8571428571429"/>
    <x v="1"/>
    <x v="38"/>
  </r>
  <r>
    <n v="2705"/>
    <s v="Fischer Theatre Marquee"/>
    <s v="Help light the lights at the historic Fischer Theatre in Danville, IL."/>
    <n v="16500"/>
    <n v="11633"/>
    <x v="3"/>
    <x v="0"/>
    <s v="USD"/>
    <n v="1490389158"/>
    <n v="1486504758"/>
    <b v="0"/>
    <n v="8"/>
    <b v="0"/>
    <s v="theater/spaces"/>
    <n v="0.70503030303030301"/>
    <n v="1454.12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11633"/>
    <x v="0"/>
    <x v="0"/>
    <s v="USD"/>
    <n v="1413442740"/>
    <n v="1410937483"/>
    <b v="1"/>
    <n v="263"/>
    <b v="1"/>
    <s v="theater/spaces"/>
    <n v="0.3323714285714286"/>
    <n v="44.231939163498097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11633"/>
    <x v="0"/>
    <x v="0"/>
    <s v="USD"/>
    <n v="1369637940"/>
    <n v="1367088443"/>
    <b v="1"/>
    <n v="394"/>
    <b v="1"/>
    <s v="theater/spaces"/>
    <n v="1.4541249999999999"/>
    <n v="29.525380710659899"/>
    <x v="1"/>
    <x v="38"/>
  </r>
  <r>
    <n v="2708"/>
    <s v="Angel Comedy Club"/>
    <s v="Angel Comedy Club: A permanent home for Londonâ€™s loveliest comedy night - a community comedy club"/>
    <n v="20000"/>
    <n v="11633"/>
    <x v="0"/>
    <x v="1"/>
    <s v="GBP"/>
    <n v="1469119526"/>
    <n v="1463935526"/>
    <b v="1"/>
    <n v="1049"/>
    <b v="1"/>
    <s v="theater/spaces"/>
    <n v="0.58165"/>
    <n v="11.08960915157292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11633"/>
    <x v="0"/>
    <x v="0"/>
    <s v="USD"/>
    <n v="1475553540"/>
    <n v="1472528141"/>
    <b v="1"/>
    <n v="308"/>
    <b v="1"/>
    <s v="theater/spaces"/>
    <n v="0.23266000000000001"/>
    <n v="37.769480519480517"/>
    <x v="1"/>
    <x v="38"/>
  </r>
  <r>
    <n v="2710"/>
    <s v="House of Yes"/>
    <s v="Building Brooklyn's own creative venue for circus, theater and events of all types."/>
    <n v="60000"/>
    <n v="11633"/>
    <x v="0"/>
    <x v="0"/>
    <s v="USD"/>
    <n v="1407549600"/>
    <n v="1404797428"/>
    <b v="1"/>
    <n v="1088"/>
    <b v="1"/>
    <s v="theater/spaces"/>
    <n v="0.19388333333333332"/>
    <n v="10.692095588235293"/>
    <x v="1"/>
    <x v="38"/>
  </r>
  <r>
    <n v="2711"/>
    <s v="The Red Shoes"/>
    <s v="We're aiming to launch a production involving circus performers, musicians and artists in a new space, creating a night of live art."/>
    <n v="3910"/>
    <n v="11633"/>
    <x v="0"/>
    <x v="1"/>
    <s v="GBP"/>
    <n v="1403301660"/>
    <n v="1400694790"/>
    <b v="1"/>
    <n v="73"/>
    <b v="1"/>
    <s v="theater/spaces"/>
    <n v="2.9751918158567774"/>
    <n v="159.3561643835616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11633"/>
    <x v="0"/>
    <x v="0"/>
    <s v="USD"/>
    <n v="1373738400"/>
    <n v="1370568560"/>
    <b v="1"/>
    <n v="143"/>
    <b v="1"/>
    <s v="theater/spaces"/>
    <n v="2.1150909090909091"/>
    <n v="81.3496503496503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1633"/>
    <x v="0"/>
    <x v="0"/>
    <s v="USD"/>
    <n v="1450971684"/>
    <n v="1447515684"/>
    <b v="1"/>
    <n v="1420"/>
    <b v="1"/>
    <s v="theater/spaces"/>
    <n v="7.7553333333333335E-2"/>
    <n v="8.1922535211267604"/>
    <x v="1"/>
    <x v="38"/>
  </r>
  <r>
    <n v="2714"/>
    <s v="The Crane Theater"/>
    <s v="The Crane will be the new home for independent theater in Northeast Minneapolis"/>
    <n v="25000"/>
    <n v="11633"/>
    <x v="0"/>
    <x v="0"/>
    <s v="USD"/>
    <n v="1476486000"/>
    <n v="1474040596"/>
    <b v="1"/>
    <n v="305"/>
    <b v="1"/>
    <s v="theater/spaces"/>
    <n v="0.46532000000000001"/>
    <n v="38.14098360655737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11633"/>
    <x v="0"/>
    <x v="0"/>
    <s v="USD"/>
    <n v="1456047228"/>
    <n v="1453109628"/>
    <b v="1"/>
    <n v="551"/>
    <b v="1"/>
    <s v="theater/spaces"/>
    <n v="0.9694166666666667"/>
    <n v="21.1125226860254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633"/>
    <x v="0"/>
    <x v="12"/>
    <s v="EUR"/>
    <n v="1444291193"/>
    <n v="1441699193"/>
    <b v="1"/>
    <n v="187"/>
    <b v="1"/>
    <s v="theater/spaces"/>
    <n v="1.1633"/>
    <n v="62.208556149732622"/>
    <x v="1"/>
    <x v="38"/>
  </r>
  <r>
    <n v="2717"/>
    <s v="A Home for Comedy in Vermont!"/>
    <s v="ONLY HOURS LEFT ON THE CAMPAIGN! Our stretch goal is $35k; let's build a home for standup/improv shows &amp; classes in VT!"/>
    <n v="25000"/>
    <n v="11633"/>
    <x v="0"/>
    <x v="0"/>
    <s v="USD"/>
    <n v="1417906649"/>
    <n v="1414015049"/>
    <b v="1"/>
    <n v="325"/>
    <b v="1"/>
    <s v="theater/spaces"/>
    <n v="0.46532000000000001"/>
    <n v="35.793846153846154"/>
    <x v="1"/>
    <x v="38"/>
  </r>
  <r>
    <n v="2718"/>
    <s v="Bard Beyond the Big Top"/>
    <s v="The Bard has burst beyond the big top and we're reaching out to our Beloved Benefactors to help build our festival's future."/>
    <n v="18000"/>
    <n v="11633"/>
    <x v="0"/>
    <x v="0"/>
    <s v="USD"/>
    <n v="1462316400"/>
    <n v="1459865945"/>
    <b v="1"/>
    <n v="148"/>
    <b v="1"/>
    <s v="theater/spaces"/>
    <n v="0.64627777777777773"/>
    <n v="78.60135135135135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11633"/>
    <x v="0"/>
    <x v="0"/>
    <s v="USD"/>
    <n v="1460936694"/>
    <n v="1455756294"/>
    <b v="0"/>
    <n v="69"/>
    <b v="1"/>
    <s v="theater/spaces"/>
    <n v="1.9388333333333334"/>
    <n v="168.59420289855072"/>
    <x v="1"/>
    <x v="38"/>
  </r>
  <r>
    <n v="2720"/>
    <s v="The Comedy Project"/>
    <s v="An improv, sketch and experimental comedy and cocktail venue in downtown Grand Rapids, Michigan"/>
    <n v="25000"/>
    <n v="11633"/>
    <x v="0"/>
    <x v="0"/>
    <s v="USD"/>
    <n v="1478866253"/>
    <n v="1476270653"/>
    <b v="0"/>
    <n v="173"/>
    <b v="1"/>
    <s v="theater/spaces"/>
    <n v="0.46532000000000001"/>
    <n v="67.24277456647398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1633"/>
    <x v="0"/>
    <x v="1"/>
    <s v="GBP"/>
    <n v="1378494000"/>
    <n v="1375880598"/>
    <b v="0"/>
    <n v="269"/>
    <b v="1"/>
    <s v="technology/hardware"/>
    <n v="15.510666666666667"/>
    <n v="43.245353159851298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1633"/>
    <x v="0"/>
    <x v="0"/>
    <s v="USD"/>
    <n v="1485722053"/>
    <n v="1480538053"/>
    <b v="0"/>
    <n v="185"/>
    <b v="1"/>
    <s v="technology/hardware"/>
    <n v="2.3266"/>
    <n v="62.88108108108107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1633"/>
    <x v="0"/>
    <x v="0"/>
    <s v="USD"/>
    <n v="1420060088"/>
    <n v="1414872488"/>
    <b v="0"/>
    <n v="176"/>
    <b v="1"/>
    <s v="technology/hardware"/>
    <n v="0.9694166666666667"/>
    <n v="66.09659090909090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11633"/>
    <x v="0"/>
    <x v="1"/>
    <s v="GBP"/>
    <n v="1439625059"/>
    <n v="1436860259"/>
    <b v="0"/>
    <n v="1019"/>
    <b v="1"/>
    <s v="technology/hardware"/>
    <n v="4.7135332252836308"/>
    <n v="11.416094210009813"/>
    <x v="2"/>
    <x v="30"/>
  </r>
  <r>
    <n v="2725"/>
    <s v="Digital MPPT and Solar BMS for a Net Zero energy House"/>
    <s v="Best Net Zero energy solution for new or existing house (no more heating or electricity bills)."/>
    <n v="40000"/>
    <n v="11633"/>
    <x v="0"/>
    <x v="5"/>
    <s v="CAD"/>
    <n v="1488390735"/>
    <n v="1484070735"/>
    <b v="0"/>
    <n v="113"/>
    <b v="1"/>
    <s v="technology/hardware"/>
    <n v="0.290825"/>
    <n v="102.94690265486726"/>
    <x v="2"/>
    <x v="30"/>
  </r>
  <r>
    <n v="2726"/>
    <s v="Krimston TWO - Dual SIM case for iPhone"/>
    <s v="Krimston TWO: iPhone Dual SIM Case"/>
    <n v="100000"/>
    <n v="11633"/>
    <x v="0"/>
    <x v="0"/>
    <s v="USD"/>
    <n v="1461333311"/>
    <n v="1458741311"/>
    <b v="0"/>
    <n v="404"/>
    <b v="1"/>
    <s v="technology/hardware"/>
    <n v="0.11633"/>
    <n v="28.79455445544554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11633"/>
    <x v="0"/>
    <x v="0"/>
    <s v="USD"/>
    <n v="1438964063"/>
    <n v="1436804063"/>
    <b v="0"/>
    <n v="707"/>
    <b v="1"/>
    <s v="technology/hardware"/>
    <n v="1.1633"/>
    <n v="16.454031117397452"/>
    <x v="2"/>
    <x v="30"/>
  </r>
  <r>
    <n v="2728"/>
    <s v="Multi-Function SSD Shield for the Raspberry Pi 2"/>
    <s v="SSD, WiFi, RTC w/Battery and high power USB all in one shield."/>
    <n v="15000"/>
    <n v="11633"/>
    <x v="0"/>
    <x v="0"/>
    <s v="USD"/>
    <n v="1451485434"/>
    <n v="1448461434"/>
    <b v="0"/>
    <n v="392"/>
    <b v="1"/>
    <s v="technology/hardware"/>
    <n v="0.7755333333333333"/>
    <n v="29.676020408163264"/>
    <x v="2"/>
    <x v="30"/>
  </r>
  <r>
    <n v="2729"/>
    <s v="McChi Luggage: It's a Luggage, USB Charger and a Table Top"/>
    <s v="A luggage that is more than a luggage! It is what you want it to be."/>
    <n v="7500"/>
    <n v="11633"/>
    <x v="0"/>
    <x v="0"/>
    <s v="USD"/>
    <n v="1430459197"/>
    <n v="1427867197"/>
    <b v="0"/>
    <n v="23"/>
    <b v="1"/>
    <s v="technology/hardware"/>
    <n v="1.5510666666666666"/>
    <n v="505.78260869565219"/>
    <x v="2"/>
    <x v="30"/>
  </r>
  <r>
    <n v="2730"/>
    <s v="Yaba - Portable Speaker &amp; Guitar Amp"/>
    <s v="The world's most powerful portable speaker and guitar amplifier. Turns any surface into a speaker."/>
    <n v="27000"/>
    <n v="11633"/>
    <x v="0"/>
    <x v="0"/>
    <s v="USD"/>
    <n v="1366635575"/>
    <n v="1363611575"/>
    <b v="0"/>
    <n v="682"/>
    <b v="1"/>
    <s v="technology/hardware"/>
    <n v="0.43085185185185187"/>
    <n v="17.05718475073313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11633"/>
    <x v="0"/>
    <x v="0"/>
    <s v="USD"/>
    <n v="1413604800"/>
    <n v="1408624622"/>
    <b v="0"/>
    <n v="37"/>
    <b v="1"/>
    <s v="technology/hardware"/>
    <n v="0.38776666666666665"/>
    <n v="314.4054054054054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1633"/>
    <x v="0"/>
    <x v="0"/>
    <s v="USD"/>
    <n v="1369699200"/>
    <n v="1366917828"/>
    <b v="0"/>
    <n v="146"/>
    <b v="1"/>
    <s v="technology/hardware"/>
    <n v="0.9694166666666667"/>
    <n v="79.67808219178081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11633"/>
    <x v="0"/>
    <x v="0"/>
    <s v="USD"/>
    <n v="1428643974"/>
    <n v="1423463574"/>
    <b v="0"/>
    <n v="119"/>
    <b v="1"/>
    <s v="technology/hardware"/>
    <n v="0.23266000000000001"/>
    <n v="97.7563025210084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11633"/>
    <x v="0"/>
    <x v="0"/>
    <s v="USD"/>
    <n v="1476395940"/>
    <n v="1473782592"/>
    <b v="0"/>
    <n v="163"/>
    <b v="1"/>
    <s v="technology/hardware"/>
    <n v="11633"/>
    <n v="71.36809815950920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11633"/>
    <x v="0"/>
    <x v="1"/>
    <s v="GBP"/>
    <n v="1363204800"/>
    <n v="1360551250"/>
    <b v="0"/>
    <n v="339"/>
    <b v="1"/>
    <s v="technology/hardware"/>
    <n v="15.510666666666667"/>
    <n v="34.31563421828908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11633"/>
    <x v="0"/>
    <x v="5"/>
    <s v="CAD"/>
    <n v="1398268773"/>
    <n v="1395676773"/>
    <b v="0"/>
    <n v="58"/>
    <b v="1"/>
    <s v="technology/hardware"/>
    <n v="1.4541249999999999"/>
    <n v="200.56896551724137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11633"/>
    <x v="0"/>
    <x v="0"/>
    <s v="USD"/>
    <n v="1389812400"/>
    <n v="1386108087"/>
    <b v="0"/>
    <n v="456"/>
    <b v="1"/>
    <s v="technology/hardware"/>
    <n v="0.38776666666666665"/>
    <n v="25.51096491228070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11633"/>
    <x v="0"/>
    <x v="0"/>
    <s v="USD"/>
    <n v="1478402804"/>
    <n v="1473218804"/>
    <b v="0"/>
    <n v="15"/>
    <b v="1"/>
    <s v="technology/hardware"/>
    <n v="2.3266"/>
    <n v="775.5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11633"/>
    <x v="0"/>
    <x v="1"/>
    <s v="GBP"/>
    <n v="1399324717"/>
    <n v="1395436717"/>
    <b v="0"/>
    <n v="191"/>
    <b v="1"/>
    <s v="technology/hardware"/>
    <n v="10.575454545454546"/>
    <n v="60.905759162303667"/>
    <x v="2"/>
    <x v="30"/>
  </r>
  <r>
    <n v="2740"/>
    <s v="Vertical Garden Prototype"/>
    <s v="I am interested in testing the plant yields of this vertical garden as well as some other applications"/>
    <n v="300"/>
    <n v="11633"/>
    <x v="0"/>
    <x v="0"/>
    <s v="USD"/>
    <n v="1426117552"/>
    <n v="1423529152"/>
    <b v="0"/>
    <n v="17"/>
    <b v="1"/>
    <s v="technology/hardware"/>
    <n v="38.776666666666664"/>
    <n v="684.29411764705878"/>
    <x v="2"/>
    <x v="30"/>
  </r>
  <r>
    <n v="2741"/>
    <s v="Mrs. Brown and Her Lost Puppy."/>
    <s v="Help me publish my 1st children's book as an aspiring author!"/>
    <n v="8000"/>
    <n v="11633"/>
    <x v="2"/>
    <x v="0"/>
    <s v="USD"/>
    <n v="1413770820"/>
    <n v="1412005602"/>
    <b v="0"/>
    <n v="4"/>
    <b v="0"/>
    <s v="publishing/children's books"/>
    <n v="1.4541249999999999"/>
    <n v="2908.25"/>
    <x v="3"/>
    <x v="39"/>
  </r>
  <r>
    <n v="2742"/>
    <s v="What a Zoo!"/>
    <s v="The pachyderms at the Denver Zoo are moving. Follow along on the convoluted journey to their new home."/>
    <n v="2500"/>
    <n v="11633"/>
    <x v="2"/>
    <x v="0"/>
    <s v="USD"/>
    <n v="1337102187"/>
    <n v="1335892587"/>
    <b v="0"/>
    <n v="18"/>
    <b v="0"/>
    <s v="publishing/children's books"/>
    <n v="4.6532"/>
    <n v="646.27777777777783"/>
    <x v="3"/>
    <x v="39"/>
  </r>
  <r>
    <n v="2743"/>
    <s v="St. Nick Jr"/>
    <s v="One Christmas every child was naughty, and Santa's son _x000a_St. Nick Jr sacrifices all his gifts over his whole life, for the children"/>
    <n v="5999"/>
    <n v="11633"/>
    <x v="2"/>
    <x v="0"/>
    <s v="USD"/>
    <n v="1476863607"/>
    <n v="1474271607"/>
    <b v="0"/>
    <n v="0"/>
    <b v="0"/>
    <s v="publishing/children's books"/>
    <n v="1.9391565260876813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11633"/>
    <x v="2"/>
    <x v="0"/>
    <s v="USD"/>
    <n v="1330478998"/>
    <n v="1327886998"/>
    <b v="0"/>
    <n v="22"/>
    <b v="0"/>
    <s v="publishing/children's books"/>
    <n v="0.72706249999999994"/>
    <n v="528.7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1633"/>
    <x v="2"/>
    <x v="0"/>
    <s v="USD"/>
    <n v="1342309368"/>
    <n v="1337125368"/>
    <b v="0"/>
    <n v="49"/>
    <b v="0"/>
    <s v="publishing/children's books"/>
    <n v="1.4541249999999999"/>
    <n v="237.4081632653061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11633"/>
    <x v="2"/>
    <x v="0"/>
    <s v="USD"/>
    <n v="1409337911"/>
    <n v="1406745911"/>
    <b v="0"/>
    <n v="19"/>
    <b v="0"/>
    <s v="publishing/children's books"/>
    <n v="3.8776666666666668"/>
    <n v="612.2631578947368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1633"/>
    <x v="2"/>
    <x v="0"/>
    <s v="USD"/>
    <n v="1339816200"/>
    <n v="1337095997"/>
    <b v="0"/>
    <n v="4"/>
    <b v="0"/>
    <s v="publishing/children's books"/>
    <n v="23.265999999999998"/>
    <n v="2908.25"/>
    <x v="3"/>
    <x v="39"/>
  </r>
  <r>
    <n v="2748"/>
    <s v="Native American Language Book for Children"/>
    <s v="Interactive Book with Audio to learn the Ojibwe Language for Children.  Website, Ebook and more!"/>
    <n v="5000"/>
    <n v="11633"/>
    <x v="2"/>
    <x v="0"/>
    <s v="USD"/>
    <n v="1472835802"/>
    <n v="1470243802"/>
    <b v="0"/>
    <n v="4"/>
    <b v="0"/>
    <s v="publishing/children's books"/>
    <n v="2.3266"/>
    <n v="2908.25"/>
    <x v="3"/>
    <x v="39"/>
  </r>
  <r>
    <n v="2749"/>
    <s v="A Tree is a Tree, no matter what you see.  CHILDREN'S BOOK"/>
    <s v="Self-publishing my children's book."/>
    <n v="10000"/>
    <n v="11633"/>
    <x v="2"/>
    <x v="0"/>
    <s v="USD"/>
    <n v="1428171037"/>
    <n v="1425582637"/>
    <b v="0"/>
    <n v="2"/>
    <b v="0"/>
    <s v="publishing/children's books"/>
    <n v="1.1633"/>
    <n v="5816.5"/>
    <x v="3"/>
    <x v="39"/>
  </r>
  <r>
    <n v="2750"/>
    <s v="My Child, My Blessing"/>
    <s v="This is a journal where parents daily write something positive about their child.  Places for pictures, too."/>
    <n v="1999"/>
    <n v="11633"/>
    <x v="2"/>
    <x v="0"/>
    <s v="USD"/>
    <n v="1341086400"/>
    <n v="1340055345"/>
    <b v="0"/>
    <n v="0"/>
    <b v="0"/>
    <s v="publishing/children's books"/>
    <n v="5.8194097048524265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11633"/>
    <x v="2"/>
    <x v="0"/>
    <s v="USD"/>
    <n v="1403039842"/>
    <n v="1397855842"/>
    <b v="0"/>
    <n v="0"/>
    <b v="0"/>
    <s v="publishing/children's books"/>
    <n v="3.5531459987782528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11633"/>
    <x v="2"/>
    <x v="0"/>
    <s v="USD"/>
    <n v="1324232504"/>
    <n v="1320776504"/>
    <b v="0"/>
    <n v="14"/>
    <b v="0"/>
    <s v="publishing/children's books"/>
    <n v="2.4235416666666665"/>
    <n v="830.92857142857144"/>
    <x v="3"/>
    <x v="39"/>
  </r>
  <r>
    <n v="2753"/>
    <s v="Dust Bunnies &amp; the Carpet Rat publishing push"/>
    <s v="Written by my daughter and myself, illustrated by Jack Wiens. Everything is complete except for publishing."/>
    <n v="2000"/>
    <n v="11633"/>
    <x v="2"/>
    <x v="0"/>
    <s v="USD"/>
    <n v="1346017023"/>
    <n v="1343425023"/>
    <b v="0"/>
    <n v="8"/>
    <b v="0"/>
    <s v="publishing/children's books"/>
    <n v="5.8164999999999996"/>
    <n v="1454.125"/>
    <x v="3"/>
    <x v="39"/>
  </r>
  <r>
    <n v="2754"/>
    <s v="From here...to there!"/>
    <s v="I have been a writer all my life. But until recently never a parent. I want to write a children book for my children, and yours!"/>
    <n v="10000"/>
    <n v="11633"/>
    <x v="2"/>
    <x v="0"/>
    <s v="USD"/>
    <n v="1410448551"/>
    <n v="1407856551"/>
    <b v="0"/>
    <n v="0"/>
    <b v="0"/>
    <s v="publishing/children's books"/>
    <n v="1.1633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11633"/>
    <x v="2"/>
    <x v="17"/>
    <s v="EUR"/>
    <n v="1428519527"/>
    <n v="1425927527"/>
    <b v="0"/>
    <n v="15"/>
    <b v="0"/>
    <s v="publishing/children's books"/>
    <n v="23.265999999999998"/>
    <n v="775.5333333333333"/>
    <x v="3"/>
    <x v="39"/>
  </r>
  <r>
    <n v="2756"/>
    <s v="The Most Basic of Truths"/>
    <s v="We all pray to the same God no matter what name we might refer to Him as.  Our children deserve to know this basic truth."/>
    <n v="10000"/>
    <n v="11633"/>
    <x v="2"/>
    <x v="0"/>
    <s v="USD"/>
    <n v="1389476201"/>
    <n v="1386884201"/>
    <b v="0"/>
    <n v="33"/>
    <b v="0"/>
    <s v="publishing/children's books"/>
    <n v="1.1633"/>
    <n v="352.5151515151515"/>
    <x v="3"/>
    <x v="39"/>
  </r>
  <r>
    <n v="2757"/>
    <s v="C is for Crooked"/>
    <s v="A children's letter book that Lampoons Hillary Clinton"/>
    <n v="1500"/>
    <n v="11633"/>
    <x v="2"/>
    <x v="0"/>
    <s v="USD"/>
    <n v="1470498332"/>
    <n v="1469202332"/>
    <b v="0"/>
    <n v="2"/>
    <b v="0"/>
    <s v="publishing/children's books"/>
    <n v="7.7553333333333336"/>
    <n v="5816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11633"/>
    <x v="2"/>
    <x v="2"/>
    <s v="AUD"/>
    <n v="1476095783"/>
    <n v="1474886183"/>
    <b v="0"/>
    <n v="6"/>
    <b v="0"/>
    <s v="publishing/children's books"/>
    <n v="5.8164999999999996"/>
    <n v="1938.833333333333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1633"/>
    <x v="2"/>
    <x v="2"/>
    <s v="AUD"/>
    <n v="1468658866"/>
    <n v="1464943666"/>
    <b v="0"/>
    <n v="2"/>
    <b v="0"/>
    <s v="publishing/children's books"/>
    <n v="11.632999999999999"/>
    <n v="5816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11633"/>
    <x v="2"/>
    <x v="1"/>
    <s v="GBP"/>
    <n v="1371726258"/>
    <n v="1369134258"/>
    <b v="0"/>
    <n v="0"/>
    <b v="0"/>
    <s v="publishing/children's books"/>
    <n v="2.3266"/>
    <n v="0"/>
    <x v="3"/>
    <x v="39"/>
  </r>
  <r>
    <n v="2761"/>
    <s v="Learn U.S. Geography: Dreaming my way across The U.S."/>
    <s v="Help me give away 500 copies of my picture book so more kids will know US geography!"/>
    <n v="5000"/>
    <n v="11633"/>
    <x v="2"/>
    <x v="0"/>
    <s v="USD"/>
    <n v="1357176693"/>
    <n v="1354584693"/>
    <b v="0"/>
    <n v="4"/>
    <b v="0"/>
    <s v="publishing/children's books"/>
    <n v="2.3266"/>
    <n v="2908.25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11633"/>
    <x v="2"/>
    <x v="0"/>
    <s v="USD"/>
    <n v="1332114795"/>
    <n v="1326934395"/>
    <b v="0"/>
    <n v="1"/>
    <b v="0"/>
    <s v="publishing/children's books"/>
    <n v="3.5793846153846154"/>
    <n v="11633"/>
    <x v="3"/>
    <x v="39"/>
  </r>
  <r>
    <n v="2763"/>
    <s v="My Christmas Star"/>
    <s v="How Santa finds childrens homes without getting lost by following certain stars."/>
    <n v="39400"/>
    <n v="11633"/>
    <x v="2"/>
    <x v="0"/>
    <s v="USD"/>
    <n v="1369403684"/>
    <n v="1365515684"/>
    <b v="0"/>
    <n v="3"/>
    <b v="0"/>
    <s v="publishing/children's books"/>
    <n v="0.29525380710659899"/>
    <n v="3877.6666666666665"/>
    <x v="3"/>
    <x v="39"/>
  </r>
  <r>
    <n v="2764"/>
    <s v="A Growing Adventure"/>
    <s v="My Budding Bears are four teddy bears living in an enchanted garden sharing friendship, tea parties and delightful adventures."/>
    <n v="4000"/>
    <n v="11633"/>
    <x v="2"/>
    <x v="0"/>
    <s v="USD"/>
    <n v="1338404400"/>
    <n v="1335855631"/>
    <b v="0"/>
    <n v="4"/>
    <b v="0"/>
    <s v="publishing/children's books"/>
    <n v="2.9082499999999998"/>
    <n v="2908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11633"/>
    <x v="2"/>
    <x v="0"/>
    <s v="USD"/>
    <n v="1351432428"/>
    <n v="1350050028"/>
    <b v="0"/>
    <n v="0"/>
    <b v="0"/>
    <s v="publishing/children's books"/>
    <n v="2.9082499999999998"/>
    <n v="0"/>
    <x v="3"/>
    <x v="39"/>
  </r>
  <r>
    <n v="2766"/>
    <s v="Jambie"/>
    <s v="Jambie is a children's book geared towards kids ages 4-9 years of age. This book teaches young children about making wise decisions."/>
    <n v="5000"/>
    <n v="11633"/>
    <x v="2"/>
    <x v="0"/>
    <s v="USD"/>
    <n v="1313078518"/>
    <n v="1310486518"/>
    <b v="0"/>
    <n v="4"/>
    <b v="0"/>
    <s v="publishing/children's books"/>
    <n v="2.3266"/>
    <n v="2908.25"/>
    <x v="3"/>
    <x v="39"/>
  </r>
  <r>
    <n v="2767"/>
    <s v="the Giant Turnip"/>
    <s v="An animated bedtime story with Dedka, Babka and the rest of the family working together on a BIG problem"/>
    <n v="4000"/>
    <n v="11633"/>
    <x v="2"/>
    <x v="5"/>
    <s v="CAD"/>
    <n v="1439766050"/>
    <n v="1434582050"/>
    <b v="0"/>
    <n v="3"/>
    <b v="0"/>
    <s v="publishing/children's books"/>
    <n v="2.9082499999999998"/>
    <n v="3877.666666666666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1633"/>
    <x v="2"/>
    <x v="0"/>
    <s v="USD"/>
    <n v="1333028723"/>
    <n v="1330440323"/>
    <b v="0"/>
    <n v="34"/>
    <b v="0"/>
    <s v="publishing/children's books"/>
    <n v="1.6618571428571429"/>
    <n v="342.14705882352939"/>
    <x v="3"/>
    <x v="39"/>
  </r>
  <r>
    <n v="2769"/>
    <s v="Raph the Ninja Giraffe"/>
    <s v="Raph the Ninja Giraffe is a project that is my 5 year old sons idea, &amp; I am working with him to bring his idea to life."/>
    <n v="800"/>
    <n v="11633"/>
    <x v="2"/>
    <x v="1"/>
    <s v="GBP"/>
    <n v="1401997790"/>
    <n v="1397677790"/>
    <b v="0"/>
    <n v="2"/>
    <b v="0"/>
    <s v="publishing/children's books"/>
    <n v="14.54125"/>
    <n v="5816.5"/>
    <x v="3"/>
    <x v="39"/>
  </r>
  <r>
    <n v="2770"/>
    <s v="The Story Of Circle And Square"/>
    <s v="A story about two friends who part ways because they are different, then reunite after learning they both are made of atoms."/>
    <n v="20000"/>
    <n v="11633"/>
    <x v="2"/>
    <x v="0"/>
    <s v="USD"/>
    <n v="1395158130"/>
    <n v="1392569730"/>
    <b v="0"/>
    <n v="33"/>
    <b v="0"/>
    <s v="publishing/children's books"/>
    <n v="0.58165"/>
    <n v="352.515151515151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11633"/>
    <x v="2"/>
    <x v="0"/>
    <s v="USD"/>
    <n v="1359738000"/>
    <n v="1355489140"/>
    <b v="0"/>
    <n v="0"/>
    <b v="0"/>
    <s v="publishing/children's books"/>
    <n v="0.5822322322322321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11633"/>
    <x v="2"/>
    <x v="0"/>
    <s v="USD"/>
    <n v="1381006294"/>
    <n v="1379710294"/>
    <b v="0"/>
    <n v="0"/>
    <b v="0"/>
    <s v="publishing/children's books"/>
    <n v="1.4541249999999999"/>
    <n v="0"/>
    <x v="3"/>
    <x v="39"/>
  </r>
  <r>
    <n v="2773"/>
    <s v="The Boat That Couldn't Float"/>
    <s v="Parents know the pain of rereading bad bedtime stories. I want to write stories that all ages will enjoy"/>
    <n v="530"/>
    <n v="11633"/>
    <x v="2"/>
    <x v="5"/>
    <s v="CAD"/>
    <n v="1461530721"/>
    <n v="1460666721"/>
    <b v="0"/>
    <n v="1"/>
    <b v="0"/>
    <s v="publishing/children's books"/>
    <n v="21.949056603773585"/>
    <n v="11633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11633"/>
    <x v="2"/>
    <x v="0"/>
    <s v="USD"/>
    <n v="1362711728"/>
    <n v="1360119728"/>
    <b v="0"/>
    <n v="13"/>
    <b v="0"/>
    <s v="publishing/children's books"/>
    <n v="2.9082499999999998"/>
    <n v="894.84615384615381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1633"/>
    <x v="2"/>
    <x v="0"/>
    <s v="USD"/>
    <n v="1323994754"/>
    <n v="1321402754"/>
    <b v="0"/>
    <n v="2"/>
    <b v="0"/>
    <s v="publishing/children's books"/>
    <n v="2.3266"/>
    <n v="5816.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1633"/>
    <x v="2"/>
    <x v="0"/>
    <s v="USD"/>
    <n v="1434092876"/>
    <n v="1431414476"/>
    <b v="0"/>
    <n v="36"/>
    <b v="0"/>
    <s v="publishing/children's books"/>
    <n v="0.55395238095238097"/>
    <n v="323.1388888888889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1633"/>
    <x v="2"/>
    <x v="0"/>
    <s v="USD"/>
    <n v="1437149004"/>
    <n v="1434557004"/>
    <b v="0"/>
    <n v="1"/>
    <b v="0"/>
    <s v="publishing/children's books"/>
    <n v="3.8776666666666668"/>
    <n v="11633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1633"/>
    <x v="2"/>
    <x v="0"/>
    <s v="USD"/>
    <n v="1409009306"/>
    <n v="1406417306"/>
    <b v="0"/>
    <n v="15"/>
    <b v="0"/>
    <s v="publishing/children's books"/>
    <n v="2.1150909090909091"/>
    <n v="775.533333333333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11633"/>
    <x v="2"/>
    <x v="0"/>
    <s v="USD"/>
    <n v="1448204621"/>
    <n v="1445609021"/>
    <b v="0"/>
    <n v="1"/>
    <b v="0"/>
    <s v="publishing/children's books"/>
    <n v="4.6532"/>
    <n v="11633"/>
    <x v="3"/>
    <x v="39"/>
  </r>
  <r>
    <n v="2780"/>
    <s v="Travel with baby"/>
    <s v="Turn the World with my kids, and then write a book with the advice for traveling with baby"/>
    <n v="100000"/>
    <n v="11633"/>
    <x v="2"/>
    <x v="13"/>
    <s v="EUR"/>
    <n v="1489142688"/>
    <n v="1486550688"/>
    <b v="0"/>
    <n v="0"/>
    <b v="0"/>
    <s v="publishing/children's books"/>
    <n v="0.11633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1633"/>
    <x v="0"/>
    <x v="0"/>
    <s v="USD"/>
    <n v="1423724400"/>
    <n v="1421274954"/>
    <b v="0"/>
    <n v="28"/>
    <b v="1"/>
    <s v="theater/plays"/>
    <n v="9.3064"/>
    <n v="415.46428571428572"/>
    <x v="1"/>
    <x v="6"/>
  </r>
  <r>
    <n v="2782"/>
    <s v="Better Than Ever Productions presents Geezer Game"/>
    <s v="The premiere theatre troupe in SE Michigan offering acting opportunities for the 50+ actor."/>
    <n v="1000"/>
    <n v="11633"/>
    <x v="0"/>
    <x v="0"/>
    <s v="USD"/>
    <n v="1424149140"/>
    <n v="1421964718"/>
    <b v="0"/>
    <n v="18"/>
    <b v="1"/>
    <s v="theater/plays"/>
    <n v="11.632999999999999"/>
    <n v="646.277777777777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633"/>
    <x v="0"/>
    <x v="1"/>
    <s v="GBP"/>
    <n v="1429793446"/>
    <n v="1428583846"/>
    <b v="0"/>
    <n v="61"/>
    <b v="1"/>
    <s v="theater/plays"/>
    <n v="11.632999999999999"/>
    <n v="190.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11633"/>
    <x v="0"/>
    <x v="0"/>
    <s v="USD"/>
    <n v="1414608843"/>
    <n v="1412794443"/>
    <b v="0"/>
    <n v="108"/>
    <b v="1"/>
    <s v="theater/plays"/>
    <n v="1.9388333333333334"/>
    <n v="107.71296296296296"/>
    <x v="1"/>
    <x v="6"/>
  </r>
  <r>
    <n v="2785"/>
    <s v="Henry VI: The War of the Roses"/>
    <s v="Bare Theatre and Raleigh Little Theatre present Shakespeare's epic, set in a post-apocalyptic dystopia."/>
    <n v="5000"/>
    <n v="11633"/>
    <x v="0"/>
    <x v="0"/>
    <s v="USD"/>
    <n v="1470430800"/>
    <n v="1467865967"/>
    <b v="0"/>
    <n v="142"/>
    <b v="1"/>
    <s v="theater/plays"/>
    <n v="2.3266"/>
    <n v="81.922535211267601"/>
    <x v="1"/>
    <x v="6"/>
  </r>
  <r>
    <n v="2786"/>
    <s v="Fierce"/>
    <s v="A heart-melting farce about sex, art and the lovelorn lay-abouts of London-town."/>
    <n v="2500"/>
    <n v="11633"/>
    <x v="0"/>
    <x v="1"/>
    <s v="GBP"/>
    <n v="1404913180"/>
    <n v="1403703580"/>
    <b v="0"/>
    <n v="74"/>
    <b v="1"/>
    <s v="theater/plays"/>
    <n v="4.6532"/>
    <n v="157.2027027027027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633"/>
    <x v="0"/>
    <x v="0"/>
    <s v="USD"/>
    <n v="1405658752"/>
    <n v="1403066752"/>
    <b v="0"/>
    <n v="38"/>
    <b v="1"/>
    <s v="theater/plays"/>
    <n v="11.632999999999999"/>
    <n v="306.13157894736844"/>
    <x v="1"/>
    <x v="6"/>
  </r>
  <r>
    <n v="2788"/>
    <s v="ACT Underground Theatre, TLDC"/>
    <s v="MOVING FORWARD! WE HAVE REACHED GOAL BUT HAVE MORE TIME!! PLEASE CONSIDER PLEDGING."/>
    <n v="2000"/>
    <n v="11633"/>
    <x v="0"/>
    <x v="0"/>
    <s v="USD"/>
    <n v="1469811043"/>
    <n v="1467219043"/>
    <b v="0"/>
    <n v="20"/>
    <b v="1"/>
    <s v="theater/plays"/>
    <n v="5.8164999999999996"/>
    <n v="581.65"/>
    <x v="1"/>
    <x v="6"/>
  </r>
  <r>
    <n v="2789"/>
    <s v="The Adventurers Club"/>
    <s v="BNT's Biggest Adventure So Far: Our 2015 full length production!"/>
    <n v="3000"/>
    <n v="11633"/>
    <x v="0"/>
    <x v="0"/>
    <s v="USD"/>
    <n v="1426132800"/>
    <n v="1424477934"/>
    <b v="0"/>
    <n v="24"/>
    <b v="1"/>
    <s v="theater/plays"/>
    <n v="3.8776666666666668"/>
    <n v="484.7083333333333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11633"/>
    <x v="0"/>
    <x v="0"/>
    <s v="USD"/>
    <n v="1423693903"/>
    <n v="1421101903"/>
    <b v="0"/>
    <n v="66"/>
    <b v="1"/>
    <s v="theater/plays"/>
    <n v="3.8776666666666668"/>
    <n v="176.257575757575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11633"/>
    <x v="0"/>
    <x v="0"/>
    <s v="USD"/>
    <n v="1473393600"/>
    <n v="1470778559"/>
    <b v="0"/>
    <n v="28"/>
    <b v="1"/>
    <s v="theater/plays"/>
    <n v="5.8164999999999996"/>
    <n v="415.4642857142857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11633"/>
    <x v="0"/>
    <x v="0"/>
    <s v="USD"/>
    <n v="1439357559"/>
    <n v="1435469559"/>
    <b v="0"/>
    <n v="24"/>
    <b v="1"/>
    <s v="theater/plays"/>
    <n v="5.8164999999999996"/>
    <n v="484.7083333333333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633"/>
    <x v="0"/>
    <x v="2"/>
    <s v="AUD"/>
    <n v="1437473005"/>
    <n v="1434881005"/>
    <b v="0"/>
    <n v="73"/>
    <b v="1"/>
    <s v="theater/plays"/>
    <n v="1.1633"/>
    <n v="159.3561643835616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11633"/>
    <x v="0"/>
    <x v="1"/>
    <s v="GBP"/>
    <n v="1457031600"/>
    <n v="1455640559"/>
    <b v="0"/>
    <n v="3"/>
    <b v="1"/>
    <s v="theater/plays"/>
    <n v="232.66"/>
    <n v="3877.6666666666665"/>
    <x v="1"/>
    <x v="6"/>
  </r>
  <r>
    <n v="2795"/>
    <s v="Good Men Wanted at ANT Fest"/>
    <s v="A new play about five bad bitches who fought in the Civil War disguised as men, premiering at Ars Nova's ANT Fest."/>
    <n v="700"/>
    <n v="11633"/>
    <x v="0"/>
    <x v="0"/>
    <s v="USD"/>
    <n v="1402095600"/>
    <n v="1400675841"/>
    <b v="0"/>
    <n v="20"/>
    <b v="1"/>
    <s v="theater/plays"/>
    <n v="16.618571428571428"/>
    <n v="581.65"/>
    <x v="1"/>
    <x v="6"/>
  </r>
  <r>
    <n v="2796"/>
    <s v="Fishcakes"/>
    <s v="Fishcakes is a piece of new writing for the Camden Fringe that explores a story of love, loss, and all the â€˜little things'."/>
    <n v="800"/>
    <n v="11633"/>
    <x v="0"/>
    <x v="1"/>
    <s v="GBP"/>
    <n v="1404564028"/>
    <n v="1401972028"/>
    <b v="0"/>
    <n v="21"/>
    <b v="1"/>
    <s v="theater/plays"/>
    <n v="14.54125"/>
    <n v="553.9523809523809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11633"/>
    <x v="0"/>
    <x v="1"/>
    <s v="GBP"/>
    <n v="1404858840"/>
    <n v="1402266840"/>
    <b v="0"/>
    <n v="94"/>
    <b v="1"/>
    <s v="theater/plays"/>
    <n v="1.4541249999999999"/>
    <n v="123.7553191489361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11633"/>
    <x v="0"/>
    <x v="1"/>
    <s v="GBP"/>
    <n v="1438358400"/>
    <n v="1437063121"/>
    <b v="0"/>
    <n v="139"/>
    <b v="1"/>
    <s v="theater/plays"/>
    <n v="2.3266"/>
    <n v="83.690647482014384"/>
    <x v="1"/>
    <x v="6"/>
  </r>
  <r>
    <n v="2799"/>
    <s v="Yuri in Edinburgh"/>
    <s v="August012 make their debut at Edinburgh Fringe with their play about the absurdity of wanting to bring children into a deranged world"/>
    <n v="5000"/>
    <n v="11633"/>
    <x v="0"/>
    <x v="1"/>
    <s v="GBP"/>
    <n v="1466179200"/>
    <n v="1463466070"/>
    <b v="0"/>
    <n v="130"/>
    <b v="1"/>
    <s v="theater/plays"/>
    <n v="2.3266"/>
    <n v="89.48461538461538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1633"/>
    <x v="0"/>
    <x v="1"/>
    <s v="GBP"/>
    <n v="1420377366"/>
    <n v="1415193366"/>
    <b v="0"/>
    <n v="31"/>
    <b v="1"/>
    <s v="theater/plays"/>
    <n v="11.632999999999999"/>
    <n v="375.25806451612902"/>
    <x v="1"/>
    <x v="6"/>
  </r>
  <r>
    <n v="2801"/>
    <s v="A Dream Play"/>
    <s v="Arise Theatre Company's production of August Strindberg's expressionist masterpiece 'A Dream Play'."/>
    <n v="500"/>
    <n v="11633"/>
    <x v="0"/>
    <x v="2"/>
    <s v="AUD"/>
    <n v="1412938800"/>
    <n v="1411019409"/>
    <b v="0"/>
    <n v="13"/>
    <b v="1"/>
    <s v="theater/plays"/>
    <n v="23.265999999999998"/>
    <n v="894.8461538461538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11633"/>
    <x v="0"/>
    <x v="1"/>
    <s v="GBP"/>
    <n v="1438875107"/>
    <n v="1436283107"/>
    <b v="0"/>
    <n v="90"/>
    <b v="1"/>
    <s v="theater/plays"/>
    <n v="3.8776666666666668"/>
    <n v="129.2555555555555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1633"/>
    <x v="0"/>
    <x v="0"/>
    <s v="USD"/>
    <n v="1437004800"/>
    <n v="1433295276"/>
    <b v="0"/>
    <n v="141"/>
    <b v="1"/>
    <s v="theater/plays"/>
    <n v="1.1633"/>
    <n v="82.503546099290787"/>
    <x v="1"/>
    <x v="6"/>
  </r>
  <r>
    <n v="2804"/>
    <s v="The Piano Man"/>
    <s v="The real-life story of the mysterious 'Piano Man' who washed ashore with no memory; with no speech; but with an amazing ability..."/>
    <n v="1000"/>
    <n v="11633"/>
    <x v="0"/>
    <x v="1"/>
    <s v="GBP"/>
    <n v="1411987990"/>
    <n v="1409395990"/>
    <b v="0"/>
    <n v="23"/>
    <b v="1"/>
    <s v="theater/plays"/>
    <n v="11.632999999999999"/>
    <n v="505.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11633"/>
    <x v="0"/>
    <x v="1"/>
    <s v="GBP"/>
    <n v="1440245273"/>
    <n v="1438085273"/>
    <b v="0"/>
    <n v="18"/>
    <b v="1"/>
    <s v="theater/plays"/>
    <n v="29.0825"/>
    <n v="646.27777777777783"/>
    <x v="1"/>
    <x v="6"/>
  </r>
  <r>
    <n v="2806"/>
    <s v="And Now: The World!"/>
    <s v="A one woman show about the challenges of being a feminist in a digital age. Touring 6 UK cities. Now with Stretch Goals!"/>
    <n v="3000"/>
    <n v="11633"/>
    <x v="0"/>
    <x v="1"/>
    <s v="GBP"/>
    <n v="1438772400"/>
    <n v="1435645490"/>
    <b v="0"/>
    <n v="76"/>
    <b v="1"/>
    <s v="theater/plays"/>
    <n v="3.8776666666666668"/>
    <n v="153.06578947368422"/>
    <x v="1"/>
    <x v="6"/>
  </r>
  <r>
    <n v="2807"/>
    <s v="The Commission Theatre Co."/>
    <s v="Bringing Shakespeare back to the Playwrights"/>
    <n v="5000"/>
    <n v="11633"/>
    <x v="0"/>
    <x v="0"/>
    <s v="USD"/>
    <n v="1435611438"/>
    <n v="1433019438"/>
    <b v="0"/>
    <n v="93"/>
    <b v="1"/>
    <s v="theater/plays"/>
    <n v="2.3266"/>
    <n v="125.0860215053763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11633"/>
    <x v="0"/>
    <x v="0"/>
    <s v="USD"/>
    <n v="1440274735"/>
    <n v="1437682735"/>
    <b v="0"/>
    <n v="69"/>
    <b v="1"/>
    <s v="theater/plays"/>
    <n v="2.5851111111111109"/>
    <n v="168.59420289855072"/>
    <x v="1"/>
    <x v="6"/>
  </r>
  <r>
    <n v="2809"/>
    <s v="Sugarglass Theatre"/>
    <s v="Sugarglass is a Dublin based theatre company committed to international collaboration. 2016 sees the launch of their NYC division."/>
    <n v="2500"/>
    <n v="11633"/>
    <x v="0"/>
    <x v="0"/>
    <s v="USD"/>
    <n v="1459348740"/>
    <n v="1458647725"/>
    <b v="0"/>
    <n v="21"/>
    <b v="1"/>
    <s v="theater/plays"/>
    <n v="4.6532"/>
    <n v="553.9523809523809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11633"/>
    <x v="0"/>
    <x v="0"/>
    <s v="USD"/>
    <n v="1401595140"/>
    <n v="1398828064"/>
    <b v="0"/>
    <n v="57"/>
    <b v="1"/>
    <s v="theater/plays"/>
    <n v="4.6532"/>
    <n v="204.08771929824562"/>
    <x v="1"/>
    <x v="6"/>
  </r>
  <r>
    <n v="2811"/>
    <s v="Ray Gunn and Starburst"/>
    <s v="Ray Gunn and Starburst is an audio sci-fi/comedy sending up the tropes of classic and pulp science-fiction."/>
    <n v="10000"/>
    <n v="11633"/>
    <x v="0"/>
    <x v="1"/>
    <s v="GBP"/>
    <n v="1424692503"/>
    <n v="1422100503"/>
    <b v="0"/>
    <n v="108"/>
    <b v="1"/>
    <s v="theater/plays"/>
    <n v="1.1633"/>
    <n v="107.7129629629629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11633"/>
    <x v="0"/>
    <x v="5"/>
    <s v="CAD"/>
    <n v="1428292800"/>
    <n v="1424368298"/>
    <b v="0"/>
    <n v="83"/>
    <b v="1"/>
    <s v="theater/plays"/>
    <n v="2.3266"/>
    <n v="140.15662650602408"/>
    <x v="1"/>
    <x v="6"/>
  </r>
  <r>
    <n v="2813"/>
    <s v="Hi, Are You Single? by Ryan J. Haddad"/>
    <s v="Ryan has a higher sex drive than you. He also has cerebral palsy. Join him for his hilarious and poignant new solo show!"/>
    <n v="2800"/>
    <n v="11633"/>
    <x v="0"/>
    <x v="0"/>
    <s v="USD"/>
    <n v="1481737761"/>
    <n v="1479577761"/>
    <b v="0"/>
    <n v="96"/>
    <b v="1"/>
    <s v="theater/plays"/>
    <n v="4.1546428571428571"/>
    <n v="121.1770833333333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1633"/>
    <x v="0"/>
    <x v="1"/>
    <s v="GBP"/>
    <n v="1431164115"/>
    <n v="1428572115"/>
    <b v="0"/>
    <n v="64"/>
    <b v="1"/>
    <s v="theater/plays"/>
    <n v="7.7553333333333336"/>
    <n v="181.765625"/>
    <x v="1"/>
    <x v="6"/>
  </r>
  <r>
    <n v="2815"/>
    <s v="Widow's Wedding Dress"/>
    <s v="Set in 1950s Northern Ireland, this play tells the story of two sisters in a community of Travellers, or Irish Gypsies."/>
    <n v="250"/>
    <n v="11633"/>
    <x v="0"/>
    <x v="5"/>
    <s v="CAD"/>
    <n v="1470595109"/>
    <n v="1468003109"/>
    <b v="0"/>
    <n v="14"/>
    <b v="1"/>
    <s v="theater/plays"/>
    <n v="46.531999999999996"/>
    <n v="830.9285714285714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11633"/>
    <x v="0"/>
    <x v="1"/>
    <s v="GBP"/>
    <n v="1438531200"/>
    <n v="1435921992"/>
    <b v="0"/>
    <n v="169"/>
    <b v="1"/>
    <s v="theater/plays"/>
    <n v="3.8776666666666668"/>
    <n v="68.834319526627212"/>
    <x v="1"/>
    <x v="6"/>
  </r>
  <r>
    <n v="2817"/>
    <s v="After The End"/>
    <s v="Let Go Theatre Co's very first production is going ahead in June 2015. Help support a brand new theatre co as we begin our adventure"/>
    <n v="600"/>
    <n v="11633"/>
    <x v="0"/>
    <x v="1"/>
    <s v="GBP"/>
    <n v="1425136462"/>
    <n v="1421680462"/>
    <b v="0"/>
    <n v="33"/>
    <b v="1"/>
    <s v="theater/plays"/>
    <n v="19.388333333333332"/>
    <n v="352.5151515151515"/>
    <x v="1"/>
    <x v="6"/>
  </r>
  <r>
    <n v="2818"/>
    <s v="Joe West's THEATER OF DEATH"/>
    <s v="Joe West and his wonderful theater company THEATER OF DEATH present original plays both horrific and comical."/>
    <n v="10000"/>
    <n v="11633"/>
    <x v="0"/>
    <x v="0"/>
    <s v="USD"/>
    <n v="1443018086"/>
    <n v="1441290086"/>
    <b v="0"/>
    <n v="102"/>
    <b v="1"/>
    <s v="theater/plays"/>
    <n v="1.1633"/>
    <n v="114.0490196078431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11633"/>
    <x v="0"/>
    <x v="1"/>
    <s v="GBP"/>
    <n v="1434285409"/>
    <n v="1431693409"/>
    <b v="0"/>
    <n v="104"/>
    <b v="1"/>
    <s v="theater/plays"/>
    <n v="2.3266"/>
    <n v="111.8557692307692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11633"/>
    <x v="0"/>
    <x v="1"/>
    <s v="GBP"/>
    <n v="1456444800"/>
    <n v="1454337589"/>
    <b v="0"/>
    <n v="20"/>
    <b v="1"/>
    <s v="theater/plays"/>
    <n v="58.164999999999999"/>
    <n v="581.6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1633"/>
    <x v="0"/>
    <x v="1"/>
    <s v="GBP"/>
    <n v="1411510135"/>
    <n v="1408918135"/>
    <b v="0"/>
    <n v="35"/>
    <b v="1"/>
    <s v="theater/plays"/>
    <n v="11.632999999999999"/>
    <n v="332.371428571428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11633"/>
    <x v="0"/>
    <x v="0"/>
    <s v="USD"/>
    <n v="1427469892"/>
    <n v="1424881492"/>
    <b v="0"/>
    <n v="94"/>
    <b v="1"/>
    <s v="theater/plays"/>
    <n v="1.9388333333333334"/>
    <n v="123.7553191489361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1633"/>
    <x v="0"/>
    <x v="1"/>
    <s v="GBP"/>
    <n v="1427842740"/>
    <n v="1425428206"/>
    <b v="0"/>
    <n v="14"/>
    <b v="1"/>
    <s v="theater/plays"/>
    <n v="116.33"/>
    <n v="830.92857142857144"/>
    <x v="1"/>
    <x v="6"/>
  </r>
  <r>
    <n v="2824"/>
    <s v="The Rooftop"/>
    <s v="I wrote a One Act play called The Rooftop for a Female Playwright's festival. Every little bit helps!"/>
    <n v="650"/>
    <n v="11633"/>
    <x v="0"/>
    <x v="0"/>
    <s v="USD"/>
    <n v="1434159780"/>
    <n v="1431412196"/>
    <b v="0"/>
    <n v="15"/>
    <b v="1"/>
    <s v="theater/plays"/>
    <n v="17.896923076923077"/>
    <n v="775.533333333333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11633"/>
    <x v="0"/>
    <x v="1"/>
    <s v="GBP"/>
    <n v="1449255686"/>
    <n v="1446663686"/>
    <b v="0"/>
    <n v="51"/>
    <b v="1"/>
    <s v="theater/plays"/>
    <n v="3.8776666666666668"/>
    <n v="228.0980392156862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11633"/>
    <x v="0"/>
    <x v="0"/>
    <s v="USD"/>
    <n v="1436511600"/>
    <n v="1434415812"/>
    <b v="0"/>
    <n v="19"/>
    <b v="1"/>
    <s v="theater/plays"/>
    <n v="5.8164999999999996"/>
    <n v="612.2631578947368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11633"/>
    <x v="0"/>
    <x v="0"/>
    <s v="USD"/>
    <n v="1464971400"/>
    <n v="1462379066"/>
    <b v="0"/>
    <n v="23"/>
    <b v="1"/>
    <s v="theater/plays"/>
    <n v="5.8164999999999996"/>
    <n v="505.78260869565219"/>
    <x v="1"/>
    <x v="6"/>
  </r>
  <r>
    <n v="2828"/>
    <s v="Peace In Our Time"/>
    <s v="The Battle of Britain has been lost; London is occupied, who can you trust? Help produce this classic piece of theatre. Drama for now."/>
    <n v="9500"/>
    <n v="11633"/>
    <x v="0"/>
    <x v="1"/>
    <s v="GBP"/>
    <n v="1443826800"/>
    <n v="1441606869"/>
    <b v="0"/>
    <n v="97"/>
    <b v="1"/>
    <s v="theater/plays"/>
    <n v="1.2245263157894737"/>
    <n v="119.9278350515464"/>
    <x v="1"/>
    <x v="6"/>
  </r>
  <r>
    <n v="2829"/>
    <s v="MUMBURGER by Sarah Kosar"/>
    <s v="In a visceral new play about family, grief and red meat, Sarah Kosar (Royal Court) asks how far we'd go to connect with those we love."/>
    <n v="2500"/>
    <n v="11633"/>
    <x v="0"/>
    <x v="1"/>
    <s v="GBP"/>
    <n v="1464863118"/>
    <n v="1462443918"/>
    <b v="0"/>
    <n v="76"/>
    <b v="1"/>
    <s v="theater/plays"/>
    <n v="4.6532"/>
    <n v="153.06578947368422"/>
    <x v="1"/>
    <x v="6"/>
  </r>
  <r>
    <n v="2830"/>
    <s v="Nakhtik and Avalon"/>
    <s v="Avalon is a new South African Township play and Nakhtik is a  danced political lecture."/>
    <n v="3000"/>
    <n v="11633"/>
    <x v="0"/>
    <x v="0"/>
    <s v="USD"/>
    <n v="1399867140"/>
    <n v="1398802148"/>
    <b v="0"/>
    <n v="11"/>
    <b v="1"/>
    <s v="theater/plays"/>
    <n v="3.8776666666666668"/>
    <n v="1057.5454545454545"/>
    <x v="1"/>
    <x v="6"/>
  </r>
  <r>
    <n v="2831"/>
    <s v="Tackett &amp; Pyke put on a Play"/>
    <s v="We each wrote a play and would like to produce them for you for nothing more than art's sake!"/>
    <n v="3000"/>
    <n v="11633"/>
    <x v="0"/>
    <x v="0"/>
    <s v="USD"/>
    <n v="1437076070"/>
    <n v="1434484070"/>
    <b v="0"/>
    <n v="52"/>
    <b v="1"/>
    <s v="theater/plays"/>
    <n v="3.8776666666666668"/>
    <n v="223.71153846153845"/>
    <x v="1"/>
    <x v="6"/>
  </r>
  <r>
    <n v="2832"/>
    <s v="Secret Diaries"/>
    <s v="Charting the big stuff in life from dance routines to coming out; exploring homophobia, family, friendship &amp; finding your own voice."/>
    <n v="2500"/>
    <n v="11633"/>
    <x v="0"/>
    <x v="1"/>
    <s v="GBP"/>
    <n v="1416780000"/>
    <n v="1414342894"/>
    <b v="0"/>
    <n v="95"/>
    <b v="1"/>
    <s v="theater/plays"/>
    <n v="4.6532"/>
    <n v="122.45263157894736"/>
    <x v="1"/>
    <x v="6"/>
  </r>
  <r>
    <n v="2833"/>
    <s v="Star Man Rocket Man"/>
    <s v="A new play about exploring outer space"/>
    <n v="2700"/>
    <n v="11633"/>
    <x v="0"/>
    <x v="0"/>
    <s v="USD"/>
    <n v="1444528800"/>
    <n v="1442804633"/>
    <b v="0"/>
    <n v="35"/>
    <b v="1"/>
    <s v="theater/plays"/>
    <n v="4.3085185185185182"/>
    <n v="332.37142857142857"/>
    <x v="1"/>
    <x v="6"/>
  </r>
  <r>
    <n v="2834"/>
    <s v="Thank You For Smoking"/>
    <s v="Thank You For Smoking. A play about love, 5 trillion cigarettes and how the Flintstones earned the tobacco industry millions."/>
    <n v="800"/>
    <n v="11633"/>
    <x v="0"/>
    <x v="1"/>
    <s v="GBP"/>
    <n v="1422658930"/>
    <n v="1421362930"/>
    <b v="0"/>
    <n v="21"/>
    <b v="1"/>
    <s v="theater/plays"/>
    <n v="14.54125"/>
    <n v="553.95238095238096"/>
    <x v="1"/>
    <x v="6"/>
  </r>
  <r>
    <n v="2835"/>
    <s v="Land of the Three Towers"/>
    <s v="A celebratory community theatre project about the Focus E15 Occupation of empty council homes on Carpenters Estate."/>
    <n v="1000"/>
    <n v="11633"/>
    <x v="0"/>
    <x v="1"/>
    <s v="GBP"/>
    <n v="1449273600"/>
    <n v="1446742417"/>
    <b v="0"/>
    <n v="93"/>
    <b v="1"/>
    <s v="theater/plays"/>
    <n v="11.632999999999999"/>
    <n v="125.0860215053763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11633"/>
    <x v="0"/>
    <x v="0"/>
    <s v="USD"/>
    <n v="1487393940"/>
    <n v="1484115418"/>
    <b v="0"/>
    <n v="11"/>
    <b v="1"/>
    <s v="theater/plays"/>
    <n v="25.851111111111113"/>
    <n v="1057.545454545454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11633"/>
    <x v="0"/>
    <x v="5"/>
    <s v="CAD"/>
    <n v="1449701284"/>
    <n v="1446241684"/>
    <b v="0"/>
    <n v="21"/>
    <b v="1"/>
    <s v="theater/plays"/>
    <n v="13.685882352941176"/>
    <n v="553.9523809523809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11633"/>
    <x v="0"/>
    <x v="0"/>
    <s v="USD"/>
    <n v="1407967200"/>
    <n v="1406039696"/>
    <b v="0"/>
    <n v="54"/>
    <b v="1"/>
    <s v="theater/plays"/>
    <n v="5.8164999999999996"/>
    <n v="215.4259259259259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11633"/>
    <x v="0"/>
    <x v="0"/>
    <s v="USD"/>
    <n v="1408942740"/>
    <n v="1406958354"/>
    <b v="0"/>
    <n v="31"/>
    <b v="1"/>
    <s v="theater/plays"/>
    <n v="3.3237142857142858"/>
    <n v="375.2580645161290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11633"/>
    <x v="0"/>
    <x v="1"/>
    <s v="GBP"/>
    <n v="1426698000"/>
    <n v="1424825479"/>
    <b v="0"/>
    <n v="132"/>
    <b v="1"/>
    <s v="theater/plays"/>
    <n v="4.6532"/>
    <n v="88.128787878787875"/>
    <x v="1"/>
    <x v="6"/>
  </r>
  <r>
    <n v="2841"/>
    <s v="The Dead Loss"/>
    <s v="1920's London; two brothers try to make a name for themselves in the underground crime world but encounter a ruthless Irish mob boss."/>
    <n v="1000"/>
    <n v="11633"/>
    <x v="2"/>
    <x v="1"/>
    <s v="GBP"/>
    <n v="1450032297"/>
    <n v="1444844697"/>
    <b v="0"/>
    <n v="1"/>
    <b v="0"/>
    <s v="theater/plays"/>
    <n v="11.632999999999999"/>
    <n v="11633"/>
    <x v="1"/>
    <x v="6"/>
  </r>
  <r>
    <n v="2842"/>
    <s v="HIDDEN: The FCO Plays"/>
    <s v="A play performed at the FCO Global Summit on the Preventing Sexual Violence Initiative, hosted by William Hague and Angelina Jolie"/>
    <n v="1500"/>
    <n v="11633"/>
    <x v="2"/>
    <x v="1"/>
    <s v="GBP"/>
    <n v="1403348400"/>
    <n v="1401058295"/>
    <b v="0"/>
    <n v="0"/>
    <b v="0"/>
    <s v="theater/plays"/>
    <n v="7.7553333333333336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11633"/>
    <x v="2"/>
    <x v="0"/>
    <s v="USD"/>
    <n v="1465790400"/>
    <n v="1462210950"/>
    <b v="0"/>
    <n v="0"/>
    <b v="0"/>
    <s v="theater/plays"/>
    <n v="9.6941666666666659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11633"/>
    <x v="2"/>
    <x v="15"/>
    <s v="EUR"/>
    <n v="1483535180"/>
    <n v="1480943180"/>
    <b v="0"/>
    <n v="1"/>
    <b v="0"/>
    <s v="theater/plays"/>
    <n v="21.150909090909092"/>
    <n v="11633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11633"/>
    <x v="2"/>
    <x v="0"/>
    <s v="USD"/>
    <n v="1433723033"/>
    <n v="1428539033"/>
    <b v="0"/>
    <n v="39"/>
    <b v="0"/>
    <s v="theater/plays"/>
    <n v="1.5510666666666666"/>
    <n v="298.2820512820512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11633"/>
    <x v="2"/>
    <x v="0"/>
    <s v="USD"/>
    <n v="1432917394"/>
    <n v="1429029394"/>
    <b v="0"/>
    <n v="0"/>
    <b v="0"/>
    <s v="theater/plays"/>
    <n v="1.4541249999999999"/>
    <n v="0"/>
    <x v="1"/>
    <x v="6"/>
  </r>
  <r>
    <n v="2847"/>
    <s v="COLOR ME"/>
    <s v="Dark secrets come to light when Mariah meets Stella. They find a way to face the south's largest elephant in the room: RACISM."/>
    <n v="2000"/>
    <n v="11633"/>
    <x v="2"/>
    <x v="0"/>
    <s v="USD"/>
    <n v="1464031265"/>
    <n v="1458847265"/>
    <b v="0"/>
    <n v="0"/>
    <b v="0"/>
    <s v="theater/plays"/>
    <n v="5.8164999999999996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11633"/>
    <x v="2"/>
    <x v="0"/>
    <s v="USD"/>
    <n v="1432913659"/>
    <n v="1430321659"/>
    <b v="0"/>
    <n v="3"/>
    <b v="0"/>
    <s v="theater/plays"/>
    <n v="0.3323714285714286"/>
    <n v="3877.6666666666665"/>
    <x v="1"/>
    <x v="6"/>
  </r>
  <r>
    <n v="2849"/>
    <s v="100, Acre Wood"/>
    <s v="NonSens!cal tackles the struggles of four people with mental health issues/disorders inspired by A.A Milne's Winnie the Pooh"/>
    <n v="500"/>
    <n v="11633"/>
    <x v="2"/>
    <x v="1"/>
    <s v="GBP"/>
    <n v="1461406600"/>
    <n v="1458814600"/>
    <b v="0"/>
    <n v="1"/>
    <b v="0"/>
    <s v="theater/plays"/>
    <n v="23.265999999999998"/>
    <n v="1163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11633"/>
    <x v="2"/>
    <x v="0"/>
    <s v="USD"/>
    <n v="1409962211"/>
    <n v="1407370211"/>
    <b v="0"/>
    <n v="13"/>
    <b v="0"/>
    <s v="theater/plays"/>
    <n v="1.4541249999999999"/>
    <n v="894.8461538461538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11633"/>
    <x v="2"/>
    <x v="17"/>
    <s v="EUR"/>
    <n v="1454109420"/>
    <n v="1453334629"/>
    <b v="0"/>
    <n v="0"/>
    <b v="0"/>
    <s v="theater/plays"/>
    <n v="2.5851111111111109"/>
    <n v="0"/>
    <x v="1"/>
    <x v="6"/>
  </r>
  <r>
    <n v="2852"/>
    <s v="Freedom Train"/>
    <s v="Just one time back to the past on the Freedom Train will open your eyes and your lives will never ever be the same!"/>
    <n v="5000"/>
    <n v="11633"/>
    <x v="2"/>
    <x v="0"/>
    <s v="USD"/>
    <n v="1403312703"/>
    <n v="1400720703"/>
    <b v="0"/>
    <n v="6"/>
    <b v="0"/>
    <s v="theater/plays"/>
    <n v="2.3266"/>
    <n v="1938.83333333333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11633"/>
    <x v="2"/>
    <x v="5"/>
    <s v="CAD"/>
    <n v="1410669297"/>
    <n v="1405485297"/>
    <b v="0"/>
    <n v="0"/>
    <b v="0"/>
    <s v="theater/plays"/>
    <n v="1.2245263157894737"/>
    <n v="0"/>
    <x v="1"/>
    <x v="6"/>
  </r>
  <r>
    <n v="2854"/>
    <s v="Ultimate Political Selfie!"/>
    <s v="Almost Random Theatre's play about a candidate - with no policies - who is seeking election in May 2015"/>
    <n v="1000"/>
    <n v="11633"/>
    <x v="2"/>
    <x v="1"/>
    <s v="GBP"/>
    <n v="1431018719"/>
    <n v="1429290719"/>
    <b v="0"/>
    <n v="14"/>
    <b v="0"/>
    <s v="theater/plays"/>
    <n v="11.632999999999999"/>
    <n v="830.92857142857144"/>
    <x v="1"/>
    <x v="6"/>
  </r>
  <r>
    <n v="2855"/>
    <s v="STAGE READING for TETCNY"/>
    <s v="Raising funds to have a private stage reading for an upcoming play from THE ENSEMBLE THEATRE COMPANY OF NEW YORK (www.tetcny.org)"/>
    <n v="600"/>
    <n v="11633"/>
    <x v="2"/>
    <x v="0"/>
    <s v="USD"/>
    <n v="1454110440"/>
    <n v="1451607071"/>
    <b v="0"/>
    <n v="5"/>
    <b v="0"/>
    <s v="theater/plays"/>
    <n v="19.388333333333332"/>
    <n v="2326.6"/>
    <x v="1"/>
    <x v="6"/>
  </r>
  <r>
    <n v="2856"/>
    <s v="The JOkeress Going Live"/>
    <s v="This will be the fifth play of The Jokeress, based on the ebook/paperback novelette series. It is scifi, suspense, terror, and noir."/>
    <n v="3000"/>
    <n v="11633"/>
    <x v="2"/>
    <x v="0"/>
    <s v="USD"/>
    <n v="1439069640"/>
    <n v="1433897647"/>
    <b v="0"/>
    <n v="6"/>
    <b v="0"/>
    <s v="theater/plays"/>
    <n v="3.8776666666666668"/>
    <n v="1938.8333333333333"/>
    <x v="1"/>
    <x v="6"/>
  </r>
  <r>
    <n v="2857"/>
    <s v="Los Tradicionales"/>
    <s v="Somos una compaÃ±Ã­a de teatro independiente. Y en el 2017 queremos arrancar con el montaje de 3 obras._x000a_3 elencos, 3 espacios."/>
    <n v="38000"/>
    <n v="11633"/>
    <x v="2"/>
    <x v="14"/>
    <s v="MXN"/>
    <n v="1487613600"/>
    <n v="1482444295"/>
    <b v="0"/>
    <n v="15"/>
    <b v="0"/>
    <s v="theater/plays"/>
    <n v="0.30613157894736842"/>
    <n v="775.5333333333333"/>
    <x v="1"/>
    <x v="6"/>
  </r>
  <r>
    <n v="2858"/>
    <s v="Gay Party Superposh 'Winter Wonderland'"/>
    <s v="Een Gay Party in het centrum van Amersfoort. _x000a_Een geweldige avond uit, met een show, optredens en DJ's."/>
    <n v="1000"/>
    <n v="11633"/>
    <x v="2"/>
    <x v="9"/>
    <s v="EUR"/>
    <n v="1417778880"/>
    <n v="1415711095"/>
    <b v="0"/>
    <n v="0"/>
    <b v="0"/>
    <s v="theater/plays"/>
    <n v="11.632999999999999"/>
    <n v="0"/>
    <x v="1"/>
    <x v="6"/>
  </r>
  <r>
    <n v="2859"/>
    <s v="Grover Theatre Company (GTC)"/>
    <s v="A theatre company that will create works to inspire young people and get everyone involved."/>
    <n v="2000"/>
    <n v="11633"/>
    <x v="2"/>
    <x v="2"/>
    <s v="AUD"/>
    <n v="1444984904"/>
    <n v="1439800904"/>
    <b v="0"/>
    <n v="1"/>
    <b v="0"/>
    <s v="theater/plays"/>
    <n v="5.8164999999999996"/>
    <n v="1163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11633"/>
    <x v="2"/>
    <x v="0"/>
    <s v="USD"/>
    <n v="1466363576"/>
    <n v="1461179576"/>
    <b v="0"/>
    <n v="9"/>
    <b v="0"/>
    <s v="theater/plays"/>
    <n v="2.9082499999999998"/>
    <n v="1292.5555555555557"/>
    <x v="1"/>
    <x v="6"/>
  </r>
  <r>
    <n v="2861"/>
    <s v="Julius Caesar"/>
    <s v="The University of Queensland Drama Production Course is putting on an adaptation of William Shakespeares Julius Caesar"/>
    <n v="250"/>
    <n v="11633"/>
    <x v="2"/>
    <x v="2"/>
    <s v="AUD"/>
    <n v="1443103848"/>
    <n v="1441894248"/>
    <b v="0"/>
    <n v="3"/>
    <b v="0"/>
    <s v="theater/plays"/>
    <n v="46.531999999999996"/>
    <n v="3877.666666666666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11633"/>
    <x v="2"/>
    <x v="0"/>
    <s v="USD"/>
    <n v="1403636229"/>
    <n v="1401044229"/>
    <b v="0"/>
    <n v="3"/>
    <b v="0"/>
    <s v="theater/plays"/>
    <n v="0.91598425196850397"/>
    <n v="3877.6666666666665"/>
    <x v="1"/>
    <x v="6"/>
  </r>
  <r>
    <n v="2863"/>
    <s v="Equality Theatre"/>
    <s v="I would like to start a Acting Company that supports and includes LGBTQ youth and young adults in very conservative North Texas"/>
    <n v="50000"/>
    <n v="11633"/>
    <x v="2"/>
    <x v="0"/>
    <s v="USD"/>
    <n v="1410279123"/>
    <n v="1405095123"/>
    <b v="0"/>
    <n v="1"/>
    <b v="0"/>
    <s v="theater/plays"/>
    <n v="0.23266000000000001"/>
    <n v="11633"/>
    <x v="1"/>
    <x v="6"/>
  </r>
  <r>
    <n v="2864"/>
    <s v="'Haunting Julia' by Alan Ayckbourn"/>
    <s v="Accessible, original theatre for all!"/>
    <n v="2500"/>
    <n v="11633"/>
    <x v="2"/>
    <x v="1"/>
    <s v="GBP"/>
    <n v="1437139080"/>
    <n v="1434552207"/>
    <b v="0"/>
    <n v="3"/>
    <b v="0"/>
    <s v="theater/plays"/>
    <n v="4.6532"/>
    <n v="3877.6666666666665"/>
    <x v="1"/>
    <x v="6"/>
  </r>
  <r>
    <n v="2865"/>
    <s v="FRINGE 2015 by YER Productions"/>
    <s v="Prepare to be Swept Away. Three short plays from three master playwrights; LANDFALL, SNIPER and DANGERS of TOBACCO!"/>
    <n v="2888"/>
    <n v="11633"/>
    <x v="2"/>
    <x v="0"/>
    <s v="USD"/>
    <n v="1420512259"/>
    <n v="1415328259"/>
    <b v="0"/>
    <n v="0"/>
    <b v="0"/>
    <s v="theater/plays"/>
    <n v="4.0280470914127422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11633"/>
    <x v="2"/>
    <x v="0"/>
    <s v="USD"/>
    <n v="1476482400"/>
    <n v="1473893721"/>
    <b v="0"/>
    <n v="2"/>
    <b v="0"/>
    <s v="theater/plays"/>
    <n v="2.3266"/>
    <n v="5816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11633"/>
    <x v="2"/>
    <x v="0"/>
    <s v="USD"/>
    <n v="1467604800"/>
    <n v="1465533672"/>
    <b v="0"/>
    <n v="10"/>
    <b v="0"/>
    <s v="theater/plays"/>
    <n v="4.6532"/>
    <n v="1163.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11633"/>
    <x v="2"/>
    <x v="0"/>
    <s v="USD"/>
    <n v="1475697054"/>
    <n v="1473105054"/>
    <b v="0"/>
    <n v="60"/>
    <b v="0"/>
    <s v="theater/plays"/>
    <n v="0.7755333333333333"/>
    <n v="193.8833333333333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1633"/>
    <x v="2"/>
    <x v="0"/>
    <s v="USD"/>
    <n v="1468937681"/>
    <n v="1466345681"/>
    <b v="0"/>
    <n v="5"/>
    <b v="0"/>
    <s v="theater/plays"/>
    <n v="0.58165"/>
    <n v="2326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11633"/>
    <x v="2"/>
    <x v="0"/>
    <s v="USD"/>
    <n v="1400301165"/>
    <n v="1397709165"/>
    <b v="0"/>
    <n v="9"/>
    <b v="0"/>
    <s v="theater/plays"/>
    <n v="2.3266"/>
    <n v="1292.5555555555557"/>
    <x v="1"/>
    <x v="6"/>
  </r>
  <r>
    <n v="2871"/>
    <s v="The Bill Cosby Assault, a play"/>
    <s v="America's dad or serial rapist? Or both? The stories of the Bill Cosby accusers and the society so skeptical of them."/>
    <n v="10000"/>
    <n v="11633"/>
    <x v="2"/>
    <x v="0"/>
    <s v="USD"/>
    <n v="1419183813"/>
    <n v="1417455813"/>
    <b v="0"/>
    <n v="13"/>
    <b v="0"/>
    <s v="theater/plays"/>
    <n v="1.1633"/>
    <n v="894.84615384615381"/>
    <x v="1"/>
    <x v="6"/>
  </r>
  <r>
    <n v="2872"/>
    <s v="Loud Arts"/>
    <s v="Local Theatre group in Loudoun County, Virginia. Looking for funds to start producing shows!"/>
    <n v="3000"/>
    <n v="11633"/>
    <x v="2"/>
    <x v="0"/>
    <s v="USD"/>
    <n v="1434768438"/>
    <n v="1429584438"/>
    <b v="0"/>
    <n v="0"/>
    <b v="0"/>
    <s v="theater/plays"/>
    <n v="3.8776666666666668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11633"/>
    <x v="2"/>
    <x v="0"/>
    <s v="USD"/>
    <n v="1422473831"/>
    <n v="1419881831"/>
    <b v="0"/>
    <n v="8"/>
    <b v="0"/>
    <s v="theater/plays"/>
    <n v="4.6532"/>
    <n v="1454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11633"/>
    <x v="2"/>
    <x v="0"/>
    <s v="USD"/>
    <n v="1484684186"/>
    <n v="1482092186"/>
    <b v="0"/>
    <n v="3"/>
    <b v="0"/>
    <s v="theater/plays"/>
    <n v="2.3266"/>
    <n v="3877.6666666666665"/>
    <x v="1"/>
    <x v="6"/>
  </r>
  <r>
    <n v="2875"/>
    <s v="Right Tracey!"/>
    <s v="Play about Tracey a gay man trapped in his room by his Bible thumping mother. He finds love but the room can not keep the love alive."/>
    <n v="20000"/>
    <n v="11633"/>
    <x v="2"/>
    <x v="0"/>
    <s v="USD"/>
    <n v="1462417493"/>
    <n v="1459825493"/>
    <b v="0"/>
    <n v="3"/>
    <b v="0"/>
    <s v="theater/plays"/>
    <n v="0.58165"/>
    <n v="3877.666666666666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11633"/>
    <x v="2"/>
    <x v="0"/>
    <s v="USD"/>
    <n v="1437069079"/>
    <n v="1434477079"/>
    <b v="0"/>
    <n v="0"/>
    <b v="0"/>
    <s v="theater/plays"/>
    <n v="7.7553333333333335E-2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11633"/>
    <x v="2"/>
    <x v="0"/>
    <s v="USD"/>
    <n v="1480525200"/>
    <n v="1477781724"/>
    <b v="0"/>
    <n v="6"/>
    <b v="0"/>
    <s v="theater/plays"/>
    <n v="1.9388333333333334"/>
    <n v="1938.8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11633"/>
    <x v="2"/>
    <x v="1"/>
    <s v="GBP"/>
    <n v="1435934795"/>
    <n v="1430750795"/>
    <b v="0"/>
    <n v="4"/>
    <b v="0"/>
    <s v="theater/plays"/>
    <n v="3.8776666666666668"/>
    <n v="2908.25"/>
    <x v="1"/>
    <x v="6"/>
  </r>
  <r>
    <n v="2879"/>
    <s v="Girls, Ladies and Women - A Gospel Drama"/>
    <s v="She that fines a husband? Wait, is that right? Girl... you better check yourself, before you wreck yourself!"/>
    <n v="11200"/>
    <n v="11633"/>
    <x v="2"/>
    <x v="0"/>
    <s v="USD"/>
    <n v="1453310661"/>
    <n v="1450718661"/>
    <b v="0"/>
    <n v="1"/>
    <b v="0"/>
    <s v="theater/plays"/>
    <n v="1.0386607142857143"/>
    <n v="1163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11633"/>
    <x v="2"/>
    <x v="0"/>
    <s v="USD"/>
    <n v="1440090300"/>
    <n v="1436305452"/>
    <b v="0"/>
    <n v="29"/>
    <b v="0"/>
    <s v="theater/plays"/>
    <n v="0.9694166666666667"/>
    <n v="401.1379310344827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11633"/>
    <x v="2"/>
    <x v="0"/>
    <s v="USD"/>
    <n v="1417620036"/>
    <n v="1412432436"/>
    <b v="0"/>
    <n v="0"/>
    <b v="0"/>
    <s v="theater/plays"/>
    <n v="2.1150909090909091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11633"/>
    <x v="2"/>
    <x v="0"/>
    <s v="USD"/>
    <n v="1462112318"/>
    <n v="1459520318"/>
    <b v="0"/>
    <n v="4"/>
    <b v="0"/>
    <s v="theater/plays"/>
    <n v="15.510666666666667"/>
    <n v="2908.2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1633"/>
    <x v="2"/>
    <x v="0"/>
    <s v="USD"/>
    <n v="1454734740"/>
    <n v="1451684437"/>
    <b v="0"/>
    <n v="5"/>
    <b v="0"/>
    <s v="theater/plays"/>
    <n v="1.1633"/>
    <n v="2326.6"/>
    <x v="1"/>
    <x v="6"/>
  </r>
  <r>
    <n v="2884"/>
    <s v="The Lizard King, a play by Jay Jeff Jones"/>
    <s v="Come explore the dream world of Jim Morrison, rock singer, mystic, poet, shaman."/>
    <n v="45000"/>
    <n v="11633"/>
    <x v="2"/>
    <x v="0"/>
    <s v="USD"/>
    <n v="1417800435"/>
    <n v="1415208435"/>
    <b v="0"/>
    <n v="4"/>
    <b v="0"/>
    <s v="theater/plays"/>
    <n v="0.25851111111111114"/>
    <n v="2908.25"/>
    <x v="1"/>
    <x v="6"/>
  </r>
  <r>
    <n v="2885"/>
    <s v="The Wedding"/>
    <s v="An historic and proud work of Polish nationalistic literature performed on stage."/>
    <n v="400"/>
    <n v="11633"/>
    <x v="2"/>
    <x v="0"/>
    <s v="USD"/>
    <n v="1426294201"/>
    <n v="1423705801"/>
    <b v="0"/>
    <n v="5"/>
    <b v="0"/>
    <s v="theater/plays"/>
    <n v="29.0825"/>
    <n v="2326.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1633"/>
    <x v="2"/>
    <x v="0"/>
    <s v="USD"/>
    <n v="1442635140"/>
    <n v="1442243484"/>
    <b v="0"/>
    <n v="1"/>
    <b v="0"/>
    <s v="theater/plays"/>
    <n v="58.164999999999999"/>
    <n v="11633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11633"/>
    <x v="2"/>
    <x v="0"/>
    <s v="USD"/>
    <n v="1420971324"/>
    <n v="1418379324"/>
    <b v="0"/>
    <n v="1"/>
    <b v="0"/>
    <s v="theater/plays"/>
    <n v="3.8776666666666668"/>
    <n v="1163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11633"/>
    <x v="2"/>
    <x v="0"/>
    <s v="USD"/>
    <n v="1413608340"/>
    <n v="1412945440"/>
    <b v="0"/>
    <n v="0"/>
    <b v="0"/>
    <s v="theater/plays"/>
    <n v="0.38776666666666665"/>
    <n v="0"/>
    <x v="1"/>
    <x v="6"/>
  </r>
  <r>
    <n v="2889"/>
    <s v="Halfway, Nebraska"/>
    <s v="Halfway, Nebraska explores the limits of hope and what it means to love someone who may be too far damaged to save."/>
    <n v="3000"/>
    <n v="11633"/>
    <x v="2"/>
    <x v="0"/>
    <s v="USD"/>
    <n v="1409344985"/>
    <n v="1406752985"/>
    <b v="0"/>
    <n v="14"/>
    <b v="0"/>
    <s v="theater/plays"/>
    <n v="3.8776666666666668"/>
    <n v="830.92857142857144"/>
    <x v="1"/>
    <x v="6"/>
  </r>
  <r>
    <n v="2890"/>
    <s v="the Savannah Disputation"/>
    <s v="This Theological Comedy tells a story of when seemingly similar beliefs are discovered to be worlds apart; Damnation-Southern Style."/>
    <n v="2000"/>
    <n v="11633"/>
    <x v="2"/>
    <x v="0"/>
    <s v="USD"/>
    <n v="1407553200"/>
    <n v="1405100992"/>
    <b v="0"/>
    <n v="3"/>
    <b v="0"/>
    <s v="theater/plays"/>
    <n v="5.8164999999999996"/>
    <n v="3877.666666666666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11633"/>
    <x v="2"/>
    <x v="0"/>
    <s v="USD"/>
    <n v="1460751128"/>
    <n v="1455570728"/>
    <b v="0"/>
    <n v="10"/>
    <b v="0"/>
    <s v="theater/plays"/>
    <n v="1.1633"/>
    <n v="1163.3"/>
    <x v="1"/>
    <x v="6"/>
  </r>
  <r>
    <n v="2892"/>
    <s v="Something Precious"/>
    <s v="Something Precious is the world's first musical to alert folks to the harmful effects of technology on the human spirit."/>
    <n v="5500"/>
    <n v="11633"/>
    <x v="2"/>
    <x v="0"/>
    <s v="USD"/>
    <n v="1409000400"/>
    <n v="1408381704"/>
    <b v="0"/>
    <n v="17"/>
    <b v="0"/>
    <s v="theater/plays"/>
    <n v="2.1150909090909091"/>
    <n v="684.29411764705878"/>
    <x v="1"/>
    <x v="6"/>
  </r>
  <r>
    <n v="2893"/>
    <s v="REDISCOVERING KIA THE PLAY"/>
    <s v="Fundraising for REDISCOVERING KIA THE PLAY"/>
    <n v="5000"/>
    <n v="11633"/>
    <x v="2"/>
    <x v="0"/>
    <s v="USD"/>
    <n v="1420768800"/>
    <n v="1415644395"/>
    <b v="0"/>
    <n v="2"/>
    <b v="0"/>
    <s v="theater/plays"/>
    <n v="2.3266"/>
    <n v="5816.5"/>
    <x v="1"/>
    <x v="6"/>
  </r>
  <r>
    <n v="2894"/>
    <s v="How Could You Do This To Me (The Stage Play)"/>
    <s v="This Is A Story About A Woman A Man And A Woman"/>
    <n v="50000"/>
    <n v="11633"/>
    <x v="2"/>
    <x v="0"/>
    <s v="USD"/>
    <n v="1428100815"/>
    <n v="1422920415"/>
    <b v="0"/>
    <n v="0"/>
    <b v="0"/>
    <s v="theater/plays"/>
    <n v="0.23266000000000001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11633"/>
    <x v="2"/>
    <x v="0"/>
    <s v="USD"/>
    <n v="1403470800"/>
    <n v="1403356792"/>
    <b v="0"/>
    <n v="4"/>
    <b v="0"/>
    <s v="theater/plays"/>
    <n v="23.265999999999998"/>
    <n v="2908.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11633"/>
    <x v="2"/>
    <x v="0"/>
    <s v="USD"/>
    <n v="1481522400"/>
    <n v="1480283321"/>
    <b v="0"/>
    <n v="12"/>
    <b v="0"/>
    <s v="theater/plays"/>
    <n v="3.8776666666666668"/>
    <n v="969.41666666666663"/>
    <x v="1"/>
    <x v="6"/>
  </r>
  <r>
    <n v="2897"/>
    <s v="CAYCE"/>
    <s v="A unique stage play about the epic struggle of psychic Edgar Cayce to deal with his extraordinary abilities and find his place in life."/>
    <n v="12000"/>
    <n v="11633"/>
    <x v="2"/>
    <x v="0"/>
    <s v="USD"/>
    <n v="1444577345"/>
    <n v="1441985458"/>
    <b v="0"/>
    <n v="3"/>
    <b v="0"/>
    <s v="theater/plays"/>
    <n v="0.9694166666666667"/>
    <n v="3877.6666666666665"/>
    <x v="1"/>
    <x v="6"/>
  </r>
  <r>
    <n v="2898"/>
    <s v="Galaxy Express - The Play"/>
    <s v="This is an action packed Sci-Fi stage play, using foam latex creature puppets, projected video footage, and audience participation."/>
    <n v="7500"/>
    <n v="11633"/>
    <x v="2"/>
    <x v="0"/>
    <s v="USD"/>
    <n v="1446307053"/>
    <n v="1443715053"/>
    <b v="0"/>
    <n v="12"/>
    <b v="0"/>
    <s v="theater/plays"/>
    <n v="1.5510666666666666"/>
    <n v="969.4166666666666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11633"/>
    <x v="2"/>
    <x v="0"/>
    <s v="USD"/>
    <n v="1469325158"/>
    <n v="1464141158"/>
    <b v="0"/>
    <n v="0"/>
    <b v="0"/>
    <s v="theater/plays"/>
    <n v="1.163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11633"/>
    <x v="2"/>
    <x v="0"/>
    <s v="USD"/>
    <n v="1407562632"/>
    <n v="1404970632"/>
    <b v="0"/>
    <n v="7"/>
    <b v="0"/>
    <s v="theater/plays"/>
    <n v="2.1150909090909091"/>
    <n v="1661.8571428571429"/>
    <x v="1"/>
    <x v="6"/>
  </r>
  <r>
    <n v="2901"/>
    <s v="Avarimor Series (Audio Plays)"/>
    <s v="How can the visual age appreciate something that cant see? With these Audio Plays I will show you, if your willing to listen."/>
    <n v="750"/>
    <n v="11633"/>
    <x v="2"/>
    <x v="0"/>
    <s v="USD"/>
    <n v="1423345339"/>
    <n v="1418161339"/>
    <b v="0"/>
    <n v="2"/>
    <b v="0"/>
    <s v="theater/plays"/>
    <n v="15.510666666666667"/>
    <n v="5816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11633"/>
    <x v="2"/>
    <x v="0"/>
    <s v="USD"/>
    <n v="1440412396"/>
    <n v="1437820396"/>
    <b v="0"/>
    <n v="1"/>
    <b v="0"/>
    <s v="theater/plays"/>
    <n v="7.7553333333333335E-2"/>
    <n v="1163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11633"/>
    <x v="2"/>
    <x v="0"/>
    <s v="USD"/>
    <n v="1441771218"/>
    <n v="1436587218"/>
    <b v="0"/>
    <n v="4"/>
    <b v="0"/>
    <s v="theater/plays"/>
    <n v="2.3266"/>
    <n v="2908.25"/>
    <x v="1"/>
    <x v="6"/>
  </r>
  <r>
    <n v="2904"/>
    <s v="The Love Shack"/>
    <s v="A Tequila slammer with a slice of Tarantino, a line of the London Fringe scene and a shot of â€œBreaking Badâ€. New Writing."/>
    <n v="1500"/>
    <n v="11633"/>
    <x v="2"/>
    <x v="1"/>
    <s v="GBP"/>
    <n v="1415534400"/>
    <n v="1414538031"/>
    <b v="0"/>
    <n v="4"/>
    <b v="0"/>
    <s v="theater/plays"/>
    <n v="7.7553333333333336"/>
    <n v="2908.2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11633"/>
    <x v="2"/>
    <x v="0"/>
    <s v="USD"/>
    <n v="1473211313"/>
    <n v="1472001713"/>
    <b v="0"/>
    <n v="17"/>
    <b v="0"/>
    <s v="theater/plays"/>
    <n v="3.3237142857142858"/>
    <n v="684.2941176470587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11633"/>
    <x v="2"/>
    <x v="0"/>
    <s v="USD"/>
    <n v="1438390800"/>
    <n v="1436888066"/>
    <b v="0"/>
    <n v="7"/>
    <b v="0"/>
    <s v="theater/plays"/>
    <n v="1.9388333333333334"/>
    <n v="1661.8571428571429"/>
    <x v="1"/>
    <x v="6"/>
  </r>
  <r>
    <n v="2907"/>
    <s v="Little Nell's - a play"/>
    <s v="Spend an evening in the afterlife with some of the greatest women who ever lived. LITTLE NELL's,by Jill Hughes, Los Angeles- June, 2016"/>
    <n v="2500"/>
    <n v="11633"/>
    <x v="2"/>
    <x v="0"/>
    <s v="USD"/>
    <n v="1463259837"/>
    <n v="1458075837"/>
    <b v="0"/>
    <n v="2"/>
    <b v="0"/>
    <s v="theater/plays"/>
    <n v="4.6532"/>
    <n v="5816.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11633"/>
    <x v="2"/>
    <x v="0"/>
    <s v="USD"/>
    <n v="1465407219"/>
    <n v="1462815219"/>
    <b v="0"/>
    <n v="5"/>
    <b v="0"/>
    <s v="theater/plays"/>
    <n v="1.2117708333333332"/>
    <n v="2326.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11633"/>
    <x v="2"/>
    <x v="0"/>
    <s v="USD"/>
    <n v="1416944760"/>
    <n v="1413527001"/>
    <b v="0"/>
    <n v="1"/>
    <b v="0"/>
    <s v="theater/plays"/>
    <n v="6.4627777777777784E-2"/>
    <n v="11633"/>
    <x v="1"/>
    <x v="6"/>
  </r>
  <r>
    <n v="2910"/>
    <s v="Strive"/>
    <s v="Free drama, dance and singing workshops for disadvantaged young people to inspire, create and help them follow their dreams."/>
    <n v="30000"/>
    <n v="11633"/>
    <x v="2"/>
    <x v="1"/>
    <s v="GBP"/>
    <n v="1434139887"/>
    <n v="1428955887"/>
    <b v="0"/>
    <n v="1"/>
    <b v="0"/>
    <s v="theater/plays"/>
    <n v="0.38776666666666665"/>
    <n v="1163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11633"/>
    <x v="2"/>
    <x v="0"/>
    <s v="USD"/>
    <n v="1435429626"/>
    <n v="1431973626"/>
    <b v="0"/>
    <n v="14"/>
    <b v="0"/>
    <s v="theater/plays"/>
    <n v="6.4627777777777782"/>
    <n v="830.92857142857144"/>
    <x v="1"/>
    <x v="6"/>
  </r>
  <r>
    <n v="2912"/>
    <s v="Fair Play"/>
    <s v="Set in Iceland, Fair Play is a a dark comedy- a play within a play. An extravaganza, fueled by Absinthe, and touched by the Surreal."/>
    <n v="14440"/>
    <n v="11633"/>
    <x v="2"/>
    <x v="0"/>
    <s v="USD"/>
    <n v="1452827374"/>
    <n v="1450235374"/>
    <b v="0"/>
    <n v="26"/>
    <b v="0"/>
    <s v="theater/plays"/>
    <n v="0.80560941828254851"/>
    <n v="447.42307692307691"/>
    <x v="1"/>
    <x v="6"/>
  </r>
  <r>
    <n v="2913"/>
    <s v="The Salem Haunted Magic Show"/>
    <s v="A LIVE history infused, frightening magic and mind reading show in the heart of the Halloween capital of the world, Salem, MA!!"/>
    <n v="10000"/>
    <n v="11633"/>
    <x v="2"/>
    <x v="0"/>
    <s v="USD"/>
    <n v="1410041339"/>
    <n v="1404857339"/>
    <b v="0"/>
    <n v="2"/>
    <b v="0"/>
    <s v="theater/plays"/>
    <n v="1.1633"/>
    <n v="5816.5"/>
    <x v="1"/>
    <x v="6"/>
  </r>
  <r>
    <n v="2914"/>
    <s v="Hercules the Panto"/>
    <s v="Hercules must complete four challenges in order to meet the father he never knew"/>
    <n v="25000"/>
    <n v="11633"/>
    <x v="2"/>
    <x v="1"/>
    <s v="GBP"/>
    <n v="1426365994"/>
    <n v="1421185594"/>
    <b v="0"/>
    <n v="1"/>
    <b v="0"/>
    <s v="theater/plays"/>
    <n v="0.46532000000000001"/>
    <n v="11633"/>
    <x v="1"/>
    <x v="6"/>
  </r>
  <r>
    <n v="2915"/>
    <s v="A Grimm Night for Hans Christian Anderson"/>
    <s v="An inclusive, cross community, multi-cultural theatre production for children aged 3 to 16 and their families"/>
    <n v="1000"/>
    <n v="11633"/>
    <x v="2"/>
    <x v="1"/>
    <s v="GBP"/>
    <n v="1458117190"/>
    <n v="1455528790"/>
    <b v="0"/>
    <n v="3"/>
    <b v="0"/>
    <s v="theater/plays"/>
    <n v="11.632999999999999"/>
    <n v="3877.6666666666665"/>
    <x v="1"/>
    <x v="6"/>
  </r>
  <r>
    <n v="2916"/>
    <s v="An Interview With Gaddafi - The Stage Play"/>
    <s v="The moving dramatisation of one man's journey to find the truth behind the Libyan regime change."/>
    <n v="1850"/>
    <n v="11633"/>
    <x v="2"/>
    <x v="1"/>
    <s v="GBP"/>
    <n v="1400498789"/>
    <n v="1398511589"/>
    <b v="0"/>
    <n v="7"/>
    <b v="0"/>
    <s v="theater/plays"/>
    <n v="6.2881081081081085"/>
    <n v="1661.8571428571429"/>
    <x v="1"/>
    <x v="6"/>
  </r>
  <r>
    <n v="2917"/>
    <s v="Elevation Twelfth Night"/>
    <s v="Cross dressing, cross gartering, crossed swords. Cross a bridge and come see this fantastically fun rendition of Twelfth Night"/>
    <n v="2000"/>
    <n v="11633"/>
    <x v="2"/>
    <x v="0"/>
    <s v="USD"/>
    <n v="1442381847"/>
    <n v="1440826647"/>
    <b v="0"/>
    <n v="9"/>
    <b v="0"/>
    <s v="theater/plays"/>
    <n v="5.8164999999999996"/>
    <n v="1292.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1633"/>
    <x v="2"/>
    <x v="0"/>
    <s v="USD"/>
    <n v="1446131207"/>
    <n v="1443712007"/>
    <b v="0"/>
    <n v="20"/>
    <b v="0"/>
    <s v="theater/plays"/>
    <n v="2.3266"/>
    <n v="581.65"/>
    <x v="1"/>
    <x v="6"/>
  </r>
  <r>
    <n v="2919"/>
    <s v="While the Stars Fall"/>
    <s v="A full staged reading of a new play about a boy who learns how to be happy from the most unexpected person."/>
    <n v="600"/>
    <n v="11633"/>
    <x v="2"/>
    <x v="0"/>
    <s v="USD"/>
    <n v="1407250329"/>
    <n v="1404658329"/>
    <b v="0"/>
    <n v="6"/>
    <b v="0"/>
    <s v="theater/plays"/>
    <n v="19.388333333333332"/>
    <n v="1938.8333333333333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11633"/>
    <x v="2"/>
    <x v="5"/>
    <s v="CAD"/>
    <n v="1427306470"/>
    <n v="1424718070"/>
    <b v="0"/>
    <n v="13"/>
    <b v="0"/>
    <s v="theater/plays"/>
    <n v="4.6532"/>
    <n v="894.84615384615381"/>
    <x v="1"/>
    <x v="6"/>
  </r>
  <r>
    <n v="2921"/>
    <s v="Fools Rush In: A Cabaret Benefiting BC/EFA Kickstarter"/>
    <s v="I'm creating a cabaret in which all donations go directly to Broadway Cares/Equity Fights AIDS."/>
    <n v="100"/>
    <n v="11633"/>
    <x v="0"/>
    <x v="0"/>
    <s v="USD"/>
    <n v="1411679804"/>
    <n v="1409087804"/>
    <b v="0"/>
    <n v="3"/>
    <b v="1"/>
    <s v="theater/musical"/>
    <n v="116.33"/>
    <n v="3877.6666666666665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11633"/>
    <x v="0"/>
    <x v="1"/>
    <s v="GBP"/>
    <n v="1431982727"/>
    <n v="1428094727"/>
    <b v="0"/>
    <n v="6"/>
    <b v="1"/>
    <s v="theater/musical"/>
    <n v="23.265999999999998"/>
    <n v="1938.8333333333333"/>
    <x v="1"/>
    <x v="40"/>
  </r>
  <r>
    <n v="2923"/>
    <s v="Kaylee's Senior Project"/>
    <s v="Spreading the love of theatre, one step at a time. I would like to produce a reading of one of my favorite musicals"/>
    <n v="300"/>
    <n v="11633"/>
    <x v="0"/>
    <x v="0"/>
    <s v="USD"/>
    <n v="1422068400"/>
    <n v="1420774779"/>
    <b v="0"/>
    <n v="10"/>
    <b v="1"/>
    <s v="theater/musical"/>
    <n v="38.776666666666664"/>
    <n v="1163.3"/>
    <x v="1"/>
    <x v="40"/>
  </r>
  <r>
    <n v="2924"/>
    <s v="There's No Place Like Home!"/>
    <s v="Theatre is home and there's no place like home!  So, click your heels three times, and come home to the magic we create for you!"/>
    <n v="25000"/>
    <n v="11633"/>
    <x v="0"/>
    <x v="0"/>
    <s v="USD"/>
    <n v="1431143940"/>
    <n v="1428585710"/>
    <b v="0"/>
    <n v="147"/>
    <b v="1"/>
    <s v="theater/musical"/>
    <n v="0.46532000000000001"/>
    <n v="79.13605442176870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11633"/>
    <x v="0"/>
    <x v="0"/>
    <s v="USD"/>
    <n v="1410444068"/>
    <n v="1407852068"/>
    <b v="0"/>
    <n v="199"/>
    <b v="1"/>
    <s v="theater/musical"/>
    <n v="0.25851111111111114"/>
    <n v="58.45728643216080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11633"/>
    <x v="0"/>
    <x v="0"/>
    <s v="USD"/>
    <n v="1424715779"/>
    <n v="1423506179"/>
    <b v="0"/>
    <n v="50"/>
    <b v="1"/>
    <s v="theater/musical"/>
    <n v="3.8776666666666668"/>
    <n v="232.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11633"/>
    <x v="0"/>
    <x v="0"/>
    <s v="USD"/>
    <n v="1405400400"/>
    <n v="1402934629"/>
    <b v="0"/>
    <n v="21"/>
    <b v="1"/>
    <s v="theater/musical"/>
    <n v="6.4627777777777782"/>
    <n v="553.95238095238096"/>
    <x v="1"/>
    <x v="40"/>
  </r>
  <r>
    <n v="2928"/>
    <s v="Music Theatre of Idaho Presents &quot;A Year with Frog and Toad"/>
    <s v="This is a touring production for schools in the Treasure Valley!"/>
    <n v="1000"/>
    <n v="11633"/>
    <x v="0"/>
    <x v="0"/>
    <s v="USD"/>
    <n v="1457135846"/>
    <n v="1454543846"/>
    <b v="0"/>
    <n v="24"/>
    <b v="1"/>
    <s v="theater/musical"/>
    <n v="11.632999999999999"/>
    <n v="484.7083333333333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11633"/>
    <x v="0"/>
    <x v="0"/>
    <s v="USD"/>
    <n v="1401024758"/>
    <n v="1398432758"/>
    <b v="0"/>
    <n v="32"/>
    <b v="1"/>
    <s v="theater/musical"/>
    <n v="1.4541249999999999"/>
    <n v="363.53125"/>
    <x v="1"/>
    <x v="40"/>
  </r>
  <r>
    <n v="2930"/>
    <s v="Forbear! Theatre"/>
    <s v="Forbear! is a new theatre company aiming to produce exciting and innovative theatre using performers from a variety of disciplines."/>
    <n v="10000"/>
    <n v="11633"/>
    <x v="0"/>
    <x v="1"/>
    <s v="GBP"/>
    <n v="1431007264"/>
    <n v="1428415264"/>
    <b v="0"/>
    <n v="62"/>
    <b v="1"/>
    <s v="theater/musical"/>
    <n v="1.1633"/>
    <n v="187.6290322580645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11633"/>
    <x v="0"/>
    <x v="5"/>
    <s v="CAD"/>
    <n v="1410761280"/>
    <n v="1408604363"/>
    <b v="0"/>
    <n v="9"/>
    <b v="1"/>
    <s v="theater/musical"/>
    <n v="15.510666666666667"/>
    <n v="1292.555555555555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11633"/>
    <x v="0"/>
    <x v="2"/>
    <s v="AUD"/>
    <n v="1424516400"/>
    <n v="1421812637"/>
    <b v="0"/>
    <n v="38"/>
    <b v="1"/>
    <s v="theater/musical"/>
    <n v="3.7525806451612902"/>
    <n v="306.1315789473684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11633"/>
    <x v="0"/>
    <x v="0"/>
    <s v="USD"/>
    <n v="1465081053"/>
    <n v="1462489053"/>
    <b v="0"/>
    <n v="54"/>
    <b v="1"/>
    <s v="theater/musical"/>
    <n v="4.6532"/>
    <n v="215.42592592592592"/>
    <x v="1"/>
    <x v="40"/>
  </r>
  <r>
    <n v="2934"/>
    <s v="Songs for a New World"/>
    <s v="Powerful community theatre production of Jason Robert Brown's &quot;Songs for a New World&quot; in London, Ontario."/>
    <n v="2500"/>
    <n v="11633"/>
    <x v="0"/>
    <x v="5"/>
    <s v="CAD"/>
    <n v="1402845364"/>
    <n v="1400253364"/>
    <b v="0"/>
    <n v="37"/>
    <b v="1"/>
    <s v="theater/musical"/>
    <n v="4.6532"/>
    <n v="314.40540540540542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11633"/>
    <x v="0"/>
    <x v="0"/>
    <s v="USD"/>
    <n v="1472490000"/>
    <n v="1467468008"/>
    <b v="0"/>
    <n v="39"/>
    <b v="1"/>
    <s v="theater/musical"/>
    <n v="3.3237142857142858"/>
    <n v="298.2820512820512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1633"/>
    <x v="0"/>
    <x v="0"/>
    <s v="USD"/>
    <n v="1413176340"/>
    <n v="1412091423"/>
    <b v="0"/>
    <n v="34"/>
    <b v="1"/>
    <s v="theater/musical"/>
    <n v="11.632999999999999"/>
    <n v="342.14705882352939"/>
    <x v="1"/>
    <x v="40"/>
  </r>
  <r>
    <n v="2937"/>
    <s v="UCAS"/>
    <s v="UCAS is a new British musical premiering at the Edinburgh Fringe Festival 2014."/>
    <n v="1500"/>
    <n v="11633"/>
    <x v="0"/>
    <x v="1"/>
    <s v="GBP"/>
    <n v="1405249113"/>
    <n v="1402657113"/>
    <b v="0"/>
    <n v="55"/>
    <b v="1"/>
    <s v="theater/musical"/>
    <n v="7.7553333333333336"/>
    <n v="211.5090909090909"/>
    <x v="1"/>
    <x v="40"/>
  </r>
  <r>
    <n v="2938"/>
    <s v="Keep It Spinning."/>
    <s v="Keep It Spinning! Is an after-school, six week workshop, during which students create an musical based on on an overarching theme."/>
    <n v="4000"/>
    <n v="11633"/>
    <x v="0"/>
    <x v="0"/>
    <s v="USD"/>
    <n v="1422636814"/>
    <n v="1420044814"/>
    <b v="0"/>
    <n v="32"/>
    <b v="1"/>
    <s v="theater/musical"/>
    <n v="2.9082499999999998"/>
    <n v="363.53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11633"/>
    <x v="0"/>
    <x v="0"/>
    <s v="USD"/>
    <n v="1409187600"/>
    <n v="1406316312"/>
    <b v="0"/>
    <n v="25"/>
    <b v="1"/>
    <s v="theater/musical"/>
    <n v="1.4541249999999999"/>
    <n v="465.3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11633"/>
    <x v="0"/>
    <x v="0"/>
    <s v="USD"/>
    <n v="1421606018"/>
    <n v="1418150018"/>
    <b v="0"/>
    <n v="33"/>
    <b v="1"/>
    <s v="theater/musical"/>
    <n v="4.6532"/>
    <n v="352.5151515151515"/>
    <x v="1"/>
    <x v="40"/>
  </r>
  <r>
    <n v="2941"/>
    <s v="Help Us Help Artists"/>
    <s v="Ovations wants to buy property to open a variety club to become the 1st minority owned club in Cincy, focusing on artists on the rise."/>
    <n v="25000"/>
    <n v="11633"/>
    <x v="2"/>
    <x v="0"/>
    <s v="USD"/>
    <n v="1425250955"/>
    <n v="1422658955"/>
    <b v="0"/>
    <n v="1"/>
    <b v="0"/>
    <s v="theater/spaces"/>
    <n v="0.46532000000000001"/>
    <n v="1163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11633"/>
    <x v="2"/>
    <x v="5"/>
    <s v="CAD"/>
    <n v="1450297080"/>
    <n v="1448565459"/>
    <b v="0"/>
    <n v="202"/>
    <b v="0"/>
    <s v="theater/spaces"/>
    <n v="5.8165000000000001E-2"/>
    <n v="57.58910891089109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11633"/>
    <x v="2"/>
    <x v="0"/>
    <s v="USD"/>
    <n v="1428894380"/>
    <n v="1426302380"/>
    <b v="0"/>
    <n v="0"/>
    <b v="0"/>
    <s v="theater/spaces"/>
    <n v="3.8776666666666668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1633"/>
    <x v="2"/>
    <x v="0"/>
    <s v="USD"/>
    <n v="1433714198"/>
    <n v="1431122198"/>
    <b v="0"/>
    <n v="1"/>
    <b v="0"/>
    <s v="theater/spaces"/>
    <n v="1.1633"/>
    <n v="11633"/>
    <x v="1"/>
    <x v="38"/>
  </r>
  <r>
    <n v="2945"/>
    <s v="A Midsummer Night's Pub"/>
    <s v="Where people that enjoy theater, or just something new can go to have fun and experience varying types of theater in Albuquerque."/>
    <n v="50000"/>
    <n v="11633"/>
    <x v="2"/>
    <x v="0"/>
    <s v="USD"/>
    <n v="1432437660"/>
    <n v="1429845660"/>
    <b v="0"/>
    <n v="0"/>
    <b v="0"/>
    <s v="theater/spaces"/>
    <n v="0.23266000000000001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11633"/>
    <x v="2"/>
    <x v="1"/>
    <s v="GBP"/>
    <n v="1471265092"/>
    <n v="1468673092"/>
    <b v="0"/>
    <n v="2"/>
    <b v="0"/>
    <s v="theater/spaces"/>
    <n v="5.8164999999999996"/>
    <n v="5816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1633"/>
    <x v="2"/>
    <x v="0"/>
    <s v="USD"/>
    <n v="1480007460"/>
    <n v="1475760567"/>
    <b v="0"/>
    <n v="13"/>
    <b v="0"/>
    <s v="theater/spaces"/>
    <n v="0.46532000000000001"/>
    <n v="894.84615384615381"/>
    <x v="1"/>
    <x v="38"/>
  </r>
  <r>
    <n v="2948"/>
    <s v="Xenu's Space Opera"/>
    <s v="The Space Opera is an action packed reenactment of Xenu's story, a sacred teaching thats considered a secret of the Scientology church"/>
    <n v="500000"/>
    <n v="11633"/>
    <x v="2"/>
    <x v="0"/>
    <s v="USD"/>
    <n v="1433259293"/>
    <n v="1428075293"/>
    <b v="0"/>
    <n v="9"/>
    <b v="0"/>
    <s v="theater/spaces"/>
    <n v="2.3265999999999998E-2"/>
    <n v="1292.555555555555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11633"/>
    <x v="2"/>
    <x v="0"/>
    <s v="USD"/>
    <n v="1447965917"/>
    <n v="1445370317"/>
    <b v="0"/>
    <n v="2"/>
    <b v="0"/>
    <s v="theater/spaces"/>
    <n v="11.632999999999999"/>
    <n v="5816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11633"/>
    <x v="2"/>
    <x v="0"/>
    <s v="USD"/>
    <n v="1453538752"/>
    <n v="1450946752"/>
    <b v="0"/>
    <n v="0"/>
    <b v="0"/>
    <s v="theater/spaces"/>
    <n v="2.3265999999999998E-3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1633"/>
    <x v="1"/>
    <x v="0"/>
    <s v="USD"/>
    <n v="1412536573"/>
    <n v="1408648573"/>
    <b v="0"/>
    <n v="58"/>
    <b v="0"/>
    <s v="theater/spaces"/>
    <n v="0.23266000000000001"/>
    <n v="200.5689655172413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1633"/>
    <x v="1"/>
    <x v="0"/>
    <s v="USD"/>
    <n v="1476676800"/>
    <n v="1473957239"/>
    <b v="0"/>
    <n v="8"/>
    <b v="0"/>
    <s v="theater/spaces"/>
    <n v="0.58165"/>
    <n v="1454.1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11633"/>
    <x v="1"/>
    <x v="0"/>
    <s v="USD"/>
    <n v="1444330821"/>
    <n v="1441738821"/>
    <b v="0"/>
    <n v="3"/>
    <b v="0"/>
    <s v="theater/spaces"/>
    <n v="2.9082500000000001E-2"/>
    <n v="3877.666666666666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11633"/>
    <x v="1"/>
    <x v="0"/>
    <s v="USD"/>
    <n v="1489669203"/>
    <n v="1487944803"/>
    <b v="0"/>
    <n v="0"/>
    <b v="0"/>
    <s v="theater/spaces"/>
    <n v="0.7755333333333333"/>
    <n v="0"/>
    <x v="1"/>
    <x v="38"/>
  </r>
  <r>
    <n v="2955"/>
    <s v="A Stage for Stage Door Theater Company (Canceled)"/>
    <s v="Stage Door Theater needs a stage for its current and future productions. Can you help?"/>
    <n v="1200"/>
    <n v="11633"/>
    <x v="1"/>
    <x v="0"/>
    <s v="USD"/>
    <n v="1434476849"/>
    <n v="1431884849"/>
    <b v="0"/>
    <n v="11"/>
    <b v="0"/>
    <s v="theater/spaces"/>
    <n v="9.6941666666666659"/>
    <n v="1057.545454545454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1633"/>
    <x v="1"/>
    <x v="0"/>
    <s v="USD"/>
    <n v="1462402850"/>
    <n v="1459810850"/>
    <b v="0"/>
    <n v="20"/>
    <b v="0"/>
    <s v="theater/spaces"/>
    <n v="1.4725316455696202"/>
    <n v="581.65"/>
    <x v="1"/>
    <x v="38"/>
  </r>
  <r>
    <n v="2957"/>
    <s v="BAMA Theatre Headset Campaign (Canceled)"/>
    <s v="Theatre in Tuscaloosa, AL built in the 1930s.  The headsets seem about that old. They are almost unusable."/>
    <n v="15000"/>
    <n v="11633"/>
    <x v="1"/>
    <x v="0"/>
    <s v="USD"/>
    <n v="1427498172"/>
    <n v="1422317772"/>
    <b v="0"/>
    <n v="3"/>
    <b v="0"/>
    <s v="theater/spaces"/>
    <n v="0.7755333333333333"/>
    <n v="3877.6666666666665"/>
    <x v="1"/>
    <x v="38"/>
  </r>
  <r>
    <n v="2958"/>
    <s v="Uprising Theater (Canceled)"/>
    <s v="Chicago Based Theater Company and Venue Dedicated to Social Justice and Mainstreaming the Palestinian Narrative"/>
    <n v="80000"/>
    <n v="11633"/>
    <x v="1"/>
    <x v="0"/>
    <s v="USD"/>
    <n v="1462729317"/>
    <n v="1457548917"/>
    <b v="0"/>
    <n v="0"/>
    <b v="0"/>
    <s v="theater/spaces"/>
    <n v="0.1454125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11633"/>
    <x v="1"/>
    <x v="1"/>
    <s v="GBP"/>
    <n v="1465258325"/>
    <n v="1462666325"/>
    <b v="0"/>
    <n v="0"/>
    <b v="0"/>
    <s v="theater/spaces"/>
    <n v="1.1633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11633"/>
    <x v="1"/>
    <x v="0"/>
    <s v="USD"/>
    <n v="1410459023"/>
    <n v="1407867023"/>
    <b v="0"/>
    <n v="0"/>
    <b v="0"/>
    <s v="theater/spaces"/>
    <n v="3.8776666666666664E-4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11633"/>
    <x v="0"/>
    <x v="0"/>
    <s v="USD"/>
    <n v="1427342400"/>
    <n v="1424927159"/>
    <b v="0"/>
    <n v="108"/>
    <b v="1"/>
    <s v="theater/plays"/>
    <n v="2.3266"/>
    <n v="107.7129629629629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1633"/>
    <x v="0"/>
    <x v="0"/>
    <s v="USD"/>
    <n v="1425193140"/>
    <n v="1422769906"/>
    <b v="0"/>
    <n v="20"/>
    <b v="1"/>
    <s v="theater/plays"/>
    <n v="11.632999999999999"/>
    <n v="581.6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1633"/>
    <x v="0"/>
    <x v="0"/>
    <s v="USD"/>
    <n v="1435835824"/>
    <n v="1433243824"/>
    <b v="0"/>
    <n v="98"/>
    <b v="1"/>
    <s v="theater/plays"/>
    <n v="1.1633"/>
    <n v="118.7040816326530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11633"/>
    <x v="0"/>
    <x v="0"/>
    <s v="USD"/>
    <n v="1407360720"/>
    <n v="1404769819"/>
    <b v="0"/>
    <n v="196"/>
    <b v="1"/>
    <s v="theater/plays"/>
    <n v="2.3266"/>
    <n v="59.35204081632652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1633"/>
    <x v="0"/>
    <x v="0"/>
    <s v="USD"/>
    <n v="1436290233"/>
    <n v="1433698233"/>
    <b v="0"/>
    <n v="39"/>
    <b v="1"/>
    <s v="theater/plays"/>
    <n v="7.7553333333333336"/>
    <n v="298.28205128205127"/>
    <x v="1"/>
    <x v="6"/>
  </r>
  <r>
    <n v="2966"/>
    <s v="Fat Pig, The Play!"/>
    <s v="Bringing one of Neil LaBute's incredibly witty and viciously honest plays, about body image and the effect it has on us, to life!"/>
    <n v="10000"/>
    <n v="11633"/>
    <x v="0"/>
    <x v="0"/>
    <s v="USD"/>
    <n v="1442425412"/>
    <n v="1439833412"/>
    <b v="0"/>
    <n v="128"/>
    <b v="1"/>
    <s v="theater/plays"/>
    <n v="1.1633"/>
    <n v="90.8828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11633"/>
    <x v="0"/>
    <x v="0"/>
    <s v="USD"/>
    <n v="1425872692"/>
    <n v="1423284292"/>
    <b v="0"/>
    <n v="71"/>
    <b v="1"/>
    <s v="theater/plays"/>
    <n v="2.3266"/>
    <n v="163.8450704225352"/>
    <x v="1"/>
    <x v="6"/>
  </r>
  <r>
    <n v="2968"/>
    <s v="The Curse of the Babywoman @ FringeNYC"/>
    <s v="The Curse of the Babywoman is real â€” and it is coming to FringeNYC this August."/>
    <n v="3500"/>
    <n v="11633"/>
    <x v="0"/>
    <x v="0"/>
    <s v="USD"/>
    <n v="1471406340"/>
    <n v="1470227660"/>
    <b v="0"/>
    <n v="47"/>
    <b v="1"/>
    <s v="theater/plays"/>
    <n v="3.3237142857142858"/>
    <n v="247.51063829787233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1633"/>
    <x v="0"/>
    <x v="5"/>
    <s v="CAD"/>
    <n v="1430693460"/>
    <n v="1428087153"/>
    <b v="0"/>
    <n v="17"/>
    <b v="1"/>
    <s v="theater/plays"/>
    <n v="11.632999999999999"/>
    <n v="684.29411764705878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11633"/>
    <x v="0"/>
    <x v="0"/>
    <s v="USD"/>
    <n v="1405699451"/>
    <n v="1403107451"/>
    <b v="0"/>
    <n v="91"/>
    <b v="1"/>
    <s v="theater/plays"/>
    <n v="1.9388333333333334"/>
    <n v="127.835164835164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11633"/>
    <x v="0"/>
    <x v="0"/>
    <s v="USD"/>
    <n v="1409500078"/>
    <n v="1406908078"/>
    <b v="0"/>
    <n v="43"/>
    <b v="1"/>
    <s v="theater/plays"/>
    <n v="3.6353124999999999"/>
    <n v="270.53488372093022"/>
    <x v="1"/>
    <x v="6"/>
  </r>
  <r>
    <n v="2972"/>
    <s v="A Bad Plan"/>
    <s v="A group of artists. A mythical art piece. A harrowing quest. And some margaritas."/>
    <n v="2000"/>
    <n v="11633"/>
    <x v="0"/>
    <x v="0"/>
    <s v="USD"/>
    <n v="1480899600"/>
    <n v="1479609520"/>
    <b v="0"/>
    <n v="17"/>
    <b v="1"/>
    <s v="theater/plays"/>
    <n v="5.8164999999999996"/>
    <n v="684.29411764705878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11633"/>
    <x v="0"/>
    <x v="0"/>
    <s v="USD"/>
    <n v="1451620800"/>
    <n v="1449171508"/>
    <b v="0"/>
    <n v="33"/>
    <b v="1"/>
    <s v="theater/plays"/>
    <n v="2.3266"/>
    <n v="352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11633"/>
    <x v="0"/>
    <x v="0"/>
    <s v="USD"/>
    <n v="1411695300"/>
    <n v="1409275671"/>
    <b v="0"/>
    <n v="87"/>
    <b v="1"/>
    <s v="theater/plays"/>
    <n v="2.3266"/>
    <n v="133.7126436781609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11633"/>
    <x v="0"/>
    <x v="0"/>
    <s v="USD"/>
    <n v="1417057200"/>
    <n v="1414599886"/>
    <b v="0"/>
    <n v="113"/>
    <b v="1"/>
    <s v="theater/plays"/>
    <n v="1.4541249999999999"/>
    <n v="102.94690265486726"/>
    <x v="1"/>
    <x v="6"/>
  </r>
  <r>
    <n v="2976"/>
    <s v="Pizza Delique"/>
    <s v="A play that addresses an important social issue, brought to light by members of the UoM Drama Society."/>
    <n v="70"/>
    <n v="11633"/>
    <x v="0"/>
    <x v="1"/>
    <s v="GBP"/>
    <n v="1457870400"/>
    <n v="1456421530"/>
    <b v="0"/>
    <n v="14"/>
    <b v="1"/>
    <s v="theater/plays"/>
    <n v="166.18571428571428"/>
    <n v="830.9285714285714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1633"/>
    <x v="0"/>
    <x v="0"/>
    <s v="USD"/>
    <n v="1427076840"/>
    <n v="1421960934"/>
    <b v="0"/>
    <n v="30"/>
    <b v="1"/>
    <s v="theater/plays"/>
    <n v="3.8776666666666668"/>
    <n v="387.7666666666666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11633"/>
    <x v="0"/>
    <x v="0"/>
    <s v="USD"/>
    <n v="1413784740"/>
    <n v="1412954547"/>
    <b v="0"/>
    <n v="16"/>
    <b v="1"/>
    <s v="theater/plays"/>
    <n v="15.510666666666667"/>
    <n v="727.0625"/>
    <x v="1"/>
    <x v="6"/>
  </r>
  <r>
    <n v="2979"/>
    <s v="'ART'"/>
    <s v="Dear Stone returns with Yasmina Reza's 'ART', a compelling, clever exploration of friendship under duress. Thanks for watching!"/>
    <n v="5000"/>
    <n v="11633"/>
    <x v="0"/>
    <x v="0"/>
    <s v="USD"/>
    <n v="1420524000"/>
    <n v="1419104823"/>
    <b v="0"/>
    <n v="46"/>
    <b v="1"/>
    <s v="theater/plays"/>
    <n v="2.3266"/>
    <n v="252.89130434782609"/>
    <x v="1"/>
    <x v="6"/>
  </r>
  <r>
    <n v="2980"/>
    <s v="INDEPENDENCE NYC"/>
    <s v="1 director, 4 actors, and a whole lotta determination. Help us bring this brilliant story to the heart of NYC!"/>
    <n v="3000"/>
    <n v="11633"/>
    <x v="0"/>
    <x v="0"/>
    <s v="USD"/>
    <n v="1440381600"/>
    <n v="1438639130"/>
    <b v="0"/>
    <n v="24"/>
    <b v="1"/>
    <s v="theater/plays"/>
    <n v="3.8776666666666668"/>
    <n v="484.7083333333333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11633"/>
    <x v="0"/>
    <x v="17"/>
    <s v="EUR"/>
    <n v="1443014756"/>
    <n v="1439126756"/>
    <b v="1"/>
    <n v="97"/>
    <b v="1"/>
    <s v="theater/spaces"/>
    <n v="2.9082499999999998"/>
    <n v="119.9278350515464"/>
    <x v="1"/>
    <x v="38"/>
  </r>
  <r>
    <n v="2982"/>
    <s v="Railway Playhouse: Setting up a community arts space"/>
    <s v="Renovating this historical landmark, into an arts venue and theatre space for the community."/>
    <n v="5000"/>
    <n v="11633"/>
    <x v="0"/>
    <x v="1"/>
    <s v="GBP"/>
    <n v="1455208143"/>
    <n v="1452616143"/>
    <b v="1"/>
    <n v="59"/>
    <b v="1"/>
    <s v="theater/spaces"/>
    <n v="2.3266"/>
    <n v="197.16949152542372"/>
    <x v="1"/>
    <x v="38"/>
  </r>
  <r>
    <n v="2983"/>
    <s v="Build the House of Dad's!"/>
    <s v="Dad's Garage Theatre Company needs your help buying our new, forever home by hitting our $150,000 STRETCH GOAL!"/>
    <n v="116000"/>
    <n v="11633"/>
    <x v="0"/>
    <x v="0"/>
    <s v="USD"/>
    <n v="1415722236"/>
    <n v="1410534636"/>
    <b v="1"/>
    <n v="1095"/>
    <b v="1"/>
    <s v="theater/spaces"/>
    <n v="0.10028448275862069"/>
    <n v="10.62374429223744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11633"/>
    <x v="0"/>
    <x v="0"/>
    <s v="USD"/>
    <n v="1472020881"/>
    <n v="1469428881"/>
    <b v="1"/>
    <n v="218"/>
    <b v="1"/>
    <s v="theater/spaces"/>
    <n v="0.46532000000000001"/>
    <n v="53.362385321100916"/>
    <x v="1"/>
    <x v="38"/>
  </r>
  <r>
    <n v="2985"/>
    <s v="React Aerial Studio"/>
    <s v="From the moment we flew in to the world of The Circus, we have dreamed of opening our own studio. Help us get our dream off the ground!"/>
    <n v="10000"/>
    <n v="11633"/>
    <x v="0"/>
    <x v="4"/>
    <s v="NZD"/>
    <n v="1477886400"/>
    <n v="1476228128"/>
    <b v="0"/>
    <n v="111"/>
    <b v="1"/>
    <s v="theater/spaces"/>
    <n v="1.1633"/>
    <n v="104.8018018018018"/>
    <x v="1"/>
    <x v="38"/>
  </r>
  <r>
    <n v="2986"/>
    <s v="Higher Education"/>
    <s v="Support the circus arts and help our aerial students work with more height. With your support, we will install beams at 19ft!"/>
    <n v="2400"/>
    <n v="11633"/>
    <x v="0"/>
    <x v="1"/>
    <s v="GBP"/>
    <n v="1462100406"/>
    <n v="1456920006"/>
    <b v="0"/>
    <n v="56"/>
    <b v="1"/>
    <s v="theater/spaces"/>
    <n v="4.847083333333333"/>
    <n v="207.7321428571428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1633"/>
    <x v="0"/>
    <x v="0"/>
    <s v="USD"/>
    <n v="1476316800"/>
    <n v="1473837751"/>
    <b v="0"/>
    <n v="265"/>
    <b v="1"/>
    <s v="theater/spaces"/>
    <n v="0.46532000000000001"/>
    <n v="43.898113207547169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1633"/>
    <x v="0"/>
    <x v="1"/>
    <s v="GBP"/>
    <n v="1466412081"/>
    <n v="1463820081"/>
    <b v="0"/>
    <n v="28"/>
    <b v="1"/>
    <s v="theater/spaces"/>
    <n v="11.632999999999999"/>
    <n v="415.46428571428572"/>
    <x v="1"/>
    <x v="38"/>
  </r>
  <r>
    <n v="2989"/>
    <s v="Let's Light Up The Gem!"/>
    <s v="Bring the movies back to Bethel, Maine."/>
    <n v="20000"/>
    <n v="11633"/>
    <x v="0"/>
    <x v="0"/>
    <s v="USD"/>
    <n v="1450673940"/>
    <n v="1448756962"/>
    <b v="0"/>
    <n v="364"/>
    <b v="1"/>
    <s v="theater/spaces"/>
    <n v="0.58165"/>
    <n v="31.95879120879120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1633"/>
    <x v="0"/>
    <x v="0"/>
    <s v="USD"/>
    <n v="1452174420"/>
    <n v="1449150420"/>
    <b v="0"/>
    <n v="27"/>
    <b v="1"/>
    <s v="theater/spaces"/>
    <n v="1.1633"/>
    <n v="430.8518518518518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11633"/>
    <x v="0"/>
    <x v="0"/>
    <s v="USD"/>
    <n v="1485547530"/>
    <n v="1483646730"/>
    <b v="0"/>
    <n v="93"/>
    <b v="1"/>
    <s v="theater/spaces"/>
    <n v="1.3685882352941177"/>
    <n v="125.08602150537635"/>
    <x v="1"/>
    <x v="38"/>
  </r>
  <r>
    <n v="2992"/>
    <s v="Th'underGrounds"/>
    <s v="Creating a non-profit CAFE &amp; VILLAGE COMMONS in SE Portland, in service to Neighbors, Kids, Artists &amp; the Underserved"/>
    <n v="3000"/>
    <n v="11633"/>
    <x v="0"/>
    <x v="0"/>
    <s v="USD"/>
    <n v="1476037510"/>
    <n v="1473445510"/>
    <b v="0"/>
    <n v="64"/>
    <b v="1"/>
    <s v="theater/spaces"/>
    <n v="3.8776666666666668"/>
    <n v="181.765625"/>
    <x v="1"/>
    <x v="38"/>
  </r>
  <r>
    <n v="2993"/>
    <s v="TRUE WEST: Think, Dog! Productions"/>
    <s v="Help us build the Kitchen from Hell!"/>
    <n v="1000"/>
    <n v="11633"/>
    <x v="0"/>
    <x v="0"/>
    <s v="USD"/>
    <n v="1455998867"/>
    <n v="1453406867"/>
    <b v="0"/>
    <n v="22"/>
    <b v="1"/>
    <s v="theater/spaces"/>
    <n v="11.632999999999999"/>
    <n v="528.7727272727272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1633"/>
    <x v="0"/>
    <x v="1"/>
    <s v="GBP"/>
    <n v="1412335772"/>
    <n v="1409743772"/>
    <b v="0"/>
    <n v="59"/>
    <b v="1"/>
    <s v="theater/spaces"/>
    <n v="38.776666666666664"/>
    <n v="197.1694915254237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1633"/>
    <x v="0"/>
    <x v="0"/>
    <s v="USD"/>
    <n v="1484841471"/>
    <n v="1482249471"/>
    <b v="0"/>
    <n v="249"/>
    <b v="1"/>
    <s v="theater/spaces"/>
    <n v="0.7755333333333333"/>
    <n v="46.718875502008032"/>
    <x v="1"/>
    <x v="38"/>
  </r>
  <r>
    <n v="2996"/>
    <s v="Sea Tea Improv's Comedy Theater in Hartford, CT"/>
    <s v="A permanent home for comedy in Connecticut in the heart of downtown Hartford."/>
    <n v="35000"/>
    <n v="11633"/>
    <x v="0"/>
    <x v="0"/>
    <s v="USD"/>
    <n v="1432677240"/>
    <n v="1427493240"/>
    <b v="0"/>
    <n v="392"/>
    <b v="1"/>
    <s v="theater/spaces"/>
    <n v="0.3323714285714286"/>
    <n v="29.67602040816326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1633"/>
    <x v="0"/>
    <x v="0"/>
    <s v="USD"/>
    <n v="1488171540"/>
    <n v="1486661793"/>
    <b v="0"/>
    <n v="115"/>
    <b v="1"/>
    <s v="theater/spaces"/>
    <n v="1.1633"/>
    <n v="101.156521739130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11633"/>
    <x v="0"/>
    <x v="0"/>
    <s v="USD"/>
    <n v="1402892700"/>
    <n v="1400474329"/>
    <b v="0"/>
    <n v="433"/>
    <b v="1"/>
    <s v="theater/spaces"/>
    <n v="0.23266000000000001"/>
    <n v="26.866050808314089"/>
    <x v="1"/>
    <x v="38"/>
  </r>
  <r>
    <n v="2999"/>
    <s v="RAT Fund-Riser"/>
    <s v="Restless Artists' Theatre is building risers and installing better lighting for our patrons.  We need to purchase raw materials."/>
    <n v="1350"/>
    <n v="11633"/>
    <x v="0"/>
    <x v="0"/>
    <s v="USD"/>
    <n v="1488333600"/>
    <n v="1487094360"/>
    <b v="0"/>
    <n v="20"/>
    <b v="1"/>
    <s v="theater/spaces"/>
    <n v="8.6170370370370364"/>
    <n v="581.65"/>
    <x v="1"/>
    <x v="38"/>
  </r>
  <r>
    <n v="3000"/>
    <s v="Voices From The Future"/>
    <s v="A benefit show featuring musicians, dancers &amp; poets all under age 30 to raise money in support of LGBTQ rights and programs."/>
    <n v="500"/>
    <n v="11633"/>
    <x v="0"/>
    <x v="0"/>
    <s v="USD"/>
    <n v="1485885600"/>
    <n v="1484682670"/>
    <b v="0"/>
    <n v="8"/>
    <b v="1"/>
    <s v="theater/spaces"/>
    <n v="23.265999999999998"/>
    <n v="1454.12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11633"/>
    <x v="0"/>
    <x v="0"/>
    <s v="USD"/>
    <n v="1468445382"/>
    <n v="1465853382"/>
    <b v="0"/>
    <n v="175"/>
    <b v="1"/>
    <s v="theater/spaces"/>
    <n v="1.6125589132242861"/>
    <n v="66.474285714285713"/>
    <x v="1"/>
    <x v="38"/>
  </r>
  <r>
    <n v="3002"/>
    <s v="Help Fund the &quot;Back Room&quot; Arts Space at Jimmy's No 43!"/>
    <s v="Make the workshop/ small stage space at Jimmy's No 43 even better than before!"/>
    <n v="7000"/>
    <n v="11633"/>
    <x v="0"/>
    <x v="0"/>
    <s v="USD"/>
    <n v="1356552252"/>
    <n v="1353960252"/>
    <b v="0"/>
    <n v="104"/>
    <b v="1"/>
    <s v="theater/spaces"/>
    <n v="1.6618571428571429"/>
    <n v="111.8557692307692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11633"/>
    <x v="0"/>
    <x v="0"/>
    <s v="USD"/>
    <n v="1456811940"/>
    <n v="1454098976"/>
    <b v="0"/>
    <n v="17"/>
    <b v="1"/>
    <s v="theater/spaces"/>
    <n v="3.8776666666666668"/>
    <n v="684.29411764705878"/>
    <x v="1"/>
    <x v="38"/>
  </r>
  <r>
    <n v="3004"/>
    <s v="Save the Agawam Cinemas"/>
    <s v="The Agawam Cinemas is to be successfully reopened by new ownership and the twin theaters must be converted to digital projection."/>
    <n v="40000"/>
    <n v="11633"/>
    <x v="0"/>
    <x v="0"/>
    <s v="USD"/>
    <n v="1416089324"/>
    <n v="1413493724"/>
    <b v="0"/>
    <n v="277"/>
    <b v="1"/>
    <s v="theater/spaces"/>
    <n v="0.290825"/>
    <n v="41.99638989169675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1633"/>
    <x v="0"/>
    <x v="0"/>
    <s v="USD"/>
    <n v="1412611905"/>
    <n v="1410019905"/>
    <b v="0"/>
    <n v="118"/>
    <b v="1"/>
    <s v="theater/spaces"/>
    <n v="1.0974528301886792"/>
    <n v="98.584745762711862"/>
    <x v="1"/>
    <x v="38"/>
  </r>
  <r>
    <n v="3006"/>
    <s v="ONTARIO STREET THEATRE in Port Hope."/>
    <s v="We're an affordable theatre and rental space that can be molded into anything by anyone."/>
    <n v="8000"/>
    <n v="11633"/>
    <x v="0"/>
    <x v="5"/>
    <s v="CAD"/>
    <n v="1418580591"/>
    <n v="1415988591"/>
    <b v="0"/>
    <n v="97"/>
    <b v="1"/>
    <s v="theater/spaces"/>
    <n v="1.4541249999999999"/>
    <n v="119.9278350515464"/>
    <x v="1"/>
    <x v="38"/>
  </r>
  <r>
    <n v="3007"/>
    <s v="Bethlem"/>
    <s v="Consuite for 2015 CoreCon.  An adventure into insanity."/>
    <n v="600"/>
    <n v="11633"/>
    <x v="0"/>
    <x v="0"/>
    <s v="USD"/>
    <n v="1429938683"/>
    <n v="1428124283"/>
    <b v="0"/>
    <n v="20"/>
    <b v="1"/>
    <s v="theater/spaces"/>
    <n v="19.388333333333332"/>
    <n v="581.6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11633"/>
    <x v="0"/>
    <x v="0"/>
    <s v="USD"/>
    <n v="1453352719"/>
    <n v="1450760719"/>
    <b v="0"/>
    <n v="26"/>
    <b v="1"/>
    <s v="theater/spaces"/>
    <n v="3.8776666666666668"/>
    <n v="447.42307692307691"/>
    <x v="1"/>
    <x v="38"/>
  </r>
  <r>
    <n v="3009"/>
    <s v="Montauk Surf Museum"/>
    <s v="The Montauk Surf Museum will present ocean science, as well as the art and history of surfing to visitors and schools in creative ways."/>
    <n v="25000"/>
    <n v="11633"/>
    <x v="0"/>
    <x v="0"/>
    <s v="USD"/>
    <n v="1417012840"/>
    <n v="1414417240"/>
    <b v="0"/>
    <n v="128"/>
    <b v="1"/>
    <s v="theater/spaces"/>
    <n v="0.46532000000000001"/>
    <n v="90.8828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11633"/>
    <x v="0"/>
    <x v="0"/>
    <s v="USD"/>
    <n v="1424548719"/>
    <n v="1419364719"/>
    <b v="0"/>
    <n v="15"/>
    <b v="1"/>
    <s v="theater/spaces"/>
    <n v="7.7553333333333336"/>
    <n v="775.5333333333333"/>
    <x v="1"/>
    <x v="38"/>
  </r>
  <r>
    <n v="3011"/>
    <s v="Katharsis Teatro en Navidad"/>
    <s v="Necesitamos tu ayuda para poder llevar la magia del teatro universitario al Teatro Lagrada de Madrid el 23 de diciembre :)"/>
    <n v="300"/>
    <n v="11633"/>
    <x v="0"/>
    <x v="3"/>
    <s v="EUR"/>
    <n v="1450911540"/>
    <n v="1448536516"/>
    <b v="0"/>
    <n v="25"/>
    <b v="1"/>
    <s v="theater/spaces"/>
    <n v="38.776666666666664"/>
    <n v="465.32"/>
    <x v="1"/>
    <x v="38"/>
  </r>
  <r>
    <n v="3012"/>
    <s v="Up-lifting Up-Fit!"/>
    <s v="Spring Theatre has recently found a new home in the heart of Winston Salem. We need your help for an up-lifting up-fit!"/>
    <n v="4000"/>
    <n v="11633"/>
    <x v="0"/>
    <x v="0"/>
    <s v="USD"/>
    <n v="1423587130"/>
    <n v="1421772730"/>
    <b v="0"/>
    <n v="55"/>
    <b v="1"/>
    <s v="theater/spaces"/>
    <n v="2.9082499999999998"/>
    <n v="211.5090909090909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1633"/>
    <x v="0"/>
    <x v="0"/>
    <s v="USD"/>
    <n v="1434917049"/>
    <n v="1432325049"/>
    <b v="0"/>
    <n v="107"/>
    <b v="1"/>
    <s v="theater/spaces"/>
    <n v="1.1633"/>
    <n v="108.7196261682242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1633"/>
    <x v="0"/>
    <x v="0"/>
    <s v="USD"/>
    <n v="1415163600"/>
    <n v="1412737080"/>
    <b v="0"/>
    <n v="557"/>
    <b v="1"/>
    <s v="theater/spaces"/>
    <n v="0.46532000000000001"/>
    <n v="20.885098743267505"/>
    <x v="1"/>
    <x v="38"/>
  </r>
  <r>
    <n v="3015"/>
    <s v="A Sign for 34 West"/>
    <s v="We're turning an old yogurt shop into a live theater in downtown Charleston.   Please help us hang our sign!"/>
    <n v="3400"/>
    <n v="11633"/>
    <x v="0"/>
    <x v="0"/>
    <s v="USD"/>
    <n v="1402459200"/>
    <n v="1401125238"/>
    <b v="0"/>
    <n v="40"/>
    <b v="1"/>
    <s v="theater/spaces"/>
    <n v="3.421470588235294"/>
    <n v="290.8249999999999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1633"/>
    <x v="0"/>
    <x v="0"/>
    <s v="USD"/>
    <n v="1405688952"/>
    <n v="1400504952"/>
    <b v="0"/>
    <n v="36"/>
    <b v="1"/>
    <s v="theater/spaces"/>
    <n v="1.3685882352941177"/>
    <n v="323.1388888888889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11633"/>
    <x v="0"/>
    <x v="0"/>
    <s v="USD"/>
    <n v="1408566243"/>
    <n v="1405974243"/>
    <b v="0"/>
    <n v="159"/>
    <b v="1"/>
    <s v="theater/spaces"/>
    <n v="0.52877272727272728"/>
    <n v="73.163522012578611"/>
    <x v="1"/>
    <x v="38"/>
  </r>
  <r>
    <n v="3018"/>
    <s v="Why Theatre"/>
    <s v="Le projet vise la crÃ©ation dâ€™un lieu de rÃ©sidence, recherche et formation dÃ©diÃ© Ã  l'art vivant, l'image et la narration."/>
    <n v="4200"/>
    <n v="11633"/>
    <x v="0"/>
    <x v="6"/>
    <s v="EUR"/>
    <n v="1437429600"/>
    <n v="1433747376"/>
    <b v="0"/>
    <n v="41"/>
    <b v="1"/>
    <s v="theater/spaces"/>
    <n v="2.7697619047619049"/>
    <n v="283.7317073170731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1633"/>
    <x v="0"/>
    <x v="0"/>
    <s v="USD"/>
    <n v="1401159600"/>
    <n v="1398801620"/>
    <b v="0"/>
    <n v="226"/>
    <b v="1"/>
    <s v="theater/spaces"/>
    <n v="0.7755333333333333"/>
    <n v="51.473451327433629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11633"/>
    <x v="0"/>
    <x v="0"/>
    <s v="USD"/>
    <n v="1439583533"/>
    <n v="1434399533"/>
    <b v="0"/>
    <n v="30"/>
    <b v="1"/>
    <s v="theater/spaces"/>
    <n v="1.6618571428571429"/>
    <n v="387.7666666666666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11633"/>
    <x v="0"/>
    <x v="0"/>
    <s v="USD"/>
    <n v="1479794340"/>
    <n v="1476715869"/>
    <b v="0"/>
    <n v="103"/>
    <b v="1"/>
    <s v="theater/spaces"/>
    <n v="2.5851111111111109"/>
    <n v="112.9417475728155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1633"/>
    <x v="0"/>
    <x v="0"/>
    <s v="USD"/>
    <n v="1472338409"/>
    <n v="1468450409"/>
    <b v="0"/>
    <n v="62"/>
    <b v="1"/>
    <s v="theater/spaces"/>
    <n v="1.1633"/>
    <n v="187.62903225806451"/>
    <x v="1"/>
    <x v="38"/>
  </r>
  <r>
    <n v="3023"/>
    <s v="The Night Watch"/>
    <s v="Antonia Goddard Productions in association with Jethro Compton Productions presents THE NIGHT WATCH, an exciting new historical drama."/>
    <n v="700"/>
    <n v="11633"/>
    <x v="0"/>
    <x v="1"/>
    <s v="GBP"/>
    <n v="1434039186"/>
    <n v="1430151186"/>
    <b v="0"/>
    <n v="6"/>
    <b v="1"/>
    <s v="theater/spaces"/>
    <n v="16.618571428571428"/>
    <n v="1938.833333333333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1633"/>
    <x v="0"/>
    <x v="0"/>
    <s v="USD"/>
    <n v="1349567475"/>
    <n v="1346975475"/>
    <b v="0"/>
    <n v="182"/>
    <b v="1"/>
    <s v="theater/spaces"/>
    <n v="2.3266"/>
    <n v="63.91758241758241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11633"/>
    <x v="0"/>
    <x v="1"/>
    <s v="GBP"/>
    <n v="1401465600"/>
    <n v="1399032813"/>
    <b v="0"/>
    <n v="145"/>
    <b v="1"/>
    <s v="theater/spaces"/>
    <n v="4.6532"/>
    <n v="80.227586206896547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1633"/>
    <x v="0"/>
    <x v="1"/>
    <s v="GBP"/>
    <n v="1488538892"/>
    <n v="1487329292"/>
    <b v="0"/>
    <n v="25"/>
    <b v="1"/>
    <s v="theater/spaces"/>
    <n v="12.925555555555556"/>
    <n v="465.3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11633"/>
    <x v="0"/>
    <x v="0"/>
    <s v="USD"/>
    <n v="1426866851"/>
    <n v="1424278451"/>
    <b v="0"/>
    <n v="320"/>
    <b v="1"/>
    <s v="theater/spaces"/>
    <n v="0.290825"/>
    <n v="36.353124999999999"/>
    <x v="1"/>
    <x v="38"/>
  </r>
  <r>
    <n v="3028"/>
    <s v="A Home for Vegas Theatre Hub"/>
    <s v="We have a space! Help us fill it with a stage, chairs, gear and audiences' laughter!"/>
    <n v="5000"/>
    <n v="11633"/>
    <x v="0"/>
    <x v="0"/>
    <s v="USD"/>
    <n v="1471242025"/>
    <n v="1468650025"/>
    <b v="0"/>
    <n v="99"/>
    <b v="1"/>
    <s v="theater/spaces"/>
    <n v="2.3266"/>
    <n v="117.50505050505051"/>
    <x v="1"/>
    <x v="38"/>
  </r>
  <r>
    <n v="3029"/>
    <s v="Ground Floor Theatre"/>
    <s v="We're building a new theatre venue in Austin! Austin is growing, but we are losing space for artists- help us keep local theatre alive!"/>
    <n v="30000"/>
    <n v="11633"/>
    <x v="0"/>
    <x v="0"/>
    <s v="USD"/>
    <n v="1416285300"/>
    <n v="1413824447"/>
    <b v="0"/>
    <n v="348"/>
    <b v="1"/>
    <s v="theater/spaces"/>
    <n v="0.38776666666666665"/>
    <n v="33.42816091954023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1633"/>
    <x v="0"/>
    <x v="0"/>
    <s v="USD"/>
    <n v="1442426171"/>
    <n v="1439834171"/>
    <b v="0"/>
    <n v="41"/>
    <b v="1"/>
    <s v="theater/spaces"/>
    <n v="6.6474285714285717"/>
    <n v="283.7317073170731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1633"/>
    <x v="0"/>
    <x v="0"/>
    <s v="USD"/>
    <n v="1476479447"/>
    <n v="1471295447"/>
    <b v="0"/>
    <n v="29"/>
    <b v="1"/>
    <s v="theater/spaces"/>
    <n v="7.7553333333333336"/>
    <n v="401.13793103448273"/>
    <x v="1"/>
    <x v="38"/>
  </r>
  <r>
    <n v="3032"/>
    <s v="Silent Valley : A Haunting"/>
    <s v="One night only, not-for-profit, neighborhood haunted attraction that will scare your mask off! Coming this Halloween."/>
    <n v="1000"/>
    <n v="11633"/>
    <x v="0"/>
    <x v="0"/>
    <s v="USD"/>
    <n v="1441933459"/>
    <n v="1439341459"/>
    <b v="0"/>
    <n v="25"/>
    <b v="1"/>
    <s v="theater/spaces"/>
    <n v="11.632999999999999"/>
    <n v="465.32"/>
    <x v="1"/>
    <x v="38"/>
  </r>
  <r>
    <n v="3033"/>
    <s v="Stagelights Studio by Pam Kinter, Greensboro"/>
    <s v="Finally Stagelights will have a space of our very own!  Be a part of this exciting new adventure in Greensboro!!"/>
    <n v="3000"/>
    <n v="11633"/>
    <x v="0"/>
    <x v="0"/>
    <s v="USD"/>
    <n v="1471487925"/>
    <n v="1468895925"/>
    <b v="0"/>
    <n v="23"/>
    <b v="1"/>
    <s v="theater/spaces"/>
    <n v="3.8776666666666668"/>
    <n v="505.7826086956521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633"/>
    <x v="0"/>
    <x v="0"/>
    <s v="USD"/>
    <n v="1477972740"/>
    <n v="1475326255"/>
    <b v="0"/>
    <n v="1260"/>
    <b v="1"/>
    <s v="theater/spaces"/>
    <n v="0.11633"/>
    <n v="9.2325396825396826"/>
    <x v="1"/>
    <x v="38"/>
  </r>
  <r>
    <n v="3035"/>
    <s v="The Coalition Theater"/>
    <s v="Help create a permanent home for live comedy shows and classes in Downtown RVA."/>
    <n v="25000"/>
    <n v="11633"/>
    <x v="0"/>
    <x v="0"/>
    <s v="USD"/>
    <n v="1367674009"/>
    <n v="1365082009"/>
    <b v="0"/>
    <n v="307"/>
    <b v="1"/>
    <s v="theater/spaces"/>
    <n v="0.46532000000000001"/>
    <n v="37.892508143322473"/>
    <x v="1"/>
    <x v="38"/>
  </r>
  <r>
    <n v="3036"/>
    <s v="Save the Studio!"/>
    <s v="Help Synetic Theater create a new Studio to produce amazing  shows in the 2013/14 season and train awesome artists of all ages!"/>
    <n v="25000"/>
    <n v="11633"/>
    <x v="0"/>
    <x v="0"/>
    <s v="USD"/>
    <n v="1376654340"/>
    <n v="1373568644"/>
    <b v="0"/>
    <n v="329"/>
    <b v="1"/>
    <s v="theater/spaces"/>
    <n v="0.46532000000000001"/>
    <n v="35.358662613981764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1633"/>
    <x v="0"/>
    <x v="0"/>
    <s v="USD"/>
    <n v="1285995540"/>
    <n v="1279574773"/>
    <b v="0"/>
    <n v="32"/>
    <b v="1"/>
    <s v="theater/spaces"/>
    <n v="23.265999999999998"/>
    <n v="363.53125"/>
    <x v="1"/>
    <x v="38"/>
  </r>
  <r>
    <n v="3038"/>
    <s v="Overtime Theater Spruce Up"/>
    <s v="Our little theater needs some love. We took over a lab and need to make our space look more inviting and well, like a theater!"/>
    <n v="1000"/>
    <n v="11633"/>
    <x v="0"/>
    <x v="0"/>
    <s v="USD"/>
    <n v="1457071397"/>
    <n v="1451887397"/>
    <b v="0"/>
    <n v="27"/>
    <b v="1"/>
    <s v="theater/spaces"/>
    <n v="11.632999999999999"/>
    <n v="430.85185185185185"/>
    <x v="1"/>
    <x v="38"/>
  </r>
  <r>
    <n v="3039"/>
    <s v="Shelter the Schmee"/>
    <s v="After 22 yrs downstairs we are &quot;getting out of  our parents basement&quot; and building a new 50 seat theater in a new location."/>
    <n v="20000"/>
    <n v="11633"/>
    <x v="0"/>
    <x v="0"/>
    <s v="USD"/>
    <n v="1388303940"/>
    <n v="1386011038"/>
    <b v="0"/>
    <n v="236"/>
    <b v="1"/>
    <s v="theater/spaces"/>
    <n v="0.58165"/>
    <n v="49.292372881355931"/>
    <x v="1"/>
    <x v="38"/>
  </r>
  <r>
    <n v="3040"/>
    <s v="Jayhawk Makeover"/>
    <s v="48 hours of deck screws, dry wall, hard hats and needed renovation to help the Jayhawk rise from the ashes."/>
    <n v="3000"/>
    <n v="11633"/>
    <x v="0"/>
    <x v="0"/>
    <s v="USD"/>
    <n v="1435359600"/>
    <n v="1434999621"/>
    <b v="0"/>
    <n v="42"/>
    <b v="1"/>
    <s v="theater/spaces"/>
    <n v="3.8776666666666668"/>
    <n v="276.97619047619048"/>
    <x v="1"/>
    <x v="38"/>
  </r>
  <r>
    <n v="3041"/>
    <s v="Lend a Hand in Our Home"/>
    <s v="Privet! Hello! Bon Jour! We are the Arlekin Players Theatre and we need a home."/>
    <n v="8300"/>
    <n v="11633"/>
    <x v="0"/>
    <x v="0"/>
    <s v="USD"/>
    <n v="1453323048"/>
    <n v="1450731048"/>
    <b v="0"/>
    <n v="95"/>
    <b v="1"/>
    <s v="theater/spaces"/>
    <n v="1.401566265060241"/>
    <n v="122.4526315789473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1633"/>
    <x v="0"/>
    <x v="1"/>
    <s v="GBP"/>
    <n v="1444149047"/>
    <n v="1441557047"/>
    <b v="0"/>
    <n v="37"/>
    <b v="1"/>
    <s v="theater/spaces"/>
    <n v="7.7553333333333336"/>
    <n v="314.4054054054054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1633"/>
    <x v="0"/>
    <x v="5"/>
    <s v="CAD"/>
    <n v="1429152600"/>
    <n v="1426815699"/>
    <b v="0"/>
    <n v="128"/>
    <b v="1"/>
    <s v="theater/spaces"/>
    <n v="0.7755333333333333"/>
    <n v="90.88281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1633"/>
    <x v="0"/>
    <x v="0"/>
    <s v="USD"/>
    <n v="1454433998"/>
    <n v="1453137998"/>
    <b v="0"/>
    <n v="156"/>
    <b v="1"/>
    <s v="theater/spaces"/>
    <n v="0.9694166666666667"/>
    <n v="74.57051282051281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11633"/>
    <x v="0"/>
    <x v="0"/>
    <s v="USD"/>
    <n v="1408679055"/>
    <n v="1406087055"/>
    <b v="0"/>
    <n v="64"/>
    <b v="1"/>
    <s v="theater/spaces"/>
    <n v="2.9082499999999998"/>
    <n v="181.76562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1633"/>
    <x v="0"/>
    <x v="0"/>
    <s v="USD"/>
    <n v="1410324720"/>
    <n v="1407784586"/>
    <b v="0"/>
    <n v="58"/>
    <b v="1"/>
    <s v="theater/spaces"/>
    <n v="1.4725316455696202"/>
    <n v="200.56896551724137"/>
    <x v="1"/>
    <x v="38"/>
  </r>
  <r>
    <n v="3047"/>
    <s v="Acting V Senior Showcase"/>
    <s v="Hi! We're the Graduating Seniors Acting V Seniors at Temple University! Welcome to our Kick starter Page!"/>
    <n v="500"/>
    <n v="11633"/>
    <x v="0"/>
    <x v="0"/>
    <s v="USD"/>
    <n v="1461762960"/>
    <n v="1457999054"/>
    <b v="0"/>
    <n v="20"/>
    <b v="1"/>
    <s v="theater/spaces"/>
    <n v="23.265999999999998"/>
    <n v="581.6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11633"/>
    <x v="0"/>
    <x v="0"/>
    <s v="USD"/>
    <n v="1420060920"/>
    <n v="1417556262"/>
    <b v="0"/>
    <n v="47"/>
    <b v="1"/>
    <s v="theater/spaces"/>
    <n v="2.3266"/>
    <n v="247.5106382978723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1633"/>
    <x v="0"/>
    <x v="0"/>
    <s v="USD"/>
    <n v="1434241255"/>
    <n v="1431649255"/>
    <b v="0"/>
    <n v="54"/>
    <b v="1"/>
    <s v="theater/spaces"/>
    <n v="3.1021333333333332"/>
    <n v="215.42592592592592"/>
    <x v="1"/>
    <x v="38"/>
  </r>
  <r>
    <n v="3050"/>
    <s v="The Black Pearl Consuite at CoreCon VIII: On Ancient Seas"/>
    <s v="Help fund The Black Pearl Consuite at CoreCon VIII: On Ancient Seas!"/>
    <n v="600"/>
    <n v="11633"/>
    <x v="0"/>
    <x v="0"/>
    <s v="USD"/>
    <n v="1462420960"/>
    <n v="1459828960"/>
    <b v="0"/>
    <n v="9"/>
    <b v="1"/>
    <s v="theater/spaces"/>
    <n v="19.388333333333332"/>
    <n v="1292.5555555555557"/>
    <x v="1"/>
    <x v="38"/>
  </r>
  <r>
    <n v="3051"/>
    <s v="Jon Udry's ABC Tour"/>
    <s v="The ABC tour: 26 comedy-juggling shows in 26 different venues - chosen by YOU - each beginning with a different letter of the alphabet."/>
    <n v="3500"/>
    <n v="11633"/>
    <x v="2"/>
    <x v="1"/>
    <s v="GBP"/>
    <n v="1486547945"/>
    <n v="1483955945"/>
    <b v="1"/>
    <n v="35"/>
    <b v="0"/>
    <s v="theater/spaces"/>
    <n v="3.3237142857142858"/>
    <n v="332.37142857142857"/>
    <x v="1"/>
    <x v="38"/>
  </r>
  <r>
    <n v="3052"/>
    <s v="Funding for a new theater facility in Walker Minnesota"/>
    <s v="To let the arts continue in Walker Minnesota We need a performing arts space and art gallery"/>
    <n v="50000"/>
    <n v="11633"/>
    <x v="2"/>
    <x v="0"/>
    <s v="USD"/>
    <n v="1432828740"/>
    <n v="1430237094"/>
    <b v="0"/>
    <n v="2"/>
    <b v="0"/>
    <s v="theater/spaces"/>
    <n v="0.23266000000000001"/>
    <n v="5816.5"/>
    <x v="1"/>
    <x v="38"/>
  </r>
  <r>
    <n v="3053"/>
    <s v="Showroom"/>
    <s v="Showroom is a multi-disciplinary space providing unorthodox concerts, events &amp; a platform creatives can express their creative vision"/>
    <n v="10000"/>
    <n v="11633"/>
    <x v="2"/>
    <x v="0"/>
    <s v="USD"/>
    <n v="1412222340"/>
    <n v="1407781013"/>
    <b v="0"/>
    <n v="3"/>
    <b v="0"/>
    <s v="theater/spaces"/>
    <n v="1.1633"/>
    <n v="3877.666666666666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1633"/>
    <x v="2"/>
    <x v="0"/>
    <s v="USD"/>
    <n v="1425258240"/>
    <n v="1422043154"/>
    <b v="0"/>
    <n v="0"/>
    <b v="0"/>
    <s v="theater/spaces"/>
    <n v="38.776666666666664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1633"/>
    <x v="2"/>
    <x v="0"/>
    <s v="USD"/>
    <n v="1420844390"/>
    <n v="1415660390"/>
    <b v="0"/>
    <n v="1"/>
    <b v="0"/>
    <s v="theater/spaces"/>
    <n v="0.58165"/>
    <n v="11633"/>
    <x v="1"/>
    <x v="38"/>
  </r>
  <r>
    <n v="3056"/>
    <s v="Palace Flophouse Theater"/>
    <s v="Looking to establish a communal space for art shows, bands, farmer's markets, environmental education, and traditional skills."/>
    <n v="25000"/>
    <n v="11633"/>
    <x v="2"/>
    <x v="0"/>
    <s v="USD"/>
    <n v="1412003784"/>
    <n v="1406819784"/>
    <b v="0"/>
    <n v="0"/>
    <b v="0"/>
    <s v="theater/spaces"/>
    <n v="0.46532000000000001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11633"/>
    <x v="2"/>
    <x v="1"/>
    <s v="GBP"/>
    <n v="1459694211"/>
    <n v="1457105811"/>
    <b v="0"/>
    <n v="0"/>
    <b v="0"/>
    <s v="theater/spaces"/>
    <n v="0.23266000000000001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11633"/>
    <x v="2"/>
    <x v="13"/>
    <s v="EUR"/>
    <n v="1463734740"/>
    <n v="1459414740"/>
    <b v="0"/>
    <n v="3"/>
    <b v="0"/>
    <s v="theater/spaces"/>
    <n v="0.64627777777777773"/>
    <n v="3877.666666666666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11633"/>
    <x v="2"/>
    <x v="0"/>
    <s v="USD"/>
    <n v="1407536846"/>
    <n v="1404944846"/>
    <b v="0"/>
    <n v="11"/>
    <b v="0"/>
    <s v="theater/spaces"/>
    <n v="0.7755333333333333"/>
    <n v="1057.5454545454545"/>
    <x v="1"/>
    <x v="38"/>
  </r>
  <r>
    <n v="3060"/>
    <s v="Save the Roxy Theatre in Bremerton WA"/>
    <s v="Save the historic Roxy theatre in Bremerton WA from being repurposed as office space."/>
    <n v="220000"/>
    <n v="11633"/>
    <x v="2"/>
    <x v="0"/>
    <s v="USD"/>
    <n v="1443422134"/>
    <n v="1440830134"/>
    <b v="0"/>
    <n v="6"/>
    <b v="0"/>
    <s v="theater/spaces"/>
    <n v="5.2877272727272724E-2"/>
    <n v="1938.8333333333333"/>
    <x v="1"/>
    <x v="38"/>
  </r>
  <r>
    <n v="3061"/>
    <s v="Help Save Parkway Cinemas!"/>
    <s v="Save a historic Local theater."/>
    <n v="1000000"/>
    <n v="11633"/>
    <x v="2"/>
    <x v="0"/>
    <s v="USD"/>
    <n v="1407955748"/>
    <n v="1405363748"/>
    <b v="0"/>
    <n v="0"/>
    <b v="0"/>
    <s v="theater/spaces"/>
    <n v="1.1632999999999999E-2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11633"/>
    <x v="2"/>
    <x v="0"/>
    <s v="USD"/>
    <n v="1443636000"/>
    <n v="1441111892"/>
    <b v="0"/>
    <n v="67"/>
    <b v="0"/>
    <s v="theater/spaces"/>
    <n v="1.1633"/>
    <n v="173.62686567164178"/>
    <x v="1"/>
    <x v="38"/>
  </r>
  <r>
    <n v="3063"/>
    <s v="Spec Haus"/>
    <s v="Members of the local Miami music scene are putting together a venue/creative space in Kendall!"/>
    <n v="3000"/>
    <n v="11633"/>
    <x v="2"/>
    <x v="0"/>
    <s v="USD"/>
    <n v="1477174138"/>
    <n v="1474150138"/>
    <b v="0"/>
    <n v="23"/>
    <b v="0"/>
    <s v="theater/spaces"/>
    <n v="3.8776666666666668"/>
    <n v="505.78260869565219"/>
    <x v="1"/>
    <x v="38"/>
  </r>
  <r>
    <n v="3064"/>
    <s v="Kickstart the Crossroads Community"/>
    <s v="An epicenter for connection, creation and expression of the community."/>
    <n v="75000"/>
    <n v="11633"/>
    <x v="2"/>
    <x v="0"/>
    <s v="USD"/>
    <n v="1448175540"/>
    <n v="1445483246"/>
    <b v="0"/>
    <n v="72"/>
    <b v="0"/>
    <s v="theater/spaces"/>
    <n v="0.15510666666666667"/>
    <n v="161.56944444444446"/>
    <x v="1"/>
    <x v="38"/>
  </r>
  <r>
    <n v="3065"/>
    <s v="The Castle Project"/>
    <s v="A castle themed events center with large and small spaces to support a variety of arts i.e. performing, visual, music, theater, dance"/>
    <n v="25000"/>
    <n v="11633"/>
    <x v="2"/>
    <x v="0"/>
    <s v="USD"/>
    <n v="1406683172"/>
    <n v="1404523172"/>
    <b v="0"/>
    <n v="2"/>
    <b v="0"/>
    <s v="theater/spaces"/>
    <n v="0.46532000000000001"/>
    <n v="5816.5"/>
    <x v="1"/>
    <x v="38"/>
  </r>
  <r>
    <n v="3066"/>
    <s v="Gold Coast Wake Park"/>
    <s v="Our mission is to offer an innovative family watersports attraction that is fun, safe, economical and a leader in its field."/>
    <n v="350000"/>
    <n v="11633"/>
    <x v="2"/>
    <x v="2"/>
    <s v="AUD"/>
    <n v="1468128537"/>
    <n v="1465536537"/>
    <b v="0"/>
    <n v="15"/>
    <b v="0"/>
    <s v="theater/spaces"/>
    <n v="3.3237142857142854E-2"/>
    <n v="775.53333333333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1633"/>
    <x v="2"/>
    <x v="4"/>
    <s v="NZD"/>
    <n v="1441837879"/>
    <n v="1439245879"/>
    <b v="0"/>
    <n v="1"/>
    <b v="0"/>
    <s v="theater/spaces"/>
    <n v="1.4541249999999999"/>
    <n v="1163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1633"/>
    <x v="2"/>
    <x v="0"/>
    <s v="USD"/>
    <n v="1445013352"/>
    <n v="1442421352"/>
    <b v="0"/>
    <n v="2"/>
    <b v="0"/>
    <s v="theater/spaces"/>
    <n v="4.6531999999999997E-2"/>
    <n v="5816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1633"/>
    <x v="2"/>
    <x v="0"/>
    <s v="USD"/>
    <n v="1418587234"/>
    <n v="1415995234"/>
    <b v="0"/>
    <n v="7"/>
    <b v="0"/>
    <s v="theater/spaces"/>
    <n v="11.632999999999999"/>
    <n v="1661.857142857142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1633"/>
    <x v="2"/>
    <x v="1"/>
    <s v="GBP"/>
    <n v="1481132169"/>
    <n v="1479317769"/>
    <b v="0"/>
    <n v="16"/>
    <b v="0"/>
    <s v="theater/spaces"/>
    <n v="1.1633"/>
    <n v="727.0625"/>
    <x v="1"/>
    <x v="38"/>
  </r>
  <r>
    <n v="3071"/>
    <s v="The Echo Theatre 2015"/>
    <s v="Anyone can create. They just need a place and an opportunity. The Echo Theatre (Provo) provides that opportunity."/>
    <n v="12000"/>
    <n v="11633"/>
    <x v="2"/>
    <x v="0"/>
    <s v="USD"/>
    <n v="1429595940"/>
    <n v="1428082481"/>
    <b v="0"/>
    <n v="117"/>
    <b v="0"/>
    <s v="theater/spaces"/>
    <n v="0.9694166666666667"/>
    <n v="99.42735042735043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11633"/>
    <x v="2"/>
    <x v="0"/>
    <s v="USD"/>
    <n v="1477791960"/>
    <n v="1476549262"/>
    <b v="0"/>
    <n v="2"/>
    <b v="0"/>
    <s v="theater/spaces"/>
    <n v="0.9694166666666667"/>
    <n v="5816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11633"/>
    <x v="2"/>
    <x v="0"/>
    <s v="USD"/>
    <n v="1434309540"/>
    <n v="1429287900"/>
    <b v="0"/>
    <n v="7"/>
    <b v="0"/>
    <s v="theater/spaces"/>
    <n v="4.1546428571428567E-3"/>
    <n v="1661.857142857142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1633"/>
    <x v="2"/>
    <x v="6"/>
    <s v="EUR"/>
    <n v="1457617359"/>
    <n v="1455025359"/>
    <b v="0"/>
    <n v="3"/>
    <b v="0"/>
    <s v="theater/spaces"/>
    <n v="0.46532000000000001"/>
    <n v="3877.6666666666665"/>
    <x v="1"/>
    <x v="38"/>
  </r>
  <r>
    <n v="3075"/>
    <s v="The Little MAGIC Theatre"/>
    <s v="Magic Morgan &amp; Liliana are raising funds to expand their famed traveling magic show to a theater of magic."/>
    <n v="15000"/>
    <n v="11633"/>
    <x v="2"/>
    <x v="0"/>
    <s v="USD"/>
    <n v="1471573640"/>
    <n v="1467253640"/>
    <b v="0"/>
    <n v="20"/>
    <b v="0"/>
    <s v="theater/spaces"/>
    <n v="0.7755333333333333"/>
    <n v="581.65"/>
    <x v="1"/>
    <x v="38"/>
  </r>
  <r>
    <n v="3076"/>
    <s v="10,000 Hours"/>
    <s v="Helping female comedians get in their 10,000 Hours of practice!"/>
    <n v="10000"/>
    <n v="11633"/>
    <x v="2"/>
    <x v="0"/>
    <s v="USD"/>
    <n v="1444405123"/>
    <n v="1439221123"/>
    <b v="0"/>
    <n v="50"/>
    <b v="0"/>
    <s v="theater/spaces"/>
    <n v="1.1633"/>
    <n v="232.6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1633"/>
    <x v="2"/>
    <x v="5"/>
    <s v="CAD"/>
    <n v="1488495478"/>
    <n v="1485903478"/>
    <b v="0"/>
    <n v="2"/>
    <b v="0"/>
    <s v="theater/spaces"/>
    <n v="0.52877272727272728"/>
    <n v="5816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1633"/>
    <x v="2"/>
    <x v="0"/>
    <s v="USD"/>
    <n v="1424920795"/>
    <n v="1422328795"/>
    <b v="0"/>
    <n v="3"/>
    <b v="0"/>
    <s v="theater/spaces"/>
    <n v="0.19388333333333332"/>
    <n v="3877.666666666666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633"/>
    <x v="2"/>
    <x v="0"/>
    <s v="USD"/>
    <n v="1427040435"/>
    <n v="1424452035"/>
    <b v="0"/>
    <n v="27"/>
    <b v="0"/>
    <s v="theater/spaces"/>
    <n v="8.7225737178573941E-3"/>
    <n v="430.8518518518518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11633"/>
    <x v="2"/>
    <x v="0"/>
    <s v="USD"/>
    <n v="1419644444"/>
    <n v="1414456844"/>
    <b v="0"/>
    <n v="7"/>
    <b v="0"/>
    <s v="theater/spaces"/>
    <n v="5.8164999999999996E-3"/>
    <n v="1661.8571428571429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11633"/>
    <x v="2"/>
    <x v="0"/>
    <s v="USD"/>
    <n v="1442722891"/>
    <n v="1440130891"/>
    <b v="0"/>
    <n v="5"/>
    <b v="0"/>
    <s v="theater/spaces"/>
    <n v="1.1632999999999999E-2"/>
    <n v="2326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11633"/>
    <x v="2"/>
    <x v="0"/>
    <s v="USD"/>
    <n v="1447628946"/>
    <n v="1445033346"/>
    <b v="0"/>
    <n v="0"/>
    <b v="0"/>
    <s v="theater/spaces"/>
    <n v="1.2925555555555555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11633"/>
    <x v="2"/>
    <x v="0"/>
    <s v="USD"/>
    <n v="1409547600"/>
    <n v="1406986278"/>
    <b v="0"/>
    <n v="3"/>
    <b v="0"/>
    <s v="theater/spaces"/>
    <n v="0.58165"/>
    <n v="3877.666666666666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11633"/>
    <x v="2"/>
    <x v="0"/>
    <s v="USD"/>
    <n v="1430851680"/>
    <n v="1428340931"/>
    <b v="0"/>
    <n v="6"/>
    <b v="0"/>
    <s v="theater/spaces"/>
    <n v="2.8659768415865976"/>
    <n v="1938.83333333333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11633"/>
    <x v="2"/>
    <x v="0"/>
    <s v="USD"/>
    <n v="1443561159"/>
    <n v="1440969159"/>
    <b v="0"/>
    <n v="9"/>
    <b v="0"/>
    <s v="theater/spaces"/>
    <n v="0.46532000000000001"/>
    <n v="1292.5555555555557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33"/>
    <x v="2"/>
    <x v="13"/>
    <s v="EUR"/>
    <n v="1439827559"/>
    <n v="1434643559"/>
    <b v="0"/>
    <n v="3"/>
    <b v="0"/>
    <s v="theater/spaces"/>
    <n v="0.58165"/>
    <n v="3877.666666666666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33"/>
    <x v="2"/>
    <x v="0"/>
    <s v="USD"/>
    <n v="1482294990"/>
    <n v="1477107390"/>
    <b v="0"/>
    <n v="2"/>
    <b v="0"/>
    <s v="theater/spaces"/>
    <n v="0.58165"/>
    <n v="5816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1633"/>
    <x v="2"/>
    <x v="0"/>
    <s v="USD"/>
    <n v="1420724460"/>
    <n v="1418046247"/>
    <b v="0"/>
    <n v="3"/>
    <b v="0"/>
    <s v="theater/spaces"/>
    <n v="0.17896923076923077"/>
    <n v="3877.666666666666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11633"/>
    <x v="2"/>
    <x v="0"/>
    <s v="USD"/>
    <n v="1468029540"/>
    <n v="1465304483"/>
    <b v="0"/>
    <n v="45"/>
    <b v="0"/>
    <s v="theater/spaces"/>
    <n v="0.46532000000000001"/>
    <n v="258.51111111111112"/>
    <x v="1"/>
    <x v="38"/>
  </r>
  <r>
    <n v="3090"/>
    <s v="Save the Stage"/>
    <s v="To create a space by restoring a historic church in Burlington, Ky where community theater, dance and music and art can be performed."/>
    <n v="225000"/>
    <n v="11633"/>
    <x v="2"/>
    <x v="0"/>
    <s v="USD"/>
    <n v="1430505545"/>
    <n v="1425325145"/>
    <b v="0"/>
    <n v="9"/>
    <b v="0"/>
    <s v="theater/spaces"/>
    <n v="5.1702222222222219E-2"/>
    <n v="1292.5555555555557"/>
    <x v="1"/>
    <x v="38"/>
  </r>
  <r>
    <n v="3091"/>
    <s v="Bustduck Theatre"/>
    <s v="Roanoke, Virginia's first long-form improv theatre company. Producing improv and scripted theatre, with a dynamic training program."/>
    <n v="5000"/>
    <n v="11633"/>
    <x v="2"/>
    <x v="0"/>
    <s v="USD"/>
    <n v="1471214743"/>
    <n v="1468622743"/>
    <b v="0"/>
    <n v="9"/>
    <b v="0"/>
    <s v="theater/spaces"/>
    <n v="2.3266"/>
    <n v="1292.5555555555557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633"/>
    <x v="2"/>
    <x v="0"/>
    <s v="USD"/>
    <n v="1444946400"/>
    <n v="1441723912"/>
    <b v="0"/>
    <n v="21"/>
    <b v="0"/>
    <s v="theater/spaces"/>
    <n v="0.11633"/>
    <n v="553.9523809523809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11633"/>
    <x v="2"/>
    <x v="5"/>
    <s v="CAD"/>
    <n v="1401595140"/>
    <n v="1398980941"/>
    <b v="0"/>
    <n v="17"/>
    <b v="0"/>
    <s v="theater/spaces"/>
    <n v="2.9082499999999998"/>
    <n v="684.29411764705878"/>
    <x v="1"/>
    <x v="38"/>
  </r>
  <r>
    <n v="3094"/>
    <s v="Nothing Up My Sleeves Tour: Summer 2016"/>
    <s v="This is a Kickstarter to help with the start up costs for Illusionist, Chris Lengyel's Summer 2016 Tour!"/>
    <n v="100000"/>
    <n v="11633"/>
    <x v="2"/>
    <x v="0"/>
    <s v="USD"/>
    <n v="1442775956"/>
    <n v="1437591956"/>
    <b v="0"/>
    <n v="1"/>
    <b v="0"/>
    <s v="theater/spaces"/>
    <n v="0.11633"/>
    <n v="11633"/>
    <x v="1"/>
    <x v="38"/>
  </r>
  <r>
    <n v="3095"/>
    <s v="The Old Howard Theatre Company"/>
    <s v="We are a small theatre company looking to provide world class theatre to the working class in the Greater New York area."/>
    <n v="14920"/>
    <n v="11633"/>
    <x v="2"/>
    <x v="0"/>
    <s v="USD"/>
    <n v="1470011780"/>
    <n v="1464827780"/>
    <b v="0"/>
    <n v="1"/>
    <b v="0"/>
    <s v="theater/spaces"/>
    <n v="0.77969168900804287"/>
    <n v="1163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11633"/>
    <x v="2"/>
    <x v="0"/>
    <s v="USD"/>
    <n v="1432151326"/>
    <n v="1429559326"/>
    <b v="0"/>
    <n v="14"/>
    <b v="0"/>
    <s v="theater/spaces"/>
    <n v="0.58165"/>
    <n v="830.9285714285714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633"/>
    <x v="2"/>
    <x v="1"/>
    <s v="GBP"/>
    <n v="1475848800"/>
    <n v="1474027501"/>
    <b v="0"/>
    <n v="42"/>
    <b v="0"/>
    <s v="theater/spaces"/>
    <n v="1.1633"/>
    <n v="276.97619047619048"/>
    <x v="1"/>
    <x v="38"/>
  </r>
  <r>
    <n v="3098"/>
    <s v="The Enchanted Cottage"/>
    <s v="A magical space, full of fairytale favorites, designed to make each individual have a unique experience; children's dreams made real."/>
    <n v="48725"/>
    <n v="11633"/>
    <x v="2"/>
    <x v="0"/>
    <s v="USD"/>
    <n v="1454890620"/>
    <n v="1450724449"/>
    <b v="0"/>
    <n v="27"/>
    <b v="0"/>
    <s v="theater/spaces"/>
    <n v="0.23874807593637762"/>
    <n v="430.8518518518518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11633"/>
    <x v="2"/>
    <x v="0"/>
    <s v="USD"/>
    <n v="1455251591"/>
    <n v="1452659591"/>
    <b v="0"/>
    <n v="5"/>
    <b v="0"/>
    <s v="theater/spaces"/>
    <n v="5.8164999999999996"/>
    <n v="2326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1633"/>
    <x v="2"/>
    <x v="0"/>
    <s v="USD"/>
    <n v="1413816975"/>
    <n v="1411224975"/>
    <b v="0"/>
    <n v="13"/>
    <b v="0"/>
    <s v="theater/spaces"/>
    <n v="0.9694166666666667"/>
    <n v="894.8461538461538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11633"/>
    <x v="2"/>
    <x v="6"/>
    <s v="EUR"/>
    <n v="1437033360"/>
    <n v="1434445937"/>
    <b v="0"/>
    <n v="12"/>
    <b v="0"/>
    <s v="theater/spaces"/>
    <n v="4.6532"/>
    <n v="969.41666666666663"/>
    <x v="1"/>
    <x v="38"/>
  </r>
  <r>
    <n v="3102"/>
    <s v="Theatre Bath Bus"/>
    <s v="Imagine being able to take a performance anywhere! Meet the Theatre Bath Bus - a magical performance space where anything is possible."/>
    <n v="16000"/>
    <n v="11633"/>
    <x v="2"/>
    <x v="1"/>
    <s v="GBP"/>
    <n v="1471939818"/>
    <n v="1467619818"/>
    <b v="0"/>
    <n v="90"/>
    <b v="0"/>
    <s v="theater/spaces"/>
    <n v="0.72706249999999994"/>
    <n v="129.25555555555556"/>
    <x v="1"/>
    <x v="38"/>
  </r>
  <r>
    <n v="3103"/>
    <s v="Professional Venue for local artists!!"/>
    <s v="Creating a place for local artists to perform, at substantially less cost for them"/>
    <n v="4100"/>
    <n v="11633"/>
    <x v="2"/>
    <x v="0"/>
    <s v="USD"/>
    <n v="1434080706"/>
    <n v="1428896706"/>
    <b v="0"/>
    <n v="2"/>
    <b v="0"/>
    <s v="theater/spaces"/>
    <n v="2.8373170731707318"/>
    <n v="581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633"/>
    <x v="2"/>
    <x v="2"/>
    <s v="AUD"/>
    <n v="1422928800"/>
    <n v="1420235311"/>
    <b v="0"/>
    <n v="5"/>
    <b v="0"/>
    <s v="theater/spaces"/>
    <n v="2.9082499999999998"/>
    <n v="2326.6"/>
    <x v="1"/>
    <x v="38"/>
  </r>
  <r>
    <n v="3105"/>
    <s v="Paddock School Theater Improvement"/>
    <s v="My hope is to raise $5845 and replace old stained and mismatched border curtains, cyclorama curtain, and backdrop."/>
    <n v="5845"/>
    <n v="11633"/>
    <x v="2"/>
    <x v="0"/>
    <s v="USD"/>
    <n v="1413694800"/>
    <n v="1408986916"/>
    <b v="0"/>
    <n v="31"/>
    <b v="0"/>
    <s v="theater/spaces"/>
    <n v="1.9902480752780154"/>
    <n v="375.2580645161290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11633"/>
    <x v="2"/>
    <x v="1"/>
    <s v="GBP"/>
    <n v="1442440800"/>
    <n v="1440497876"/>
    <b v="0"/>
    <n v="4"/>
    <b v="0"/>
    <s v="theater/spaces"/>
    <n v="11.632999999999999"/>
    <n v="2908.25"/>
    <x v="1"/>
    <x v="38"/>
  </r>
  <r>
    <n v="3107"/>
    <s v="Creating Cabaret"/>
    <s v="When opportunity knocks, we answer!  Help expand the ravishingly talented troupe into a new and exciting market and venue!"/>
    <n v="40000"/>
    <n v="11633"/>
    <x v="2"/>
    <x v="0"/>
    <s v="USD"/>
    <n v="1431372751"/>
    <n v="1430767951"/>
    <b v="0"/>
    <n v="29"/>
    <b v="0"/>
    <s v="theater/spaces"/>
    <n v="0.290825"/>
    <n v="401.13793103448273"/>
    <x v="1"/>
    <x v="38"/>
  </r>
  <r>
    <n v="3108"/>
    <s v="Funding a home for our Children's Theater"/>
    <s v="We need a permanent home for the theater!"/>
    <n v="50000"/>
    <n v="11633"/>
    <x v="2"/>
    <x v="0"/>
    <s v="USD"/>
    <n v="1430234394"/>
    <n v="1425053994"/>
    <b v="0"/>
    <n v="2"/>
    <b v="0"/>
    <s v="theater/spaces"/>
    <n v="0.23266000000000001"/>
    <n v="5816.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1633"/>
    <x v="2"/>
    <x v="0"/>
    <s v="USD"/>
    <n v="1409194810"/>
    <n v="1406170810"/>
    <b v="0"/>
    <n v="114"/>
    <b v="0"/>
    <s v="theater/spaces"/>
    <n v="0.43898113207547168"/>
    <n v="102.04385964912281"/>
    <x v="1"/>
    <x v="38"/>
  </r>
  <r>
    <n v="3110"/>
    <s v="Hip Justice Catmunity Center"/>
    <s v="Cat People Unite! It's time we get a space of our own to relax, socialize and learn! Join the Catmunity!"/>
    <n v="25000"/>
    <n v="11633"/>
    <x v="2"/>
    <x v="0"/>
    <s v="USD"/>
    <n v="1487465119"/>
    <n v="1484009119"/>
    <b v="0"/>
    <n v="1"/>
    <b v="0"/>
    <s v="theater/spaces"/>
    <n v="0.46532000000000001"/>
    <n v="11633"/>
    <x v="1"/>
    <x v="38"/>
  </r>
  <r>
    <n v="3111"/>
    <s v="All Puppet Players Need a Home"/>
    <s v="Help All Puppet Players perform it's 2015 season in a beautiful 200 seat theater for an entire year."/>
    <n v="20000"/>
    <n v="11633"/>
    <x v="2"/>
    <x v="0"/>
    <s v="USD"/>
    <n v="1412432220"/>
    <n v="1409753820"/>
    <b v="0"/>
    <n v="76"/>
    <b v="0"/>
    <s v="theater/spaces"/>
    <n v="0.58165"/>
    <n v="153.06578947368422"/>
    <x v="1"/>
    <x v="38"/>
  </r>
  <r>
    <n v="3112"/>
    <s v="Kids Zone start up"/>
    <s v="Children only have a short period of time to live care free, play hard, get dirty, I want to help every child in my Town play everyday."/>
    <n v="11000"/>
    <n v="11633"/>
    <x v="2"/>
    <x v="0"/>
    <s v="USD"/>
    <n v="1477968934"/>
    <n v="1472784934"/>
    <b v="0"/>
    <n v="9"/>
    <b v="0"/>
    <s v="theater/spaces"/>
    <n v="1.0575454545454546"/>
    <n v="1292.5555555555557"/>
    <x v="1"/>
    <x v="38"/>
  </r>
  <r>
    <n v="3113"/>
    <s v="The Shamrock Drafthouse Theater"/>
    <s v="An arts and craft beer theater showcasing local talent, locally crafted beer and providing performance and rehearsal space."/>
    <n v="109225"/>
    <n v="11633"/>
    <x v="2"/>
    <x v="0"/>
    <s v="USD"/>
    <n v="1429291982"/>
    <n v="1426699982"/>
    <b v="0"/>
    <n v="37"/>
    <b v="0"/>
    <s v="theater/spaces"/>
    <n v="0.10650492103456169"/>
    <n v="314.40540540540542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1633"/>
    <x v="2"/>
    <x v="0"/>
    <s v="USD"/>
    <n v="1411312250"/>
    <n v="1406128250"/>
    <b v="0"/>
    <n v="0"/>
    <b v="0"/>
    <s v="theater/spaces"/>
    <n v="0.15510666666666667"/>
    <n v="0"/>
    <x v="1"/>
    <x v="38"/>
  </r>
  <r>
    <n v="3115"/>
    <s v="spoken word pop-up:"/>
    <s v="We are creating a mobile community devoted to the spreading and sharing of spoken word and other kinds of storytelling."/>
    <n v="10000"/>
    <n v="11633"/>
    <x v="2"/>
    <x v="11"/>
    <s v="SEK"/>
    <n v="1465123427"/>
    <n v="1462531427"/>
    <b v="0"/>
    <n v="1"/>
    <b v="0"/>
    <s v="theater/spaces"/>
    <n v="1.1633"/>
    <n v="11633"/>
    <x v="1"/>
    <x v="38"/>
  </r>
  <r>
    <n v="3116"/>
    <s v="CoreCon Asylum"/>
    <s v="Creating a consuite for CoreCon. A focus on the insanity of asylums and early medical practices from history."/>
    <n v="750"/>
    <n v="11633"/>
    <x v="2"/>
    <x v="0"/>
    <s v="USD"/>
    <n v="1427890925"/>
    <n v="1426681325"/>
    <b v="0"/>
    <n v="10"/>
    <b v="0"/>
    <s v="theater/spaces"/>
    <n v="15.510666666666667"/>
    <n v="1163.3"/>
    <x v="1"/>
    <x v="38"/>
  </r>
  <r>
    <n v="3117"/>
    <s v="Cowes and The Sea"/>
    <s v="Performing Arts workshops, for young people aged 5 -16, exploring how the sea has shaped Cowes as a settlement."/>
    <n v="1000"/>
    <n v="11633"/>
    <x v="2"/>
    <x v="1"/>
    <s v="GBP"/>
    <n v="1464354720"/>
    <n v="1463648360"/>
    <b v="0"/>
    <n v="1"/>
    <b v="0"/>
    <s v="theater/spaces"/>
    <n v="11.632999999999999"/>
    <n v="11633"/>
    <x v="1"/>
    <x v="38"/>
  </r>
  <r>
    <n v="3118"/>
    <s v="Garden Eden, theatre, meeting, culture, music, art"/>
    <s v="a magical place for all kind of people, like a fairytaile in all colours"/>
    <n v="500000"/>
    <n v="11633"/>
    <x v="2"/>
    <x v="11"/>
    <s v="SEK"/>
    <n v="1467473723"/>
    <n v="1465832123"/>
    <b v="0"/>
    <n v="2"/>
    <b v="0"/>
    <s v="theater/spaces"/>
    <n v="2.3265999999999998E-2"/>
    <n v="5816.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1633"/>
    <x v="2"/>
    <x v="0"/>
    <s v="USD"/>
    <n v="1427414732"/>
    <n v="1424826332"/>
    <b v="0"/>
    <n v="1"/>
    <b v="0"/>
    <s v="theater/spaces"/>
    <n v="1.1633"/>
    <n v="11633"/>
    <x v="1"/>
    <x v="38"/>
  </r>
  <r>
    <n v="3120"/>
    <s v="Subtropisch zwemparadijs Tropicana"/>
    <s v="Wij willen Tropicana het subtropisch zwemparadijs van Rotterdam op een nieuwe locatie gaan bouwen."/>
    <n v="1300000"/>
    <n v="11633"/>
    <x v="2"/>
    <x v="9"/>
    <s v="EUR"/>
    <n v="1462484196"/>
    <n v="1457303796"/>
    <b v="0"/>
    <n v="10"/>
    <b v="0"/>
    <s v="theater/spaces"/>
    <n v="8.9484615384615388E-3"/>
    <n v="1163.3"/>
    <x v="1"/>
    <x v="38"/>
  </r>
  <r>
    <n v="3121"/>
    <s v="Ant Farm Theatre Project (Canceled)"/>
    <s v="I going to build a theatre for a local ant farm so that Ants can put on their theatre productions."/>
    <n v="1500"/>
    <n v="11633"/>
    <x v="1"/>
    <x v="5"/>
    <s v="CAD"/>
    <n v="1411748335"/>
    <n v="1406564335"/>
    <b v="0"/>
    <n v="1"/>
    <b v="0"/>
    <s v="theater/spaces"/>
    <n v="7.7553333333333336"/>
    <n v="11633"/>
    <x v="1"/>
    <x v="38"/>
  </r>
  <r>
    <n v="3122"/>
    <s v="be back soon (Canceled)"/>
    <s v="cancelled until further notice"/>
    <n v="199"/>
    <n v="11633"/>
    <x v="1"/>
    <x v="0"/>
    <s v="USD"/>
    <n v="1478733732"/>
    <n v="1478298132"/>
    <b v="0"/>
    <n v="2"/>
    <b v="0"/>
    <s v="theater/spaces"/>
    <n v="58.457286432160807"/>
    <n v="5816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11633"/>
    <x v="1"/>
    <x v="0"/>
    <s v="USD"/>
    <n v="1468108198"/>
    <n v="1465516198"/>
    <b v="0"/>
    <n v="348"/>
    <b v="0"/>
    <s v="theater/spaces"/>
    <n v="9.3063999999999994E-2"/>
    <n v="33.428160919540232"/>
    <x v="1"/>
    <x v="38"/>
  </r>
  <r>
    <n v="3124"/>
    <s v="Theater &amp; Arts &amp; Day Care (Canceled)"/>
    <s v="A place where kids/ teens' dreams come true, and one finds there home without sparkly red shoes!"/>
    <n v="800000"/>
    <n v="11633"/>
    <x v="1"/>
    <x v="0"/>
    <s v="USD"/>
    <n v="1422902601"/>
    <n v="1417718601"/>
    <b v="0"/>
    <n v="4"/>
    <b v="0"/>
    <s v="theater/spaces"/>
    <n v="1.454125E-2"/>
    <n v="2908.25"/>
    <x v="1"/>
    <x v="38"/>
  </r>
  <r>
    <n v="3125"/>
    <s v="N/A (Canceled)"/>
    <s v="N/A"/>
    <n v="1500000"/>
    <n v="11633"/>
    <x v="1"/>
    <x v="0"/>
    <s v="USD"/>
    <n v="1452142672"/>
    <n v="1449550672"/>
    <b v="0"/>
    <n v="0"/>
    <b v="0"/>
    <s v="theater/spaces"/>
    <n v="7.7553333333333337E-3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1633"/>
    <x v="1"/>
    <x v="0"/>
    <s v="USD"/>
    <n v="1459121162"/>
    <n v="1456532762"/>
    <b v="0"/>
    <n v="17"/>
    <b v="0"/>
    <s v="theater/spaces"/>
    <n v="0.46532000000000001"/>
    <n v="684.2941176470587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11633"/>
    <x v="1"/>
    <x v="0"/>
    <s v="USD"/>
    <n v="1425242029"/>
    <n v="1422650029"/>
    <b v="0"/>
    <n v="0"/>
    <b v="0"/>
    <s v="theater/spaces"/>
    <n v="0.11633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1633"/>
    <x v="3"/>
    <x v="0"/>
    <s v="USD"/>
    <n v="1489690141"/>
    <n v="1487101741"/>
    <b v="0"/>
    <n v="117"/>
    <b v="0"/>
    <s v="theater/plays"/>
    <n v="0.7755333333333333"/>
    <n v="99.42735042735043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1633"/>
    <x v="3"/>
    <x v="0"/>
    <s v="USD"/>
    <n v="1492542819"/>
    <n v="1489090419"/>
    <b v="0"/>
    <n v="1"/>
    <b v="0"/>
    <s v="theater/plays"/>
    <n v="9.3064"/>
    <n v="11633"/>
    <x v="1"/>
    <x v="6"/>
  </r>
  <r>
    <n v="3130"/>
    <s v="MEDEA | A New Vision"/>
    <s v="A shockingly relevant modern take on a 2,000-year-old tragedy that confronts current gender politics."/>
    <n v="10000"/>
    <n v="11633"/>
    <x v="3"/>
    <x v="0"/>
    <s v="USD"/>
    <n v="1492145940"/>
    <n v="1489504916"/>
    <b v="0"/>
    <n v="4"/>
    <b v="0"/>
    <s v="theater/plays"/>
    <n v="1.1633"/>
    <n v="2908.25"/>
    <x v="1"/>
    <x v="6"/>
  </r>
  <r>
    <n v="3131"/>
    <s v="SNAKE EYES"/>
    <s v="A Staged Reading of &quot;Snake Eyes,&quot; a new play by Alex Rafala"/>
    <n v="4100"/>
    <n v="11633"/>
    <x v="3"/>
    <x v="0"/>
    <s v="USD"/>
    <n v="1491656045"/>
    <n v="1489067645"/>
    <b v="0"/>
    <n v="12"/>
    <b v="0"/>
    <s v="theater/plays"/>
    <n v="2.8373170731707318"/>
    <n v="969.41666666666663"/>
    <x v="1"/>
    <x v="6"/>
  </r>
  <r>
    <n v="3132"/>
    <s v="A Bite of a Snake Play"/>
    <s v="Smells Like Money, Drips Like Honey, Taste Like Mocha, Better Run AWAY"/>
    <n v="30000"/>
    <n v="11633"/>
    <x v="3"/>
    <x v="0"/>
    <s v="USD"/>
    <n v="1492759460"/>
    <n v="1487579060"/>
    <b v="0"/>
    <n v="1"/>
    <b v="0"/>
    <s v="theater/plays"/>
    <n v="0.38776666666666665"/>
    <n v="11633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11633"/>
    <x v="3"/>
    <x v="1"/>
    <s v="GBP"/>
    <n v="1490358834"/>
    <n v="1487770434"/>
    <b v="0"/>
    <n v="16"/>
    <b v="0"/>
    <s v="theater/plays"/>
    <n v="23.265999999999998"/>
    <n v="727.06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1633"/>
    <x v="3"/>
    <x v="1"/>
    <s v="GBP"/>
    <n v="1490631419"/>
    <n v="1488820619"/>
    <b v="0"/>
    <n v="12"/>
    <b v="0"/>
    <s v="theater/plays"/>
    <n v="11.632999999999999"/>
    <n v="969.4166666666666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1633"/>
    <x v="3"/>
    <x v="0"/>
    <s v="USD"/>
    <n v="1491277121"/>
    <n v="1489376321"/>
    <b v="0"/>
    <n v="7"/>
    <b v="0"/>
    <s v="theater/plays"/>
    <n v="14.971685971685972"/>
    <n v="1661.8571428571429"/>
    <x v="1"/>
    <x v="6"/>
  </r>
  <r>
    <n v="3136"/>
    <s v="Heroines"/>
    <s v="Help emberfly theatre put on their first production Heroines and pay our actors and creative team! Follow us @emberflytheatre"/>
    <n v="500"/>
    <n v="11633"/>
    <x v="3"/>
    <x v="1"/>
    <s v="GBP"/>
    <n v="1491001140"/>
    <n v="1487847954"/>
    <b v="0"/>
    <n v="22"/>
    <b v="0"/>
    <s v="theater/plays"/>
    <n v="23.265999999999998"/>
    <n v="528.77272727272725"/>
    <x v="1"/>
    <x v="6"/>
  </r>
  <r>
    <n v="3137"/>
    <s v="Richard III - Presented by REBATEnsemble/Theatre Off Jackson"/>
    <s v="Set in 1930s Chinatown, evocative of old world South Jackson Street during the Jazz era."/>
    <n v="1500"/>
    <n v="11633"/>
    <x v="3"/>
    <x v="0"/>
    <s v="USD"/>
    <n v="1493838720"/>
    <n v="1489439669"/>
    <b v="0"/>
    <n v="1"/>
    <b v="0"/>
    <s v="theater/plays"/>
    <n v="7.7553333333333336"/>
    <n v="11633"/>
    <x v="1"/>
    <x v="6"/>
  </r>
  <r>
    <n v="3138"/>
    <s v="Our Country's Good"/>
    <s v="A UWE Drama Society adaptation of Timberlake Wertenbaker's play. Funding needed for costumes/props to make the show a success. Thanks."/>
    <n v="200"/>
    <n v="11633"/>
    <x v="3"/>
    <x v="1"/>
    <s v="GBP"/>
    <n v="1491233407"/>
    <n v="1489591807"/>
    <b v="0"/>
    <n v="0"/>
    <b v="0"/>
    <s v="theater/plays"/>
    <n v="58.164999999999999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1633"/>
    <x v="3"/>
    <x v="14"/>
    <s v="MXN"/>
    <n v="1490416380"/>
    <n v="1487485760"/>
    <b v="0"/>
    <n v="6"/>
    <b v="0"/>
    <s v="theater/plays"/>
    <n v="0.23266000000000001"/>
    <n v="1938.833333333333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11633"/>
    <x v="3"/>
    <x v="6"/>
    <s v="EUR"/>
    <n v="1491581703"/>
    <n v="1488993303"/>
    <b v="0"/>
    <n v="4"/>
    <b v="0"/>
    <s v="theater/plays"/>
    <n v="1.1633"/>
    <n v="2908.2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11633"/>
    <x v="3"/>
    <x v="9"/>
    <s v="EUR"/>
    <n v="1492372800"/>
    <n v="1488823488"/>
    <b v="0"/>
    <n v="8"/>
    <b v="0"/>
    <s v="theater/plays"/>
    <n v="23.265999999999998"/>
    <n v="1454.125"/>
    <x v="1"/>
    <x v="6"/>
  </r>
  <r>
    <n v="3142"/>
    <s v="The Pendulum Swings UK Theatre Tour/EdFringe"/>
    <s v="Our aim is to deliver a powerful piece of theatre to audiences across the UK, including Edinburgh Fringe (2017)."/>
    <n v="2750"/>
    <n v="11633"/>
    <x v="3"/>
    <x v="1"/>
    <s v="GBP"/>
    <n v="1489922339"/>
    <n v="1487333939"/>
    <b v="0"/>
    <n v="3"/>
    <b v="0"/>
    <s v="theater/plays"/>
    <n v="4.2301818181818183"/>
    <n v="3877.666666666666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11633"/>
    <x v="3"/>
    <x v="1"/>
    <s v="GBP"/>
    <n v="1491726956"/>
    <n v="1489480556"/>
    <b v="0"/>
    <n v="0"/>
    <b v="0"/>
    <s v="theater/plays"/>
    <n v="16.618571428571428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11633"/>
    <x v="3"/>
    <x v="0"/>
    <s v="USD"/>
    <n v="1489903200"/>
    <n v="1488459307"/>
    <b v="0"/>
    <n v="30"/>
    <b v="0"/>
    <s v="theater/plays"/>
    <n v="1.1633"/>
    <n v="387.76666666666665"/>
    <x v="1"/>
    <x v="6"/>
  </r>
  <r>
    <n v="3145"/>
    <s v="Arlington's 1st Dinner Theatre"/>
    <s v="Dominion Theatre Company is the first community dinner theatre  to be established in Arlington TX."/>
    <n v="25000"/>
    <n v="11633"/>
    <x v="3"/>
    <x v="0"/>
    <s v="USD"/>
    <n v="1490659134"/>
    <n v="1485478734"/>
    <b v="0"/>
    <n v="0"/>
    <b v="0"/>
    <s v="theater/plays"/>
    <n v="0.46532000000000001"/>
    <n v="0"/>
    <x v="1"/>
    <x v="6"/>
  </r>
  <r>
    <n v="3146"/>
    <s v="SoÃ±Ã© una ciudad amurallada"/>
    <s v="Somos... Podemos... Amamos... Nuestra muralla, nuestra utopÃ­a. Que el amor sea el lÃ­mite"/>
    <n v="50000"/>
    <n v="11633"/>
    <x v="3"/>
    <x v="14"/>
    <s v="MXN"/>
    <n v="1492356166"/>
    <n v="1488471766"/>
    <b v="0"/>
    <n v="12"/>
    <b v="0"/>
    <s v="theater/plays"/>
    <n v="0.23266000000000001"/>
    <n v="969.4166666666666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11633"/>
    <x v="0"/>
    <x v="0"/>
    <s v="USD"/>
    <n v="1415319355"/>
    <n v="1411859755"/>
    <b v="1"/>
    <n v="213"/>
    <b v="1"/>
    <s v="theater/plays"/>
    <n v="0.58165"/>
    <n v="54.6150234741784"/>
    <x v="1"/>
    <x v="6"/>
  </r>
  <r>
    <n v="3148"/>
    <s v="The Aurora Project: A Sci-Fi Epic by Bella Poynton"/>
    <s v="Help fund The Aurora Project, an immersive science fiction epic."/>
    <n v="1800"/>
    <n v="11633"/>
    <x v="0"/>
    <x v="0"/>
    <s v="USD"/>
    <n v="1412136000"/>
    <n v="1410278284"/>
    <b v="1"/>
    <n v="57"/>
    <b v="1"/>
    <s v="theater/plays"/>
    <n v="6.4627777777777782"/>
    <n v="204.08771929824562"/>
    <x v="1"/>
    <x v="6"/>
  </r>
  <r>
    <n v="3149"/>
    <s v="Kafka on the Shore"/>
    <s v="A student led production at Northwestern U. of an adaptation by Frank Galati of the classic book Kafka on the Shore by Haruki Murakmi."/>
    <n v="1250"/>
    <n v="11633"/>
    <x v="0"/>
    <x v="0"/>
    <s v="USD"/>
    <n v="1354845600"/>
    <n v="1352766300"/>
    <b v="1"/>
    <n v="25"/>
    <b v="1"/>
    <s v="theater/plays"/>
    <n v="9.3064"/>
    <n v="465.3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11633"/>
    <x v="0"/>
    <x v="0"/>
    <s v="USD"/>
    <n v="1295928000"/>
    <n v="1288160403"/>
    <b v="1"/>
    <n v="104"/>
    <b v="1"/>
    <s v="theater/plays"/>
    <n v="3.3237142857142858"/>
    <n v="111.85576923076923"/>
    <x v="1"/>
    <x v="6"/>
  </r>
  <r>
    <n v="3151"/>
    <s v="&quot;The Holiday Bug&quot; 2014 Puppet Show"/>
    <s v="A Multi-Media Puppet Show, with large cable control puppets to tell a hilarious story for all ages."/>
    <n v="3500"/>
    <n v="11633"/>
    <x v="0"/>
    <x v="0"/>
    <s v="USD"/>
    <n v="1410379774"/>
    <n v="1407787774"/>
    <b v="1"/>
    <n v="34"/>
    <b v="1"/>
    <s v="theater/plays"/>
    <n v="3.3237142857142858"/>
    <n v="342.14705882352939"/>
    <x v="1"/>
    <x v="6"/>
  </r>
  <r>
    <n v="3152"/>
    <s v="'Gilead', an original theatre piece"/>
    <s v="'Gilead' is an original theatre piece inspired by Margaret Atwood's 'The Handmaid's Tale'. (Brighton Fringe 2014)"/>
    <n v="2200"/>
    <n v="11633"/>
    <x v="0"/>
    <x v="1"/>
    <s v="GBP"/>
    <n v="1383425367"/>
    <n v="1380833367"/>
    <b v="1"/>
    <n v="67"/>
    <b v="1"/>
    <s v="theater/plays"/>
    <n v="5.2877272727272731"/>
    <n v="173.62686567164178"/>
    <x v="1"/>
    <x v="6"/>
  </r>
  <r>
    <n v="3153"/>
    <s v="Terminator the Second"/>
    <s v="A stage production of Terminator 2: Judgment Day, composed entirely of the words of William Shakespeare"/>
    <n v="3000"/>
    <n v="11633"/>
    <x v="0"/>
    <x v="0"/>
    <s v="USD"/>
    <n v="1304225940"/>
    <n v="1301542937"/>
    <b v="1"/>
    <n v="241"/>
    <b v="1"/>
    <s v="theater/plays"/>
    <n v="3.8776666666666668"/>
    <n v="48.26970954356846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11633"/>
    <x v="0"/>
    <x v="0"/>
    <s v="USD"/>
    <n v="1333310458"/>
    <n v="1330722058"/>
    <b v="1"/>
    <n v="123"/>
    <b v="1"/>
    <s v="theater/plays"/>
    <n v="1.6618571428571429"/>
    <n v="94.57723577235772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11633"/>
    <x v="0"/>
    <x v="1"/>
    <s v="GBP"/>
    <n v="1356004725"/>
    <n v="1353412725"/>
    <b v="1"/>
    <n v="302"/>
    <b v="1"/>
    <s v="theater/plays"/>
    <n v="2.3266"/>
    <n v="38.51986754966887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11633"/>
    <x v="0"/>
    <x v="0"/>
    <s v="USD"/>
    <n v="1338591144"/>
    <n v="1335567144"/>
    <b v="1"/>
    <n v="89"/>
    <b v="1"/>
    <s v="theater/plays"/>
    <n v="2.1150909090909091"/>
    <n v="130.70786516853931"/>
    <x v="1"/>
    <x v="6"/>
  </r>
  <r>
    <n v="3157"/>
    <s v="Summer FourPlay"/>
    <s v="Four Directors.  Four One Acts.  Four Genres.  For You."/>
    <n v="4000"/>
    <n v="11633"/>
    <x v="0"/>
    <x v="0"/>
    <s v="USD"/>
    <n v="1405746000"/>
    <n v="1404932105"/>
    <b v="1"/>
    <n v="41"/>
    <b v="1"/>
    <s v="theater/plays"/>
    <n v="2.9082499999999998"/>
    <n v="283.73170731707319"/>
    <x v="1"/>
    <x v="6"/>
  </r>
  <r>
    <n v="3158"/>
    <s v="Nursery Crimes"/>
    <s v="A 40s crime-noir play using nursery rhyme characters."/>
    <n v="5000"/>
    <n v="11633"/>
    <x v="0"/>
    <x v="0"/>
    <s v="USD"/>
    <n v="1374523752"/>
    <n v="1371931752"/>
    <b v="1"/>
    <n v="69"/>
    <b v="1"/>
    <s v="theater/plays"/>
    <n v="2.3266"/>
    <n v="168.59420289855072"/>
    <x v="1"/>
    <x v="6"/>
  </r>
  <r>
    <n v="3159"/>
    <s v="Waxwing: A New Play"/>
    <s v="WAXWING is an exciting new world premiere of mythic (perhaps even apocalyptic!) proportions."/>
    <n v="1500"/>
    <n v="11633"/>
    <x v="0"/>
    <x v="0"/>
    <s v="USD"/>
    <n v="1326927600"/>
    <n v="1323221761"/>
    <b v="1"/>
    <n v="52"/>
    <b v="1"/>
    <s v="theater/plays"/>
    <n v="7.7553333333333336"/>
    <n v="223.71153846153845"/>
    <x v="1"/>
    <x v="6"/>
  </r>
  <r>
    <n v="3160"/>
    <s v="We Play Chekhov"/>
    <s v="Two stories by Anton Chekhov adapted for the stage and performed back-to-back in a stunning live theatrical performance."/>
    <n v="4500"/>
    <n v="11633"/>
    <x v="0"/>
    <x v="0"/>
    <s v="USD"/>
    <n v="1407905940"/>
    <n v="1405923687"/>
    <b v="1"/>
    <n v="57"/>
    <b v="1"/>
    <s v="theater/plays"/>
    <n v="2.5851111111111109"/>
    <n v="204.08771929824562"/>
    <x v="1"/>
    <x v="6"/>
  </r>
  <r>
    <n v="3161"/>
    <s v="Faustus"/>
    <s v="Iâ€™ll Be Right Back presents a story of murder and corruption. Faustus is a modern re-imagining of Christopher Marloweâ€™s classic tale."/>
    <n v="2000"/>
    <n v="11633"/>
    <x v="0"/>
    <x v="1"/>
    <s v="GBP"/>
    <n v="1413377522"/>
    <n v="1410785522"/>
    <b v="1"/>
    <n v="74"/>
    <b v="1"/>
    <s v="theater/plays"/>
    <n v="5.8164999999999996"/>
    <n v="157.20270270270271"/>
    <x v="1"/>
    <x v="6"/>
  </r>
  <r>
    <n v="3162"/>
    <s v="Your Radio Adventure!"/>
    <s v="Radio show meets interactive novel, accompanied by live foley, music, and audience participation. YOU choose what happens next!"/>
    <n v="4000"/>
    <n v="11633"/>
    <x v="0"/>
    <x v="0"/>
    <s v="USD"/>
    <n v="1404698400"/>
    <n v="1402331262"/>
    <b v="1"/>
    <n v="63"/>
    <b v="1"/>
    <s v="theater/plays"/>
    <n v="2.9082499999999998"/>
    <n v="184.6507936507936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1633"/>
    <x v="0"/>
    <x v="0"/>
    <s v="USD"/>
    <n v="1402855525"/>
    <n v="1400263525"/>
    <b v="1"/>
    <n v="72"/>
    <b v="1"/>
    <s v="theater/plays"/>
    <n v="0.89484615384615385"/>
    <n v="161.569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11633"/>
    <x v="0"/>
    <x v="0"/>
    <s v="USD"/>
    <n v="1402341615"/>
    <n v="1399490415"/>
    <b v="1"/>
    <n v="71"/>
    <b v="1"/>
    <s v="theater/plays"/>
    <n v="4.6532"/>
    <n v="163.8450704225352"/>
    <x v="1"/>
    <x v="6"/>
  </r>
  <r>
    <n v="3165"/>
    <s v="THE MOON PLAY"/>
    <s v="THE MOON PLAY is a new play written by Carolyn Gilliam. The play follows an astronaut on the moon who has lost his reason to explore."/>
    <n v="750"/>
    <n v="11633"/>
    <x v="0"/>
    <x v="0"/>
    <s v="USD"/>
    <n v="1304395140"/>
    <n v="1302493760"/>
    <b v="1"/>
    <n v="21"/>
    <b v="1"/>
    <s v="theater/plays"/>
    <n v="15.510666666666667"/>
    <n v="553.9523809523809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11633"/>
    <x v="0"/>
    <x v="0"/>
    <s v="USD"/>
    <n v="1416988740"/>
    <n v="1414514153"/>
    <b v="1"/>
    <n v="930"/>
    <b v="1"/>
    <s v="theater/plays"/>
    <n v="0.3323714285714286"/>
    <n v="12.508602150537634"/>
    <x v="1"/>
    <x v="6"/>
  </r>
  <r>
    <n v="3167"/>
    <s v="Destiny is Judd Nelson: a new play at FringeNYC"/>
    <s v="What is destiny? Explore it with us this August at FringeNYC."/>
    <n v="3000"/>
    <n v="11633"/>
    <x v="0"/>
    <x v="0"/>
    <s v="USD"/>
    <n v="1406952781"/>
    <n v="1405743181"/>
    <b v="1"/>
    <n v="55"/>
    <b v="1"/>
    <s v="theater/plays"/>
    <n v="3.8776666666666668"/>
    <n v="211.5090909090909"/>
    <x v="1"/>
    <x v="6"/>
  </r>
  <r>
    <n v="3168"/>
    <s v="Cosmicomics"/>
    <s v="A dazzling aerial show that brings to life the whimsical and romantic short stories of beloved fantasy author Italo Calvino."/>
    <n v="2500"/>
    <n v="11633"/>
    <x v="0"/>
    <x v="0"/>
    <s v="USD"/>
    <n v="1402696800"/>
    <n v="1399948353"/>
    <b v="1"/>
    <n v="61"/>
    <b v="1"/>
    <s v="theater/plays"/>
    <n v="4.6532"/>
    <n v="190.70491803278688"/>
    <x v="1"/>
    <x v="6"/>
  </r>
  <r>
    <n v="3169"/>
    <s v="The Window"/>
    <s v="We're bringing The Window to the Cherry Lane Theater in January 2014."/>
    <n v="8000"/>
    <n v="11633"/>
    <x v="0"/>
    <x v="0"/>
    <s v="USD"/>
    <n v="1386910740"/>
    <n v="1384364561"/>
    <b v="1"/>
    <n v="82"/>
    <b v="1"/>
    <s v="theater/plays"/>
    <n v="1.4541249999999999"/>
    <n v="141.86585365853659"/>
    <x v="1"/>
    <x v="6"/>
  </r>
  <r>
    <n v="3170"/>
    <s v="Ain't She Brave FringeNYC 2014 Project"/>
    <s v="An emotionally-charged journey through the history of black women in America told in reverse."/>
    <n v="2000"/>
    <n v="11633"/>
    <x v="0"/>
    <x v="0"/>
    <s v="USD"/>
    <n v="1404273600"/>
    <n v="1401414944"/>
    <b v="1"/>
    <n v="71"/>
    <b v="1"/>
    <s v="theater/plays"/>
    <n v="5.8164999999999996"/>
    <n v="163.845070422535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11633"/>
    <x v="0"/>
    <x v="1"/>
    <s v="GBP"/>
    <n v="1462545358"/>
    <n v="1459953358"/>
    <b v="1"/>
    <n v="117"/>
    <b v="1"/>
    <s v="theater/plays"/>
    <n v="1.6618571428571429"/>
    <n v="99.42735042735043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11633"/>
    <x v="0"/>
    <x v="0"/>
    <s v="USD"/>
    <n v="1329240668"/>
    <n v="1326648668"/>
    <b v="1"/>
    <n v="29"/>
    <b v="1"/>
    <s v="theater/plays"/>
    <n v="5.8164999999999996"/>
    <n v="401.1379310344827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1633"/>
    <x v="0"/>
    <x v="0"/>
    <s v="USD"/>
    <n v="1411765492"/>
    <n v="1409173492"/>
    <b v="1"/>
    <n v="74"/>
    <b v="1"/>
    <s v="theater/plays"/>
    <n v="1.1633"/>
    <n v="157.20270270270271"/>
    <x v="1"/>
    <x v="6"/>
  </r>
  <r>
    <n v="3174"/>
    <s v="A Race Redux"/>
    <s v="This adaptation uses the text of Oâ€™Neill to explore race, and asks the audience if stereotypes impact a characters guilt or innocence."/>
    <n v="3000"/>
    <n v="11633"/>
    <x v="0"/>
    <x v="0"/>
    <s v="USD"/>
    <n v="1408999508"/>
    <n v="1407789908"/>
    <b v="1"/>
    <n v="23"/>
    <b v="1"/>
    <s v="theater/plays"/>
    <n v="3.8776666666666668"/>
    <n v="505.78260869565219"/>
    <x v="1"/>
    <x v="6"/>
  </r>
  <r>
    <n v="3175"/>
    <s v="The Killing Room"/>
    <s v="One Year Lease Theater Company's world premiere theater production of THE KILLING ROOM, by playwright Daniel Keene, March 2011 in NYC."/>
    <n v="5000"/>
    <n v="11633"/>
    <x v="0"/>
    <x v="0"/>
    <s v="USD"/>
    <n v="1297977427"/>
    <n v="1292793427"/>
    <b v="1"/>
    <n v="60"/>
    <b v="1"/>
    <s v="theater/plays"/>
    <n v="2.3266"/>
    <n v="193.8833333333333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11633"/>
    <x v="0"/>
    <x v="0"/>
    <s v="USD"/>
    <n v="1376838000"/>
    <n v="1374531631"/>
    <b v="1"/>
    <n v="55"/>
    <b v="1"/>
    <s v="theater/plays"/>
    <n v="6.1226315789473684"/>
    <n v="211.509090909090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11633"/>
    <x v="0"/>
    <x v="0"/>
    <s v="USD"/>
    <n v="1403366409"/>
    <n v="1400774409"/>
    <b v="1"/>
    <n v="51"/>
    <b v="1"/>
    <s v="theater/plays"/>
    <n v="4.6532"/>
    <n v="228.09803921568627"/>
    <x v="1"/>
    <x v="6"/>
  </r>
  <r>
    <n v="3178"/>
    <s v="Cutting Off Kate Bush"/>
    <s v="Cutting Off Kate Bush is a one-woman show written &amp; performed by Lucy Benson-Brown, premiering at the Edinburgh Fringe Festival 2014"/>
    <n v="1500"/>
    <n v="11633"/>
    <x v="0"/>
    <x v="1"/>
    <s v="GBP"/>
    <n v="1405521075"/>
    <n v="1402929075"/>
    <b v="1"/>
    <n v="78"/>
    <b v="1"/>
    <s v="theater/plays"/>
    <n v="7.7553333333333336"/>
    <n v="149.14102564102564"/>
    <x v="1"/>
    <x v="6"/>
  </r>
  <r>
    <n v="3179"/>
    <s v="I Do Wonder"/>
    <s v="A Sci-fi play in several vignettes that will narrate an alternate history in the mid-20th century."/>
    <n v="4200"/>
    <n v="11633"/>
    <x v="0"/>
    <x v="0"/>
    <s v="USD"/>
    <n v="1367859071"/>
    <n v="1365699071"/>
    <b v="1"/>
    <n v="62"/>
    <b v="1"/>
    <s v="theater/plays"/>
    <n v="2.7697619047619049"/>
    <n v="187.62903225806451"/>
    <x v="1"/>
    <x v="6"/>
  </r>
  <r>
    <n v="3180"/>
    <s v="Glass Mountain: An Original Fairytale"/>
    <s v="A new tale of witches, fairies, cat-hunters and and bone-boilers from London theatre company Broken Glass."/>
    <n v="1200"/>
    <n v="11633"/>
    <x v="0"/>
    <x v="1"/>
    <s v="GBP"/>
    <n v="1403258049"/>
    <n v="1400666049"/>
    <b v="1"/>
    <n v="45"/>
    <b v="1"/>
    <s v="theater/plays"/>
    <n v="9.6941666666666659"/>
    <n v="258.51111111111112"/>
    <x v="1"/>
    <x v="6"/>
  </r>
  <r>
    <n v="3181"/>
    <s v="ENDURING SONG"/>
    <s v="ENDURING SONG by award-winning Bear Trap Theatre, is a sweeping historical epic about love, loss and family set in the First Crusade."/>
    <n v="500"/>
    <n v="11633"/>
    <x v="0"/>
    <x v="1"/>
    <s v="GBP"/>
    <n v="1402848000"/>
    <n v="1400570787"/>
    <b v="1"/>
    <n v="15"/>
    <b v="1"/>
    <s v="theater/plays"/>
    <n v="23.265999999999998"/>
    <n v="775.5333333333333"/>
    <x v="1"/>
    <x v="6"/>
  </r>
  <r>
    <n v="3182"/>
    <s v="A Thought in Three Parts"/>
    <s v="FRANK, a newborn company, presents Wallace Shawn's famously unproduced,&quot;A Thought in Three Parts.&quot;_x000a_Be FRANK with us!"/>
    <n v="7000"/>
    <n v="11633"/>
    <x v="0"/>
    <x v="0"/>
    <s v="USD"/>
    <n v="1328029200"/>
    <n v="1323211621"/>
    <b v="1"/>
    <n v="151"/>
    <b v="1"/>
    <s v="theater/plays"/>
    <n v="1.6618571428571429"/>
    <n v="77.039735099337747"/>
    <x v="1"/>
    <x v="6"/>
  </r>
  <r>
    <n v="3183"/>
    <s v="The Seagull on The River"/>
    <s v="Anton Chekhov's The Seagull. An outdoor Amphitheater in Manhattan. Trees. A River. Daybreak."/>
    <n v="2500"/>
    <n v="11633"/>
    <x v="0"/>
    <x v="0"/>
    <s v="USD"/>
    <n v="1377284669"/>
    <n v="1375729469"/>
    <b v="1"/>
    <n v="68"/>
    <b v="1"/>
    <s v="theater/plays"/>
    <n v="4.6532"/>
    <n v="171.0735294117647"/>
    <x v="1"/>
    <x v="6"/>
  </r>
  <r>
    <n v="3184"/>
    <s v="Equus at Frenetic Theatre"/>
    <s v="Equus is the story of a psychiatrist treating a teenaged boy who blinds six horses with a metal spike."/>
    <n v="4300"/>
    <n v="11633"/>
    <x v="0"/>
    <x v="0"/>
    <s v="USD"/>
    <n v="1404258631"/>
    <n v="1401666631"/>
    <b v="1"/>
    <n v="46"/>
    <b v="1"/>
    <s v="theater/plays"/>
    <n v="2.7053488372093022"/>
    <n v="252.8913043478260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1633"/>
    <x v="0"/>
    <x v="1"/>
    <s v="GBP"/>
    <n v="1405553241"/>
    <n v="1404948441"/>
    <b v="1"/>
    <n v="24"/>
    <b v="1"/>
    <s v="theater/plays"/>
    <n v="11.632999999999999"/>
    <n v="484.70833333333331"/>
    <x v="1"/>
    <x v="6"/>
  </r>
  <r>
    <n v="3186"/>
    <s v="Honest"/>
    <s v="Honest is an exciting and dark new play by Bristol based writer Alice Nicholas, touring the South of England and London this October."/>
    <n v="3200"/>
    <n v="11633"/>
    <x v="0"/>
    <x v="1"/>
    <s v="GBP"/>
    <n v="1410901200"/>
    <n v="1408313438"/>
    <b v="1"/>
    <n v="70"/>
    <b v="1"/>
    <s v="theater/plays"/>
    <n v="3.6353124999999999"/>
    <n v="166.18571428571428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1633"/>
    <x v="0"/>
    <x v="0"/>
    <s v="USD"/>
    <n v="1407167973"/>
    <n v="1405439973"/>
    <b v="1"/>
    <n v="244"/>
    <b v="1"/>
    <s v="theater/plays"/>
    <n v="0.7755333333333333"/>
    <n v="47.6762295081967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1633"/>
    <x v="2"/>
    <x v="1"/>
    <s v="GBP"/>
    <n v="1433930302"/>
    <n v="1432115902"/>
    <b v="0"/>
    <n v="9"/>
    <b v="0"/>
    <s v="theater/musical"/>
    <n v="58.164999999999999"/>
    <n v="1292.555555555555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11633"/>
    <x v="2"/>
    <x v="11"/>
    <s v="SEK"/>
    <n v="1432455532"/>
    <n v="1429863532"/>
    <b v="0"/>
    <n v="19"/>
    <b v="0"/>
    <s v="theater/musical"/>
    <n v="0.2115090909090909"/>
    <n v="612.26315789473688"/>
    <x v="1"/>
    <x v="40"/>
  </r>
  <r>
    <n v="3190"/>
    <s v="Call It A Day Productions - THE LIFE"/>
    <s v="Call It A Day Productions is putting on their first full production in December and every little bit helps!"/>
    <n v="4000"/>
    <n v="11633"/>
    <x v="2"/>
    <x v="5"/>
    <s v="CAD"/>
    <n v="1481258275"/>
    <n v="1478662675"/>
    <b v="0"/>
    <n v="0"/>
    <b v="0"/>
    <s v="theater/musical"/>
    <n v="2.9082499999999998"/>
    <n v="0"/>
    <x v="1"/>
    <x v="40"/>
  </r>
  <r>
    <n v="3191"/>
    <s v="Decree 770: Europa"/>
    <s v="A brand new musical about the ban of contraception and abortion in Romania and the revolution that ended it all in 1989."/>
    <n v="3750"/>
    <n v="11633"/>
    <x v="2"/>
    <x v="0"/>
    <s v="USD"/>
    <n v="1471370869"/>
    <n v="1466186869"/>
    <b v="0"/>
    <n v="4"/>
    <b v="0"/>
    <s v="theater/musical"/>
    <n v="3.1021333333333332"/>
    <n v="2908.25"/>
    <x v="1"/>
    <x v="40"/>
  </r>
  <r>
    <n v="3192"/>
    <s v="Arts in Conflict"/>
    <s v="This project challenges social issues affecting young people in areas of deprivation within the Belfast area (Northern Ireland)."/>
    <n v="10000"/>
    <n v="11633"/>
    <x v="2"/>
    <x v="1"/>
    <s v="GBP"/>
    <n v="1425160800"/>
    <n v="1421274859"/>
    <b v="0"/>
    <n v="8"/>
    <b v="0"/>
    <s v="theater/musical"/>
    <n v="1.1633"/>
    <n v="1454.12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11633"/>
    <x v="2"/>
    <x v="1"/>
    <s v="GBP"/>
    <n v="1424474056"/>
    <n v="1420586056"/>
    <b v="0"/>
    <n v="24"/>
    <b v="0"/>
    <s v="theater/musical"/>
    <n v="2.3266"/>
    <n v="484.7083333333333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11633"/>
    <x v="2"/>
    <x v="0"/>
    <s v="USD"/>
    <n v="1437960598"/>
    <n v="1435368598"/>
    <b v="0"/>
    <n v="0"/>
    <b v="0"/>
    <s v="theater/musical"/>
    <n v="1.0575454545454546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11633"/>
    <x v="2"/>
    <x v="0"/>
    <s v="USD"/>
    <n v="1423750542"/>
    <n v="1421158542"/>
    <b v="0"/>
    <n v="39"/>
    <b v="0"/>
    <s v="theater/musical"/>
    <n v="3.3237142857142858"/>
    <n v="298.28205128205127"/>
    <x v="1"/>
    <x v="40"/>
  </r>
  <r>
    <n v="3196"/>
    <s v="Our Modern Lives"/>
    <s v="Help five college students as they journey to bring their groundbreaking new musical &quot;Our Modern Lives&quot; to Broadway!"/>
    <n v="3000000"/>
    <n v="11633"/>
    <x v="2"/>
    <x v="0"/>
    <s v="USD"/>
    <n v="1438437600"/>
    <n v="1433254875"/>
    <b v="0"/>
    <n v="6"/>
    <b v="0"/>
    <s v="theater/musical"/>
    <n v="3.8776666666666668E-3"/>
    <n v="1938.8333333333333"/>
    <x v="1"/>
    <x v="40"/>
  </r>
  <r>
    <n v="3197"/>
    <s v="Mirror, mirror on the wall"/>
    <s v="This years most important stage project for young artists in our region. www.ungespor.no"/>
    <n v="10000"/>
    <n v="11633"/>
    <x v="2"/>
    <x v="10"/>
    <s v="NOK"/>
    <n v="1423050618"/>
    <n v="1420458618"/>
    <b v="0"/>
    <n v="4"/>
    <b v="0"/>
    <s v="theater/musical"/>
    <n v="1.1633"/>
    <n v="2908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633"/>
    <x v="2"/>
    <x v="8"/>
    <s v="DKK"/>
    <n v="1424081477"/>
    <n v="1420798277"/>
    <b v="0"/>
    <n v="3"/>
    <b v="0"/>
    <s v="theater/musical"/>
    <n v="0.38776666666666665"/>
    <n v="3877.666666666666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11633"/>
    <x v="2"/>
    <x v="0"/>
    <s v="USD"/>
    <n v="1410037200"/>
    <n v="1407435418"/>
    <b v="0"/>
    <n v="53"/>
    <b v="0"/>
    <s v="theater/musical"/>
    <n v="2.3266"/>
    <n v="219.49056603773585"/>
    <x v="1"/>
    <x v="40"/>
  </r>
  <r>
    <n v="3200"/>
    <s v="ROAD TO THE KINGDOM"/>
    <s v="An extremely unique musical play with an exciting, fun filled, dramatic twist. You will discover what lies ahead on the Road to Kingdom"/>
    <n v="50000"/>
    <n v="11633"/>
    <x v="2"/>
    <x v="0"/>
    <s v="USD"/>
    <n v="1461994440"/>
    <n v="1459410101"/>
    <b v="0"/>
    <n v="1"/>
    <b v="0"/>
    <s v="theater/musical"/>
    <n v="0.23266000000000001"/>
    <n v="1163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11633"/>
    <x v="2"/>
    <x v="1"/>
    <s v="GBP"/>
    <n v="1409509477"/>
    <n v="1407695077"/>
    <b v="0"/>
    <n v="2"/>
    <b v="0"/>
    <s v="theater/musical"/>
    <n v="5.8164999999999996"/>
    <n v="5816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11633"/>
    <x v="2"/>
    <x v="0"/>
    <s v="USD"/>
    <n v="1450072740"/>
    <n v="1445027346"/>
    <b v="0"/>
    <n v="25"/>
    <b v="0"/>
    <s v="theater/musical"/>
    <n v="2.3266"/>
    <n v="465.3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11633"/>
    <x v="2"/>
    <x v="0"/>
    <s v="USD"/>
    <n v="1443224622"/>
    <n v="1440632622"/>
    <b v="0"/>
    <n v="6"/>
    <b v="0"/>
    <s v="theater/musical"/>
    <n v="11.632999999999999"/>
    <n v="1938.833333333333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11633"/>
    <x v="2"/>
    <x v="0"/>
    <s v="USD"/>
    <n v="1437149640"/>
    <n v="1434558479"/>
    <b v="0"/>
    <n v="0"/>
    <b v="0"/>
    <s v="theater/musical"/>
    <n v="23.265999999999998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11633"/>
    <x v="2"/>
    <x v="1"/>
    <s v="GBP"/>
    <n v="1430470772"/>
    <n v="1427878772"/>
    <b v="0"/>
    <n v="12"/>
    <b v="0"/>
    <s v="theater/musical"/>
    <n v="1.4541249999999999"/>
    <n v="969.41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11633"/>
    <x v="2"/>
    <x v="0"/>
    <s v="USD"/>
    <n v="1442644651"/>
    <n v="1440052651"/>
    <b v="0"/>
    <n v="0"/>
    <b v="0"/>
    <s v="theater/musical"/>
    <n v="2.3266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11633"/>
    <x v="2"/>
    <x v="0"/>
    <s v="USD"/>
    <n v="1429767607"/>
    <n v="1424587207"/>
    <b v="0"/>
    <n v="36"/>
    <b v="0"/>
    <s v="theater/musical"/>
    <n v="2.1150909090909091"/>
    <n v="323.1388888888889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11633"/>
    <x v="0"/>
    <x v="0"/>
    <s v="USD"/>
    <n v="1406557877"/>
    <n v="1404743477"/>
    <b v="1"/>
    <n v="82"/>
    <b v="1"/>
    <s v="theater/plays"/>
    <n v="2.3266"/>
    <n v="141.8658536585365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633"/>
    <x v="0"/>
    <x v="0"/>
    <s v="USD"/>
    <n v="1403305200"/>
    <n v="1400512658"/>
    <b v="1"/>
    <n v="226"/>
    <b v="1"/>
    <s v="theater/plays"/>
    <n v="1.2245263157894737"/>
    <n v="51.47345132743362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11633"/>
    <x v="0"/>
    <x v="0"/>
    <s v="USD"/>
    <n v="1338523140"/>
    <n v="1334442519"/>
    <b v="1"/>
    <n v="60"/>
    <b v="1"/>
    <s v="theater/plays"/>
    <n v="3.8776666666666668"/>
    <n v="193.88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11633"/>
    <x v="0"/>
    <x v="0"/>
    <s v="USD"/>
    <n v="1408068000"/>
    <n v="1405346680"/>
    <b v="1"/>
    <n v="322"/>
    <b v="1"/>
    <s v="theater/plays"/>
    <n v="0.50578260869565217"/>
    <n v="36.127329192546583"/>
    <x v="1"/>
    <x v="6"/>
  </r>
  <r>
    <n v="3212"/>
    <s v="Campo Maldito"/>
    <s v="Help us bring our production of Campo Maldito to New York AND San Francisco!"/>
    <n v="4000"/>
    <n v="11633"/>
    <x v="0"/>
    <x v="0"/>
    <s v="USD"/>
    <n v="1407524751"/>
    <n v="1404932751"/>
    <b v="1"/>
    <n v="94"/>
    <b v="1"/>
    <s v="theater/plays"/>
    <n v="2.9082499999999998"/>
    <n v="123.75531914893617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11633"/>
    <x v="0"/>
    <x v="1"/>
    <s v="GBP"/>
    <n v="1437934759"/>
    <n v="1434478759"/>
    <b v="1"/>
    <n v="47"/>
    <b v="1"/>
    <s v="theater/plays"/>
    <n v="1.9388333333333334"/>
    <n v="247.5106382978723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1633"/>
    <x v="0"/>
    <x v="1"/>
    <s v="GBP"/>
    <n v="1452038100"/>
    <n v="1448823673"/>
    <b v="1"/>
    <n v="115"/>
    <b v="1"/>
    <s v="theater/plays"/>
    <n v="0.9694166666666667"/>
    <n v="101.1565217391304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11633"/>
    <x v="0"/>
    <x v="0"/>
    <s v="USD"/>
    <n v="1441857540"/>
    <n v="1438617471"/>
    <b v="1"/>
    <n v="134"/>
    <b v="1"/>
    <s v="theater/plays"/>
    <n v="0.3323714285714286"/>
    <n v="86.81343283582089"/>
    <x v="1"/>
    <x v="6"/>
  </r>
  <r>
    <n v="3216"/>
    <s v="BRUTE"/>
    <s v="Brute (winner of the 2015 IdeasTap Underbelly Award) is new writing based on the true story of a rather twisted, horrible schoolgirl."/>
    <n v="2000"/>
    <n v="11633"/>
    <x v="0"/>
    <x v="1"/>
    <s v="GBP"/>
    <n v="1436625000"/>
    <n v="1433934371"/>
    <b v="1"/>
    <n v="35"/>
    <b v="1"/>
    <s v="theater/plays"/>
    <n v="5.8164999999999996"/>
    <n v="332.37142857142857"/>
    <x v="1"/>
    <x v="6"/>
  </r>
  <r>
    <n v="3217"/>
    <s v="Wake Up Call @ IRT Theater"/>
    <s v="Wake Up Call is a comedic play about a group of hotel employees working on Christmas Eve."/>
    <n v="4500"/>
    <n v="11633"/>
    <x v="0"/>
    <x v="0"/>
    <s v="USD"/>
    <n v="1478264784"/>
    <n v="1475672784"/>
    <b v="1"/>
    <n v="104"/>
    <b v="1"/>
    <s v="theater/plays"/>
    <n v="2.5851111111111109"/>
    <n v="111.8557692307692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1633"/>
    <x v="0"/>
    <x v="1"/>
    <s v="GBP"/>
    <n v="1419984000"/>
    <n v="1417132986"/>
    <b v="1"/>
    <n v="184"/>
    <b v="1"/>
    <s v="theater/plays"/>
    <n v="0.9694166666666667"/>
    <n v="63.222826086956523"/>
    <x v="1"/>
    <x v="6"/>
  </r>
  <r>
    <n v="3219"/>
    <s v="Eyes Closed - The First In-Dream Theater Experience"/>
    <s v="Eyes Closed is a collaborative play and docudrama about New Yorkers and their dreams."/>
    <n v="20000"/>
    <n v="11633"/>
    <x v="0"/>
    <x v="0"/>
    <s v="USD"/>
    <n v="1427063747"/>
    <n v="1424043347"/>
    <b v="1"/>
    <n v="119"/>
    <b v="1"/>
    <s v="theater/plays"/>
    <n v="0.58165"/>
    <n v="97.756302521008408"/>
    <x v="1"/>
    <x v="6"/>
  </r>
  <r>
    <n v="3220"/>
    <s v="Burners"/>
    <s v="A sci-fi thriller for the stage opening March 10 in Los Angeles."/>
    <n v="15000"/>
    <n v="11633"/>
    <x v="0"/>
    <x v="0"/>
    <s v="USD"/>
    <n v="1489352400"/>
    <n v="1486411204"/>
    <b v="1"/>
    <n v="59"/>
    <b v="1"/>
    <s v="theater/plays"/>
    <n v="0.7755333333333333"/>
    <n v="197.1694915254237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11633"/>
    <x v="0"/>
    <x v="1"/>
    <s v="GBP"/>
    <n v="1436114603"/>
    <n v="1433090603"/>
    <b v="1"/>
    <n v="113"/>
    <b v="1"/>
    <s v="theater/plays"/>
    <n v="2.9082499999999998"/>
    <n v="102.94690265486726"/>
    <x v="1"/>
    <x v="6"/>
  </r>
  <r>
    <n v="3222"/>
    <s v="Shakespeare in ASL - and FREE for everyone"/>
    <s v="Shakespeare's classic re-imagined as a spoken and signed production for deaf and hearing audiences"/>
    <n v="2500"/>
    <n v="11633"/>
    <x v="0"/>
    <x v="0"/>
    <s v="USD"/>
    <n v="1445722140"/>
    <n v="1443016697"/>
    <b v="1"/>
    <n v="84"/>
    <b v="1"/>
    <s v="theater/plays"/>
    <n v="4.6532"/>
    <n v="138.48809523809524"/>
    <x v="1"/>
    <x v="6"/>
  </r>
  <r>
    <n v="3223"/>
    <s v="Good People by David Lindsay-Abaire at Waterfront Playhouse"/>
    <s v="Bringing David Lindsay-Abaire's award-winning story of our times to the East Bay."/>
    <n v="3100"/>
    <n v="11633"/>
    <x v="0"/>
    <x v="0"/>
    <s v="USD"/>
    <n v="1440100976"/>
    <n v="1437508976"/>
    <b v="1"/>
    <n v="74"/>
    <b v="1"/>
    <s v="theater/plays"/>
    <n v="3.7525806451612902"/>
    <n v="157.2027027027027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11633"/>
    <x v="0"/>
    <x v="0"/>
    <s v="USD"/>
    <n v="1484024400"/>
    <n v="1479932713"/>
    <b v="1"/>
    <n v="216"/>
    <b v="1"/>
    <s v="theater/plays"/>
    <n v="0.38776666666666665"/>
    <n v="53.85648148148148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11633"/>
    <x v="0"/>
    <x v="0"/>
    <s v="USD"/>
    <n v="1464987600"/>
    <n v="1463145938"/>
    <b v="1"/>
    <n v="39"/>
    <b v="1"/>
    <s v="theater/plays"/>
    <n v="5.8164999999999996"/>
    <n v="298.2820512820512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1633"/>
    <x v="0"/>
    <x v="1"/>
    <s v="GBP"/>
    <n v="1446213612"/>
    <n v="1443621612"/>
    <b v="1"/>
    <n v="21"/>
    <b v="1"/>
    <s v="theater/plays"/>
    <n v="9.6941666666666659"/>
    <n v="553.9523809523809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1633"/>
    <x v="0"/>
    <x v="1"/>
    <s v="GBP"/>
    <n v="1484687436"/>
    <n v="1482095436"/>
    <b v="0"/>
    <n v="30"/>
    <b v="1"/>
    <s v="theater/plays"/>
    <n v="9.6941666666666659"/>
    <n v="387.76666666666665"/>
    <x v="1"/>
    <x v="6"/>
  </r>
  <r>
    <n v="3228"/>
    <s v="Hear Me Roar: A Season of Powerful Women"/>
    <s v="A Season of Powerful Women. A Season of Defiance."/>
    <n v="7000"/>
    <n v="11633"/>
    <x v="0"/>
    <x v="0"/>
    <s v="USD"/>
    <n v="1450328340"/>
    <n v="1447606884"/>
    <b v="1"/>
    <n v="37"/>
    <b v="1"/>
    <s v="theater/plays"/>
    <n v="1.6618571428571429"/>
    <n v="314.40540540540542"/>
    <x v="1"/>
    <x v="6"/>
  </r>
  <r>
    <n v="3229"/>
    <s v="The Seagull Project Presents: The Three Sisters"/>
    <s v="After electrifying audiences in Seattle and Tashkent, The Seagull Project embarks on a brand new journey."/>
    <n v="20000"/>
    <n v="11633"/>
    <x v="0"/>
    <x v="0"/>
    <s v="USD"/>
    <n v="1416470398"/>
    <n v="1413874798"/>
    <b v="1"/>
    <n v="202"/>
    <b v="1"/>
    <s v="theater/plays"/>
    <n v="0.58165"/>
    <n v="57.58910891089109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11633"/>
    <x v="0"/>
    <x v="0"/>
    <s v="USD"/>
    <n v="1412135940"/>
    <n v="1410840126"/>
    <b v="1"/>
    <n v="37"/>
    <b v="1"/>
    <s v="theater/plays"/>
    <n v="4.4742307692307692"/>
    <n v="314.4054054054054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1633"/>
    <x v="0"/>
    <x v="0"/>
    <s v="USD"/>
    <n v="1460846347"/>
    <n v="1458254347"/>
    <b v="0"/>
    <n v="28"/>
    <b v="1"/>
    <s v="theater/plays"/>
    <n v="11.632999999999999"/>
    <n v="415.4642857142857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1633"/>
    <x v="0"/>
    <x v="0"/>
    <s v="USD"/>
    <n v="1462334340"/>
    <n v="1459711917"/>
    <b v="1"/>
    <n v="26"/>
    <b v="1"/>
    <s v="theater/plays"/>
    <n v="11.632999999999999"/>
    <n v="447.42307692307691"/>
    <x v="1"/>
    <x v="6"/>
  </r>
  <r>
    <n v="3233"/>
    <s v="64 Squares"/>
    <s v="64 Squares is an autobiographical one-man exploration of the internal chess game played to reconcile relationships."/>
    <n v="5000"/>
    <n v="11633"/>
    <x v="0"/>
    <x v="0"/>
    <s v="USD"/>
    <n v="1488482355"/>
    <n v="1485890355"/>
    <b v="0"/>
    <n v="61"/>
    <b v="1"/>
    <s v="theater/plays"/>
    <n v="2.3266"/>
    <n v="190.7049180327868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11633"/>
    <x v="0"/>
    <x v="1"/>
    <s v="GBP"/>
    <n v="1485991860"/>
    <n v="1483124208"/>
    <b v="0"/>
    <n v="115"/>
    <b v="1"/>
    <s v="theater/plays"/>
    <n v="2.9082499999999998"/>
    <n v="101.15652173913044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1633"/>
    <x v="0"/>
    <x v="0"/>
    <s v="USD"/>
    <n v="1467361251"/>
    <n v="1464769251"/>
    <b v="1"/>
    <n v="181"/>
    <b v="1"/>
    <s v="theater/plays"/>
    <n v="0.7755333333333333"/>
    <n v="64.2707182320442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11633"/>
    <x v="0"/>
    <x v="0"/>
    <s v="USD"/>
    <n v="1482962433"/>
    <n v="1480370433"/>
    <b v="0"/>
    <n v="110"/>
    <b v="1"/>
    <s v="theater/plays"/>
    <n v="0.58165"/>
    <n v="105.75454545454545"/>
    <x v="1"/>
    <x v="6"/>
  </r>
  <r>
    <n v="3237"/>
    <s v="Celebrating 20 years of The 24 Hour Plays around the world!"/>
    <s v="An annual campaign supporting our intensive for artists 25 and under."/>
    <n v="35000"/>
    <n v="11633"/>
    <x v="0"/>
    <x v="0"/>
    <s v="USD"/>
    <n v="1443499140"/>
    <n v="1441452184"/>
    <b v="1"/>
    <n v="269"/>
    <b v="1"/>
    <s v="theater/plays"/>
    <n v="0.3323714285714286"/>
    <n v="43.24535315985129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11633"/>
    <x v="0"/>
    <x v="1"/>
    <s v="GBP"/>
    <n v="1435752898"/>
    <n v="1433160898"/>
    <b v="1"/>
    <n v="79"/>
    <b v="1"/>
    <s v="theater/plays"/>
    <n v="4.1546428571428571"/>
    <n v="147.2531645569620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11633"/>
    <x v="0"/>
    <x v="1"/>
    <s v="GBP"/>
    <n v="1445817540"/>
    <n v="1443665293"/>
    <b v="1"/>
    <n v="104"/>
    <b v="1"/>
    <s v="theater/plays"/>
    <n v="1.9844762879563289"/>
    <n v="111.8557692307692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11633"/>
    <x v="0"/>
    <x v="1"/>
    <s v="GBP"/>
    <n v="1487286000"/>
    <n v="1484843948"/>
    <b v="0"/>
    <n v="34"/>
    <b v="1"/>
    <s v="theater/plays"/>
    <n v="3.8776666666666668"/>
    <n v="342.1470588235293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11633"/>
    <x v="0"/>
    <x v="0"/>
    <s v="USD"/>
    <n v="1413269940"/>
    <n v="1410421670"/>
    <b v="1"/>
    <n v="167"/>
    <b v="1"/>
    <s v="theater/plays"/>
    <n v="1.3685882352941177"/>
    <n v="69.658682634730539"/>
    <x v="1"/>
    <x v="6"/>
  </r>
  <r>
    <n v="3242"/>
    <s v="First Day Off in a Long Time by Brian Finkelstein"/>
    <s v="First Day Off in a Long Time is a comedy show...            _x000a_About suicide."/>
    <n v="10000"/>
    <n v="11633"/>
    <x v="0"/>
    <x v="0"/>
    <s v="USD"/>
    <n v="1411150092"/>
    <n v="1408558092"/>
    <b v="1"/>
    <n v="183"/>
    <b v="1"/>
    <s v="theater/plays"/>
    <n v="1.1633"/>
    <n v="63.568306010928964"/>
    <x v="1"/>
    <x v="6"/>
  </r>
  <r>
    <n v="3243"/>
    <s v="THE INCREDIBLE FOX SISTERS"/>
    <s v="Live Source's world premiere of a new play by Jaclyn Backhaus, premiering at the New Ohio Theatre October 30th-November 8th."/>
    <n v="8000"/>
    <n v="11633"/>
    <x v="0"/>
    <x v="0"/>
    <s v="USD"/>
    <n v="1444348800"/>
    <n v="1442283562"/>
    <b v="1"/>
    <n v="71"/>
    <b v="1"/>
    <s v="theater/plays"/>
    <n v="1.4541249999999999"/>
    <n v="163.8450704225352"/>
    <x v="1"/>
    <x v="6"/>
  </r>
  <r>
    <n v="3244"/>
    <s v="'Time Please'"/>
    <s v="'Time Please' is a black comedy set in a failing public house in a run-down part of town, where things are about to get messy."/>
    <n v="1600"/>
    <n v="11633"/>
    <x v="0"/>
    <x v="1"/>
    <s v="GBP"/>
    <n v="1480613982"/>
    <n v="1478018382"/>
    <b v="0"/>
    <n v="69"/>
    <b v="1"/>
    <s v="theater/plays"/>
    <n v="7.2706249999999999"/>
    <n v="168.59420289855072"/>
    <x v="1"/>
    <x v="6"/>
  </r>
  <r>
    <n v="3245"/>
    <s v="Roughly Speaking: Voices from The Soup Kitchen"/>
    <s v="Five playwrights volunteer at New York's largest soup kitchen and develop a play around the people they meet."/>
    <n v="21000"/>
    <n v="11633"/>
    <x v="0"/>
    <x v="0"/>
    <s v="USD"/>
    <n v="1434074400"/>
    <n v="1431354258"/>
    <b v="0"/>
    <n v="270"/>
    <b v="1"/>
    <s v="theater/plays"/>
    <n v="0.55395238095238097"/>
    <n v="43.085185185185182"/>
    <x v="1"/>
    <x v="6"/>
  </r>
  <r>
    <n v="3246"/>
    <s v="The Gray Man"/>
    <s v="The Gray Man isnâ€™t real. Heâ€™s a ghost story, a boogeyman, a tale mothers make up to keep their children safe."/>
    <n v="10000"/>
    <n v="11633"/>
    <x v="0"/>
    <x v="0"/>
    <s v="USD"/>
    <n v="1442030340"/>
    <n v="1439551200"/>
    <b v="1"/>
    <n v="193"/>
    <b v="1"/>
    <s v="theater/plays"/>
    <n v="1.1633"/>
    <n v="60.27461139896372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11633"/>
    <x v="0"/>
    <x v="1"/>
    <s v="GBP"/>
    <n v="1436696712"/>
    <n v="1434104712"/>
    <b v="1"/>
    <n v="57"/>
    <b v="1"/>
    <s v="theater/plays"/>
    <n v="4.6532"/>
    <n v="204.08771929824562"/>
    <x v="1"/>
    <x v="6"/>
  </r>
  <r>
    <n v="3248"/>
    <s v="Honest Accomplice Theatre 2015-16 Season"/>
    <s v="Honest Accomplice Theatre produces theatre for social change."/>
    <n v="12000"/>
    <n v="11633"/>
    <x v="0"/>
    <x v="0"/>
    <s v="USD"/>
    <n v="1428178757"/>
    <n v="1425590357"/>
    <b v="1"/>
    <n v="200"/>
    <b v="1"/>
    <s v="theater/plays"/>
    <n v="0.9694166666666667"/>
    <n v="58.164999999999999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11633"/>
    <x v="0"/>
    <x v="0"/>
    <s v="USD"/>
    <n v="1434822914"/>
    <n v="1432230914"/>
    <b v="1"/>
    <n v="88"/>
    <b v="1"/>
    <s v="theater/plays"/>
    <n v="2.1150909090909091"/>
    <n v="132.1931818181818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11633"/>
    <x v="0"/>
    <x v="0"/>
    <s v="USD"/>
    <n v="1415213324"/>
    <n v="1412617724"/>
    <b v="1"/>
    <n v="213"/>
    <b v="1"/>
    <s v="theater/plays"/>
    <n v="0.46532000000000001"/>
    <n v="54.6150234741784"/>
    <x v="1"/>
    <x v="6"/>
  </r>
  <r>
    <n v="3251"/>
    <s v="The Metronome Society"/>
    <s v="Self-Titled: A Live (Theatrical) Mixtape. An evening of short plays and music inspired by the works of Jimi, Aretha, Sting and Rufus!"/>
    <n v="1500"/>
    <n v="11633"/>
    <x v="0"/>
    <x v="0"/>
    <s v="USD"/>
    <n v="1434907966"/>
    <n v="1432315966"/>
    <b v="1"/>
    <n v="20"/>
    <b v="1"/>
    <s v="theater/plays"/>
    <n v="7.7553333333333336"/>
    <n v="581.65"/>
    <x v="1"/>
    <x v="6"/>
  </r>
  <r>
    <n v="3252"/>
    <s v="Modern Love"/>
    <s v="How do we navigate the boundaries between friendship, sexual intimacy and obsessive desire?"/>
    <n v="2250"/>
    <n v="11633"/>
    <x v="0"/>
    <x v="1"/>
    <s v="GBP"/>
    <n v="1473247240"/>
    <n v="1470655240"/>
    <b v="1"/>
    <n v="50"/>
    <b v="1"/>
    <s v="theater/plays"/>
    <n v="5.1702222222222218"/>
    <n v="232.66"/>
    <x v="1"/>
    <x v="6"/>
  </r>
  <r>
    <n v="3253"/>
    <s v="EMPATHITRAX, a new play by Ana Nogueira"/>
    <s v="Can you ever truly feel what someone else is feeling?_x000a_Do you want to?"/>
    <n v="20000"/>
    <n v="11633"/>
    <x v="0"/>
    <x v="0"/>
    <s v="USD"/>
    <n v="1473306300"/>
    <n v="1471701028"/>
    <b v="1"/>
    <n v="115"/>
    <b v="1"/>
    <s v="theater/plays"/>
    <n v="0.58165"/>
    <n v="101.15652173913044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1633"/>
    <x v="0"/>
    <x v="1"/>
    <s v="GBP"/>
    <n v="1427331809"/>
    <n v="1424743409"/>
    <b v="1"/>
    <n v="186"/>
    <b v="1"/>
    <s v="theater/plays"/>
    <n v="0.89484615384615385"/>
    <n v="62.543010752688176"/>
    <x v="1"/>
    <x v="6"/>
  </r>
  <r>
    <n v="3255"/>
    <s v="Henry V"/>
    <s v="5 Actors, 30 Characters, 90 Minutes._x000a_Let us transport you from London to the fields of Agincourt, using the power of your imagination."/>
    <n v="300"/>
    <n v="11633"/>
    <x v="0"/>
    <x v="1"/>
    <s v="GBP"/>
    <n v="1412706375"/>
    <n v="1410114375"/>
    <b v="1"/>
    <n v="18"/>
    <b v="1"/>
    <s v="theater/plays"/>
    <n v="38.776666666666664"/>
    <n v="646.2777777777778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1633"/>
    <x v="0"/>
    <x v="0"/>
    <s v="USD"/>
    <n v="1433995140"/>
    <n v="1432129577"/>
    <b v="1"/>
    <n v="176"/>
    <b v="1"/>
    <s v="theater/plays"/>
    <n v="1.1633"/>
    <n v="66.096590909090907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11633"/>
    <x v="0"/>
    <x v="1"/>
    <s v="GBP"/>
    <n v="1487769952"/>
    <n v="1485177952"/>
    <b v="0"/>
    <n v="41"/>
    <b v="1"/>
    <s v="theater/plays"/>
    <n v="5.8164999999999996"/>
    <n v="283.73170731707319"/>
    <x v="1"/>
    <x v="6"/>
  </r>
  <r>
    <n v="3258"/>
    <s v="Bluebirds by Joe Brondo"/>
    <s v="A guy named Walt steals a book and plans to sell it to get his life on track... until his wife finds out."/>
    <n v="7000"/>
    <n v="11633"/>
    <x v="0"/>
    <x v="0"/>
    <s v="USD"/>
    <n v="1420751861"/>
    <n v="1418159861"/>
    <b v="1"/>
    <n v="75"/>
    <b v="1"/>
    <s v="theater/plays"/>
    <n v="1.6618571428571429"/>
    <n v="155.1066666666666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11633"/>
    <x v="0"/>
    <x v="0"/>
    <s v="USD"/>
    <n v="1475294340"/>
    <n v="1472753745"/>
    <b v="1"/>
    <n v="97"/>
    <b v="1"/>
    <s v="theater/plays"/>
    <n v="0.50578260869565217"/>
    <n v="119.9278350515464"/>
    <x v="1"/>
    <x v="6"/>
  </r>
  <r>
    <n v="3260"/>
    <s v="Keep the Art of Marionettes Alive With PUPPETWORKS!"/>
    <s v="We're looking to raise money to continue bringing Brooklyn the vanishing art form of marionette puppetry."/>
    <n v="5000"/>
    <n v="11633"/>
    <x v="0"/>
    <x v="0"/>
    <s v="USD"/>
    <n v="1448903318"/>
    <n v="1445875718"/>
    <b v="1"/>
    <n v="73"/>
    <b v="1"/>
    <s v="theater/plays"/>
    <n v="2.3266"/>
    <n v="159.35616438356163"/>
    <x v="1"/>
    <x v="6"/>
  </r>
  <r>
    <n v="3261"/>
    <s v="Scrappy Shakespeare: A Midsummer Night's Dream"/>
    <s v="Six Spartanburg-based professional actors perform A Midsummer Night's Dream outdoors in downtown Spartanburg."/>
    <n v="3300"/>
    <n v="11633"/>
    <x v="0"/>
    <x v="0"/>
    <s v="USD"/>
    <n v="1437067476"/>
    <n v="1434475476"/>
    <b v="1"/>
    <n v="49"/>
    <b v="1"/>
    <s v="theater/plays"/>
    <n v="3.5251515151515154"/>
    <n v="237.40816326530611"/>
    <x v="1"/>
    <x v="6"/>
  </r>
  <r>
    <n v="3262"/>
    <s v="Prison Boxing: A New Play by Leah Joki"/>
    <s v="A one-woman theatrical exploration of the prison system and its inhabitants."/>
    <n v="12200"/>
    <n v="11633"/>
    <x v="0"/>
    <x v="0"/>
    <s v="USD"/>
    <n v="1419220800"/>
    <n v="1416555262"/>
    <b v="1"/>
    <n v="134"/>
    <b v="1"/>
    <s v="theater/plays"/>
    <n v="0.95352459016393443"/>
    <n v="86.81343283582089"/>
    <x v="1"/>
    <x v="6"/>
  </r>
  <r>
    <n v="3263"/>
    <s v="Titus Andronicus (with an all-female cast &amp; crew)"/>
    <s v="Shakespeare's bloodiest tragedy, performed and produced exclusively by women."/>
    <n v="2500"/>
    <n v="11633"/>
    <x v="0"/>
    <x v="0"/>
    <s v="USD"/>
    <n v="1446238800"/>
    <n v="1444220588"/>
    <b v="1"/>
    <n v="68"/>
    <b v="1"/>
    <s v="theater/plays"/>
    <n v="4.6532"/>
    <n v="171.0735294117647"/>
    <x v="1"/>
    <x v="6"/>
  </r>
  <r>
    <n v="3264"/>
    <s v="Kapow-i GoGo at The PIT"/>
    <s v="The three part comedic saga of Kapow-i GoGo, who saves the world.  Again.  And again."/>
    <n v="2500"/>
    <n v="11633"/>
    <x v="0"/>
    <x v="0"/>
    <s v="USD"/>
    <n v="1422482400"/>
    <n v="1421089938"/>
    <b v="1"/>
    <n v="49"/>
    <b v="1"/>
    <s v="theater/plays"/>
    <n v="4.6532"/>
    <n v="237.4081632653061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11633"/>
    <x v="0"/>
    <x v="17"/>
    <s v="EUR"/>
    <n v="1449162000"/>
    <n v="1446570315"/>
    <b v="1"/>
    <n v="63"/>
    <b v="1"/>
    <s v="theater/plays"/>
    <n v="4.3085185185185182"/>
    <n v="184.65079365079364"/>
    <x v="1"/>
    <x v="6"/>
  </r>
  <r>
    <n v="3266"/>
    <s v="Macbeth"/>
    <s v="An original version of Shakespeare's masterpiece that emphasizes family and explores the destruction of blood ties"/>
    <n v="6000"/>
    <n v="11633"/>
    <x v="0"/>
    <x v="0"/>
    <s v="USD"/>
    <n v="1434142800"/>
    <n v="1431435122"/>
    <b v="1"/>
    <n v="163"/>
    <b v="1"/>
    <s v="theater/plays"/>
    <n v="1.9388333333333334"/>
    <n v="71.3680981595092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1633"/>
    <x v="0"/>
    <x v="0"/>
    <s v="USD"/>
    <n v="1437156660"/>
    <n v="1434564660"/>
    <b v="1"/>
    <n v="288"/>
    <b v="1"/>
    <s v="theater/plays"/>
    <n v="0.7755333333333333"/>
    <n v="40.39236111111111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11633"/>
    <x v="0"/>
    <x v="0"/>
    <s v="USD"/>
    <n v="1472074928"/>
    <n v="1470692528"/>
    <b v="1"/>
    <n v="42"/>
    <b v="1"/>
    <s v="theater/plays"/>
    <n v="5.8164999999999996"/>
    <n v="276.9761904761904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11633"/>
    <x v="0"/>
    <x v="1"/>
    <s v="GBP"/>
    <n v="1434452400"/>
    <n v="1431509397"/>
    <b v="1"/>
    <n v="70"/>
    <b v="1"/>
    <s v="theater/plays"/>
    <n v="1.4541249999999999"/>
    <n v="166.18571428571428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1633"/>
    <x v="0"/>
    <x v="1"/>
    <s v="GBP"/>
    <n v="1436705265"/>
    <n v="1434113265"/>
    <b v="1"/>
    <n v="30"/>
    <b v="1"/>
    <s v="theater/plays"/>
    <n v="6.4627777777777782"/>
    <n v="387.76666666666665"/>
    <x v="1"/>
    <x v="6"/>
  </r>
  <r>
    <n v="3271"/>
    <s v="Saxon Court at Southwark Playhouse"/>
    <s v="A razor sharp satire to darken your Christmas."/>
    <n v="1500"/>
    <n v="11633"/>
    <x v="0"/>
    <x v="1"/>
    <s v="GBP"/>
    <n v="1414927775"/>
    <n v="1412332175"/>
    <b v="1"/>
    <n v="51"/>
    <b v="1"/>
    <s v="theater/plays"/>
    <n v="7.7553333333333336"/>
    <n v="228.09803921568627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1633"/>
    <x v="0"/>
    <x v="0"/>
    <s v="USD"/>
    <n v="1446814809"/>
    <n v="1444219209"/>
    <b v="1"/>
    <n v="145"/>
    <b v="1"/>
    <s v="theater/plays"/>
    <n v="1.1633"/>
    <n v="80.22758620689654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11633"/>
    <x v="0"/>
    <x v="0"/>
    <s v="USD"/>
    <n v="1473879600"/>
    <n v="1472498042"/>
    <b v="1"/>
    <n v="21"/>
    <b v="1"/>
    <s v="theater/plays"/>
    <n v="2.9082499999999998"/>
    <n v="553.9523809523809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1633"/>
    <x v="0"/>
    <x v="0"/>
    <s v="USD"/>
    <n v="1458075600"/>
    <n v="1454259272"/>
    <b v="1"/>
    <n v="286"/>
    <b v="1"/>
    <s v="theater/plays"/>
    <n v="0.75051612903225806"/>
    <n v="40.67482517482517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1633"/>
    <x v="0"/>
    <x v="0"/>
    <s v="USD"/>
    <n v="1423456200"/>
    <n v="1421183271"/>
    <b v="1"/>
    <n v="12"/>
    <b v="1"/>
    <s v="theater/plays"/>
    <n v="6.4627777777777782"/>
    <n v="969.41666666666663"/>
    <x v="1"/>
    <x v="6"/>
  </r>
  <r>
    <n v="3276"/>
    <s v="We The Astronomers"/>
    <s v="In 2016, KO Theatre presents a world premiere play in Toronto, ON about faith, home, and the secrets we keep from those we love."/>
    <n v="4500"/>
    <n v="11633"/>
    <x v="0"/>
    <x v="5"/>
    <s v="CAD"/>
    <n v="1459483140"/>
    <n v="1456526879"/>
    <b v="1"/>
    <n v="100"/>
    <b v="1"/>
    <s v="theater/plays"/>
    <n v="2.5851111111111109"/>
    <n v="116.3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11633"/>
    <x v="0"/>
    <x v="1"/>
    <s v="GBP"/>
    <n v="1416331406"/>
    <n v="1413735806"/>
    <b v="1"/>
    <n v="100"/>
    <b v="1"/>
    <s v="theater/plays"/>
    <n v="2.3266"/>
    <n v="116.3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11633"/>
    <x v="0"/>
    <x v="1"/>
    <s v="GBP"/>
    <n v="1433017303"/>
    <n v="1430425303"/>
    <b v="1"/>
    <n v="34"/>
    <b v="1"/>
    <s v="theater/plays"/>
    <n v="4.6532"/>
    <n v="342.14705882352939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11633"/>
    <x v="0"/>
    <x v="0"/>
    <s v="USD"/>
    <n v="1459474059"/>
    <n v="1456885659"/>
    <b v="0"/>
    <n v="63"/>
    <b v="1"/>
    <s v="theater/plays"/>
    <n v="2.0056896551724139"/>
    <n v="184.6507936507936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11633"/>
    <x v="0"/>
    <x v="0"/>
    <s v="USD"/>
    <n v="1433134800"/>
    <n v="1430158198"/>
    <b v="0"/>
    <n v="30"/>
    <b v="1"/>
    <s v="theater/plays"/>
    <n v="5.8164999999999996"/>
    <n v="387.7666666666666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11633"/>
    <x v="0"/>
    <x v="0"/>
    <s v="USD"/>
    <n v="1441153705"/>
    <n v="1438561705"/>
    <b v="0"/>
    <n v="47"/>
    <b v="1"/>
    <s v="theater/plays"/>
    <n v="2.3266"/>
    <n v="247.5106382978723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11633"/>
    <x v="0"/>
    <x v="0"/>
    <s v="USD"/>
    <n v="1461904788"/>
    <n v="1458103188"/>
    <b v="0"/>
    <n v="237"/>
    <b v="1"/>
    <s v="theater/plays"/>
    <n v="0.37525806451612903"/>
    <n v="49.08438818565400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11633"/>
    <x v="0"/>
    <x v="1"/>
    <s v="GBP"/>
    <n v="1455138000"/>
    <n v="1452448298"/>
    <b v="0"/>
    <n v="47"/>
    <b v="1"/>
    <s v="theater/plays"/>
    <n v="14.54125"/>
    <n v="247.51063829787233"/>
    <x v="1"/>
    <x v="6"/>
  </r>
  <r>
    <n v="3284"/>
    <s v="Help fund Black Enough!"/>
    <s v="Black Enough is an LSU student-staged performance exploring the effects of white supremacy on the black community."/>
    <n v="3000"/>
    <n v="11633"/>
    <x v="0"/>
    <x v="0"/>
    <s v="USD"/>
    <n v="1454047140"/>
    <n v="1452546853"/>
    <b v="0"/>
    <n v="15"/>
    <b v="1"/>
    <s v="theater/plays"/>
    <n v="3.8776666666666668"/>
    <n v="775.5333333333333"/>
    <x v="1"/>
    <x v="6"/>
  </r>
  <r>
    <n v="3285"/>
    <s v="By Morning"/>
    <s v="A new play by Matthew Gasda"/>
    <n v="4999"/>
    <n v="11633"/>
    <x v="0"/>
    <x v="0"/>
    <s v="USD"/>
    <n v="1488258000"/>
    <n v="1485556626"/>
    <b v="0"/>
    <n v="81"/>
    <b v="1"/>
    <s v="theater/plays"/>
    <n v="2.3270654130826167"/>
    <n v="143.6172839506172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1633"/>
    <x v="0"/>
    <x v="0"/>
    <s v="USD"/>
    <n v="1471291782"/>
    <n v="1468699782"/>
    <b v="0"/>
    <n v="122"/>
    <b v="1"/>
    <s v="theater/plays"/>
    <n v="0.7755333333333333"/>
    <n v="95.352459016393439"/>
    <x v="1"/>
    <x v="6"/>
  </r>
  <r>
    <n v="3287"/>
    <s v="Three Things: Stories About Life"/>
    <s v="An inspirational one-man play about crisis, community, and the search for wholeness."/>
    <n v="2500"/>
    <n v="11633"/>
    <x v="0"/>
    <x v="5"/>
    <s v="CAD"/>
    <n v="1448733628"/>
    <n v="1446573628"/>
    <b v="0"/>
    <n v="34"/>
    <b v="1"/>
    <s v="theater/plays"/>
    <n v="4.6532"/>
    <n v="342.14705882352939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1633"/>
    <x v="0"/>
    <x v="1"/>
    <s v="GBP"/>
    <n v="1466463600"/>
    <n v="1463337315"/>
    <b v="0"/>
    <n v="207"/>
    <b v="1"/>
    <s v="theater/plays"/>
    <n v="1.1633"/>
    <n v="56.198067632850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11633"/>
    <x v="0"/>
    <x v="1"/>
    <s v="GBP"/>
    <n v="1487580602"/>
    <n v="1485161402"/>
    <b v="0"/>
    <n v="25"/>
    <b v="1"/>
    <s v="theater/plays"/>
    <n v="23.265999999999998"/>
    <n v="465.3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11633"/>
    <x v="0"/>
    <x v="1"/>
    <s v="GBP"/>
    <n v="1489234891"/>
    <n v="1486642891"/>
    <b v="0"/>
    <n v="72"/>
    <b v="1"/>
    <s v="theater/plays"/>
    <n v="5.8164999999999996"/>
    <n v="161.5694444444444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11633"/>
    <x v="0"/>
    <x v="0"/>
    <s v="USD"/>
    <n v="1442462340"/>
    <n v="1439743900"/>
    <b v="0"/>
    <n v="14"/>
    <b v="1"/>
    <s v="theater/plays"/>
    <n v="23.265999999999998"/>
    <n v="830.92857142857144"/>
    <x v="1"/>
    <x v="6"/>
  </r>
  <r>
    <n v="3292"/>
    <s v="Dick Whittington - our 2016 community pantomime!"/>
    <s v="Iver Heath Drama Club is a not-for-profit community group and this year we are performing DICK WHITTINGTON."/>
    <n v="101"/>
    <n v="11633"/>
    <x v="0"/>
    <x v="1"/>
    <s v="GBP"/>
    <n v="1449257348"/>
    <n v="1444069748"/>
    <b v="0"/>
    <n v="15"/>
    <b v="1"/>
    <s v="theater/plays"/>
    <n v="115.17821782178218"/>
    <n v="775.53333333333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11633"/>
    <x v="0"/>
    <x v="4"/>
    <s v="NZD"/>
    <n v="1488622352"/>
    <n v="1486030352"/>
    <b v="0"/>
    <n v="91"/>
    <b v="1"/>
    <s v="theater/plays"/>
    <n v="2.5851111111111109"/>
    <n v="127.83516483516483"/>
    <x v="1"/>
    <x v="6"/>
  </r>
  <r>
    <n v="3294"/>
    <s v="old man's Gift"/>
    <s v="A young theatre company promoting new talent and looking for help in funding our very first set for our black comedy &quot;old man's Gift&quot;"/>
    <n v="600"/>
    <n v="11633"/>
    <x v="0"/>
    <x v="1"/>
    <s v="GBP"/>
    <n v="1434459554"/>
    <n v="1431867554"/>
    <b v="0"/>
    <n v="24"/>
    <b v="1"/>
    <s v="theater/plays"/>
    <n v="19.388333333333332"/>
    <n v="484.70833333333331"/>
    <x v="1"/>
    <x v="6"/>
  </r>
  <r>
    <n v="3295"/>
    <s v="The Divine Comedy Show"/>
    <s v="A comedic drama about The Devil and his quest to take a bride and to Hell with the consequences, no matter what they may be."/>
    <n v="700"/>
    <n v="11633"/>
    <x v="0"/>
    <x v="1"/>
    <s v="GBP"/>
    <n v="1474886229"/>
    <n v="1472294229"/>
    <b v="0"/>
    <n v="27"/>
    <b v="1"/>
    <s v="theater/plays"/>
    <n v="16.618571428571428"/>
    <n v="430.85185185185185"/>
    <x v="1"/>
    <x v="6"/>
  </r>
  <r>
    <n v="3296"/>
    <s v="Alix in Wundergarten"/>
    <s v="A dark theatrical comedy about four actors recording a warped radio version of Lewis Carroll's 'Alice's Adventures in Wonderland'."/>
    <n v="1500"/>
    <n v="11633"/>
    <x v="0"/>
    <x v="1"/>
    <s v="GBP"/>
    <n v="1448229600"/>
    <n v="1446401372"/>
    <b v="0"/>
    <n v="47"/>
    <b v="1"/>
    <s v="theater/plays"/>
    <n v="7.7553333333333336"/>
    <n v="247.51063829787233"/>
    <x v="1"/>
    <x v="6"/>
  </r>
  <r>
    <n v="3297"/>
    <s v="MY EYES WENT DARK"/>
    <s v="A father loses his family in a freak plane crash and goes on to murder the air traffic controller he holds responsible."/>
    <n v="5500"/>
    <n v="11633"/>
    <x v="0"/>
    <x v="1"/>
    <s v="GBP"/>
    <n v="1438037940"/>
    <n v="1436380256"/>
    <b v="0"/>
    <n v="44"/>
    <b v="1"/>
    <s v="theater/plays"/>
    <n v="2.1150909090909091"/>
    <n v="264.3863636363636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1633"/>
    <x v="0"/>
    <x v="0"/>
    <s v="USD"/>
    <n v="1442102400"/>
    <n v="1440370768"/>
    <b v="0"/>
    <n v="72"/>
    <b v="1"/>
    <s v="theater/plays"/>
    <n v="1.1633"/>
    <n v="161.5694444444444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11633"/>
    <x v="0"/>
    <x v="0"/>
    <s v="USD"/>
    <n v="1444860063"/>
    <n v="1442268063"/>
    <b v="0"/>
    <n v="63"/>
    <b v="1"/>
    <s v="theater/plays"/>
    <n v="3.8776666666666668"/>
    <n v="184.65079365079364"/>
    <x v="1"/>
    <x v="6"/>
  </r>
  <r>
    <n v="3300"/>
    <s v="MAX &amp; ELSA: NO MUSIC. NO CHILDREN."/>
    <s v="A subversive parody about the two people for whom the hills were NOT alive with THE SOUND OF MUSIC."/>
    <n v="3000"/>
    <n v="11633"/>
    <x v="0"/>
    <x v="0"/>
    <s v="USD"/>
    <n v="1430329862"/>
    <n v="1428515462"/>
    <b v="0"/>
    <n v="88"/>
    <b v="1"/>
    <s v="theater/plays"/>
    <n v="3.8776666666666668"/>
    <n v="132.1931818181818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11633"/>
    <x v="0"/>
    <x v="0"/>
    <s v="USD"/>
    <n v="1470034740"/>
    <n v="1466185176"/>
    <b v="0"/>
    <n v="70"/>
    <b v="1"/>
    <s v="theater/plays"/>
    <n v="3.8776666666666668"/>
    <n v="166.18571428571428"/>
    <x v="1"/>
    <x v="6"/>
  </r>
  <r>
    <n v="3302"/>
    <s v="El muro de BorÃ­s KiÃ©n"/>
    <s v="FilosofÃ­a de los anÃ³nimos"/>
    <n v="8400"/>
    <n v="11633"/>
    <x v="0"/>
    <x v="3"/>
    <s v="EUR"/>
    <n v="1481099176"/>
    <n v="1478507176"/>
    <b v="0"/>
    <n v="50"/>
    <b v="1"/>
    <s v="theater/plays"/>
    <n v="1.3848809523809524"/>
    <n v="232.66"/>
    <x v="1"/>
    <x v="6"/>
  </r>
  <r>
    <n v="3303"/>
    <s v="VisiÃ³n Latino Theatre Company"/>
    <s v="VisiÃ³n Latino Theatre Company was founded by three young latino professionals sharing the stories of everyday latinos."/>
    <n v="1800"/>
    <n v="11633"/>
    <x v="0"/>
    <x v="0"/>
    <s v="USD"/>
    <n v="1427553484"/>
    <n v="1424533084"/>
    <b v="0"/>
    <n v="35"/>
    <b v="1"/>
    <s v="theater/plays"/>
    <n v="6.4627777777777782"/>
    <n v="332.37142857142857"/>
    <x v="1"/>
    <x v="6"/>
  </r>
  <r>
    <n v="3304"/>
    <s v="I Can Ski Forever 3"/>
    <s v="A musical comedy production celebrating the unique, lovable, insufferable ski culture of the modern day mountain town."/>
    <n v="15000"/>
    <n v="11633"/>
    <x v="0"/>
    <x v="0"/>
    <s v="USD"/>
    <n v="1482418752"/>
    <n v="1479826752"/>
    <b v="0"/>
    <n v="175"/>
    <b v="1"/>
    <s v="theater/plays"/>
    <n v="0.7755333333333333"/>
    <n v="66.47428571428571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11633"/>
    <x v="0"/>
    <x v="0"/>
    <s v="USD"/>
    <n v="1438374748"/>
    <n v="1435782748"/>
    <b v="0"/>
    <n v="20"/>
    <b v="1"/>
    <s v="theater/plays"/>
    <n v="2.9082499999999998"/>
    <n v="581.6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11633"/>
    <x v="0"/>
    <x v="0"/>
    <s v="USD"/>
    <n v="1465527600"/>
    <n v="1462252542"/>
    <b v="0"/>
    <n v="54"/>
    <b v="1"/>
    <s v="theater/plays"/>
    <n v="7.7553333333333336"/>
    <n v="215.42592592592592"/>
    <x v="1"/>
    <x v="6"/>
  </r>
  <r>
    <n v="3307"/>
    <s v="The Respectful Prostitute"/>
    <s v="A group of Stanford students are going to present Jean-Paul Sartre's play, The Respectful Prostitute, at the end of Spring quarter."/>
    <n v="1000"/>
    <n v="11633"/>
    <x v="0"/>
    <x v="0"/>
    <s v="USD"/>
    <n v="1463275339"/>
    <n v="1460683339"/>
    <b v="0"/>
    <n v="20"/>
    <b v="1"/>
    <s v="theater/plays"/>
    <n v="11.632999999999999"/>
    <n v="581.65"/>
    <x v="1"/>
    <x v="6"/>
  </r>
  <r>
    <n v="3308"/>
    <s v="A Hand of Talons"/>
    <s v="Descend into the dark world of steampunk noir in this thrilling new play, written by Maggie Lee and directed by Amy Poisson!"/>
    <n v="3500"/>
    <n v="11633"/>
    <x v="0"/>
    <x v="0"/>
    <s v="USD"/>
    <n v="1460581365"/>
    <n v="1458766965"/>
    <b v="0"/>
    <n v="57"/>
    <b v="1"/>
    <s v="theater/plays"/>
    <n v="3.3237142857142858"/>
    <n v="204.08771929824562"/>
    <x v="1"/>
    <x v="6"/>
  </r>
  <r>
    <n v="3309"/>
    <s v="Collision Course"/>
    <s v="Two unlikely friends, a garage, tinned beans &amp; the end of the world."/>
    <n v="350"/>
    <n v="11633"/>
    <x v="0"/>
    <x v="1"/>
    <s v="GBP"/>
    <n v="1476632178"/>
    <n v="1473953778"/>
    <b v="0"/>
    <n v="31"/>
    <b v="1"/>
    <s v="theater/plays"/>
    <n v="33.237142857142857"/>
    <n v="375.25806451612902"/>
    <x v="1"/>
    <x v="6"/>
  </r>
  <r>
    <n v="3310"/>
    <s v="The Island Boys: A New Play"/>
    <s v="A new play about coming coming home, recovery, and trying to find God in the process."/>
    <n v="6500"/>
    <n v="11633"/>
    <x v="0"/>
    <x v="0"/>
    <s v="USD"/>
    <n v="1444169825"/>
    <n v="1441577825"/>
    <b v="0"/>
    <n v="31"/>
    <b v="1"/>
    <s v="theater/plays"/>
    <n v="1.7896923076923077"/>
    <n v="375.2580645161290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11633"/>
    <x v="0"/>
    <x v="0"/>
    <s v="USD"/>
    <n v="1445065210"/>
    <n v="1442473210"/>
    <b v="0"/>
    <n v="45"/>
    <b v="1"/>
    <s v="theater/plays"/>
    <n v="4.6532"/>
    <n v="258.51111111111112"/>
    <x v="1"/>
    <x v="6"/>
  </r>
  <r>
    <n v="3312"/>
    <s v="Richard III"/>
    <s v="Bare Theatre presents one of Shakespeare's most notorious characters in the final chapter of the War of the Roses saga."/>
    <n v="2500"/>
    <n v="11633"/>
    <x v="0"/>
    <x v="0"/>
    <s v="USD"/>
    <n v="1478901600"/>
    <n v="1477077946"/>
    <b v="0"/>
    <n v="41"/>
    <b v="1"/>
    <s v="theater/plays"/>
    <n v="4.6532"/>
    <n v="283.73170731707319"/>
    <x v="1"/>
    <x v="6"/>
  </r>
  <r>
    <n v="3313"/>
    <s v="Melbin the Accidental"/>
    <s v="A modern reworking of Shakespeare's histories and tragedies in iambic pentameter to talk of death, love, and race."/>
    <n v="2000"/>
    <n v="11633"/>
    <x v="0"/>
    <x v="0"/>
    <s v="USD"/>
    <n v="1453856400"/>
    <n v="1452664317"/>
    <b v="0"/>
    <n v="29"/>
    <b v="1"/>
    <s v="theater/plays"/>
    <n v="5.8164999999999996"/>
    <n v="401.13793103448273"/>
    <x v="1"/>
    <x v="6"/>
  </r>
  <r>
    <n v="3314"/>
    <s v="The White Bike"/>
    <s v="I want to add a new perspective to the cycling safety debate by taking my play THE WHITE BIKE to the Edinburgh Festival of Cycling"/>
    <n v="800"/>
    <n v="11633"/>
    <x v="0"/>
    <x v="1"/>
    <s v="GBP"/>
    <n v="1431115500"/>
    <n v="1428733511"/>
    <b v="0"/>
    <n v="58"/>
    <b v="1"/>
    <s v="theater/plays"/>
    <n v="14.54125"/>
    <n v="200.568965517241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11633"/>
    <x v="0"/>
    <x v="1"/>
    <s v="GBP"/>
    <n v="1462519041"/>
    <n v="1459927041"/>
    <b v="0"/>
    <n v="89"/>
    <b v="1"/>
    <s v="theater/plays"/>
    <n v="2.9082499999999998"/>
    <n v="130.7078651685393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633"/>
    <x v="0"/>
    <x v="0"/>
    <s v="USD"/>
    <n v="1407506040"/>
    <n v="1404680075"/>
    <b v="0"/>
    <n v="125"/>
    <b v="1"/>
    <s v="theater/plays"/>
    <n v="0.99113913265740816"/>
    <n v="93.063999999999993"/>
    <x v="1"/>
    <x v="6"/>
  </r>
  <r>
    <n v="3317"/>
    <s v="Seven Minutes in Eternity"/>
    <s v="Andy Boyd's epic new satire about heroes and villains, humankind's search for glory, and fascism in America"/>
    <n v="1050"/>
    <n v="11633"/>
    <x v="0"/>
    <x v="0"/>
    <s v="USD"/>
    <n v="1465347424"/>
    <n v="1462755424"/>
    <b v="0"/>
    <n v="18"/>
    <b v="1"/>
    <s v="theater/plays"/>
    <n v="11.079047619047619"/>
    <n v="646.27777777777783"/>
    <x v="1"/>
    <x v="6"/>
  </r>
  <r>
    <n v="3318"/>
    <s v="ROOMIES - Atlantic Canada Tour 2016-17"/>
    <s v="Help us strengthen and inspire disability arts in Atlantic Canada"/>
    <n v="2000"/>
    <n v="11633"/>
    <x v="0"/>
    <x v="5"/>
    <s v="CAD"/>
    <n v="1460341800"/>
    <n v="1456902893"/>
    <b v="0"/>
    <n v="32"/>
    <b v="1"/>
    <s v="theater/plays"/>
    <n v="5.8164999999999996"/>
    <n v="363.53125"/>
    <x v="1"/>
    <x v="6"/>
  </r>
  <r>
    <n v="3319"/>
    <s v="Down the Rabbit Hole"/>
    <s v="Down the Rabbit Hole is an exciting new play by Not Just Theatre Productions. To be performed at Matthew's Yard Theatre in Feb 2015"/>
    <n v="500"/>
    <n v="11633"/>
    <x v="0"/>
    <x v="1"/>
    <s v="GBP"/>
    <n v="1422712986"/>
    <n v="1418824986"/>
    <b v="0"/>
    <n v="16"/>
    <b v="1"/>
    <s v="theater/plays"/>
    <n v="23.265999999999998"/>
    <n v="727.0625"/>
    <x v="1"/>
    <x v="6"/>
  </r>
  <r>
    <n v="3320"/>
    <s v="Mama Threw Me So High &amp; He Who Speaks"/>
    <s v="Imaginary Theater Company presents two modern day tall tales about family, resilience and redemption."/>
    <n v="2500"/>
    <n v="11633"/>
    <x v="0"/>
    <x v="0"/>
    <s v="USD"/>
    <n v="1466557557"/>
    <n v="1463965557"/>
    <b v="0"/>
    <n v="38"/>
    <b v="1"/>
    <s v="theater/plays"/>
    <n v="4.6532"/>
    <n v="306.1315789473684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11633"/>
    <x v="0"/>
    <x v="0"/>
    <s v="USD"/>
    <n v="1413431940"/>
    <n v="1412216665"/>
    <b v="0"/>
    <n v="15"/>
    <b v="1"/>
    <s v="theater/plays"/>
    <n v="23.265999999999998"/>
    <n v="775.533333333333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11633"/>
    <x v="0"/>
    <x v="0"/>
    <s v="USD"/>
    <n v="1466567700"/>
    <n v="1464653696"/>
    <b v="0"/>
    <n v="23"/>
    <b v="1"/>
    <s v="theater/plays"/>
    <n v="3.5251515151515154"/>
    <n v="505.78260869565219"/>
    <x v="1"/>
    <x v="6"/>
  </r>
  <r>
    <n v="3323"/>
    <s v="Migrants' Theatre"/>
    <s v="Young adult theatre makers from London are raising money to cover costs for touring with their current production MigrantsÂ´ Rhapsody."/>
    <n v="1000"/>
    <n v="11633"/>
    <x v="0"/>
    <x v="1"/>
    <s v="GBP"/>
    <n v="1474793208"/>
    <n v="1472201208"/>
    <b v="0"/>
    <n v="49"/>
    <b v="1"/>
    <s v="theater/plays"/>
    <n v="11.632999999999999"/>
    <n v="237.40816326530611"/>
    <x v="1"/>
    <x v="6"/>
  </r>
  <r>
    <n v="3324"/>
    <s v="At Swim, Two Boys"/>
    <s v="The play tells the story of Jim and Doyler and their friendship on the brink of Irish independence."/>
    <n v="1500"/>
    <n v="11633"/>
    <x v="0"/>
    <x v="17"/>
    <s v="EUR"/>
    <n v="1465135190"/>
    <n v="1463925590"/>
    <b v="0"/>
    <n v="10"/>
    <b v="1"/>
    <s v="theater/plays"/>
    <n v="7.7553333333333336"/>
    <n v="1163.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11633"/>
    <x v="0"/>
    <x v="1"/>
    <s v="GBP"/>
    <n v="1428256277"/>
    <n v="1425235877"/>
    <b v="0"/>
    <n v="15"/>
    <b v="1"/>
    <s v="theater/plays"/>
    <n v="29.0825"/>
    <n v="775.5333333333333"/>
    <x v="1"/>
    <x v="6"/>
  </r>
  <r>
    <n v="3326"/>
    <s v="Me? A Caregiver?"/>
    <s v="An edgy, hilarious, compassionate and honest show to help caregivers find courage, trust their instincts and above all, to laugh."/>
    <n v="8000"/>
    <n v="11633"/>
    <x v="0"/>
    <x v="0"/>
    <s v="USD"/>
    <n v="1425830905"/>
    <n v="1423242505"/>
    <b v="0"/>
    <n v="57"/>
    <b v="1"/>
    <s v="theater/plays"/>
    <n v="1.4541249999999999"/>
    <n v="204.0877192982456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11633"/>
    <x v="0"/>
    <x v="1"/>
    <s v="GBP"/>
    <n v="1462697966"/>
    <n v="1460105966"/>
    <b v="0"/>
    <n v="33"/>
    <b v="1"/>
    <s v="theater/plays"/>
    <n v="14.54125"/>
    <n v="352.515151515151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11633"/>
    <x v="0"/>
    <x v="0"/>
    <s v="USD"/>
    <n v="1404522000"/>
    <n v="1404308883"/>
    <b v="0"/>
    <n v="9"/>
    <b v="1"/>
    <s v="theater/plays"/>
    <n v="6.4627777777777782"/>
    <n v="1292.5555555555557"/>
    <x v="1"/>
    <x v="6"/>
  </r>
  <r>
    <n v="3329"/>
    <s v="Jestia and Raedon"/>
    <s v="Jestia and Raedon is a brand new romantic comedy play going to the Edinburgh Fringe Festival this summer."/>
    <n v="1000"/>
    <n v="11633"/>
    <x v="0"/>
    <x v="1"/>
    <s v="GBP"/>
    <n v="1406502000"/>
    <n v="1405583108"/>
    <b v="0"/>
    <n v="26"/>
    <b v="1"/>
    <s v="theater/plays"/>
    <n v="11.632999999999999"/>
    <n v="447.4230769230769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1633"/>
    <x v="0"/>
    <x v="1"/>
    <s v="GBP"/>
    <n v="1427919468"/>
    <n v="1425331068"/>
    <b v="0"/>
    <n v="69"/>
    <b v="1"/>
    <s v="theater/plays"/>
    <n v="7.7553333333333336"/>
    <n v="168.5942028985507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11633"/>
    <x v="0"/>
    <x v="0"/>
    <s v="USD"/>
    <n v="1444149886"/>
    <n v="1441125886"/>
    <b v="0"/>
    <n v="65"/>
    <b v="1"/>
    <s v="theater/plays"/>
    <n v="2.3266"/>
    <n v="178.96923076923076"/>
    <x v="1"/>
    <x v="6"/>
  </r>
  <r>
    <n v="3332"/>
    <s v="Cortez"/>
    <s v="Two marine biologists are at odds during an important expedition. When a stranded shark refuses to die, things get weird."/>
    <n v="6000"/>
    <n v="11633"/>
    <x v="0"/>
    <x v="0"/>
    <s v="USD"/>
    <n v="1405802330"/>
    <n v="1403210330"/>
    <b v="0"/>
    <n v="83"/>
    <b v="1"/>
    <s v="theater/plays"/>
    <n v="1.9388333333333334"/>
    <n v="140.1566265060240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11633"/>
    <x v="0"/>
    <x v="0"/>
    <s v="USD"/>
    <n v="1434384880"/>
    <n v="1432484080"/>
    <b v="0"/>
    <n v="111"/>
    <b v="1"/>
    <s v="theater/plays"/>
    <n v="3.3237142857142858"/>
    <n v="104.8018018018018"/>
    <x v="1"/>
    <x v="6"/>
  </r>
  <r>
    <n v="3334"/>
    <s v="The Saltbox Theatre Collective Seed Money Project"/>
    <s v="The Saltbox Theatre Collective is a brand new not-for-profit theatre company in Illinois."/>
    <n v="3871"/>
    <n v="11633"/>
    <x v="0"/>
    <x v="0"/>
    <s v="USD"/>
    <n v="1438259422"/>
    <n v="1435667422"/>
    <b v="0"/>
    <n v="46"/>
    <b v="1"/>
    <s v="theater/plays"/>
    <n v="3.00516662361147"/>
    <n v="252.891304347826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11633"/>
    <x v="0"/>
    <x v="1"/>
    <s v="GBP"/>
    <n v="1407106800"/>
    <n v="1404749446"/>
    <b v="0"/>
    <n v="63"/>
    <b v="1"/>
    <s v="theater/plays"/>
    <n v="2.3266"/>
    <n v="184.65079365079364"/>
    <x v="1"/>
    <x v="6"/>
  </r>
  <r>
    <n v="3336"/>
    <s v="WILDE TALES"/>
    <s v="A theatrical adaptation of Oscar Wilde's short stories, presented by Suitcase Civilians at The Space, April 5-10 2016."/>
    <n v="250"/>
    <n v="11633"/>
    <x v="0"/>
    <x v="1"/>
    <s v="GBP"/>
    <n v="1459845246"/>
    <n v="1457429646"/>
    <b v="0"/>
    <n v="9"/>
    <b v="1"/>
    <s v="theater/plays"/>
    <n v="46.531999999999996"/>
    <n v="1292.555555555555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11633"/>
    <x v="0"/>
    <x v="1"/>
    <s v="GBP"/>
    <n v="1412974800"/>
    <n v="1411109167"/>
    <b v="0"/>
    <n v="34"/>
    <b v="1"/>
    <s v="theater/plays"/>
    <n v="4.6532"/>
    <n v="342.14705882352939"/>
    <x v="1"/>
    <x v="6"/>
  </r>
  <r>
    <n v="3338"/>
    <s v="The Last Days of Judas Iscariot"/>
    <s v="Join Estelle Parsons in support of Theater That Looks and Sounds Like America"/>
    <n v="15000"/>
    <n v="11633"/>
    <x v="0"/>
    <x v="0"/>
    <s v="USD"/>
    <n v="1487944080"/>
    <n v="1486129680"/>
    <b v="0"/>
    <n v="112"/>
    <b v="1"/>
    <s v="theater/plays"/>
    <n v="0.7755333333333333"/>
    <n v="103.86607142857143"/>
    <x v="1"/>
    <x v="6"/>
  </r>
  <r>
    <n v="3339"/>
    <s v="FRESH PRODUCE'd LA presents: Friends in Transient Places"/>
    <s v="FPLA presents FRIENDS IN TRANSIENT PLACES by Jonathan Caren: a magical story of modern life."/>
    <n v="8000"/>
    <n v="11633"/>
    <x v="0"/>
    <x v="0"/>
    <s v="USD"/>
    <n v="1469721518"/>
    <n v="1467129518"/>
    <b v="0"/>
    <n v="47"/>
    <b v="1"/>
    <s v="theater/plays"/>
    <n v="1.4541249999999999"/>
    <n v="247.51063829787233"/>
    <x v="1"/>
    <x v="6"/>
  </r>
  <r>
    <n v="3340"/>
    <s v="King Lear"/>
    <s v="The Eno River Players is a community theater in Durham, North Carolina. We are trying to raise money to get our second show on its feet"/>
    <n v="3000"/>
    <n v="11633"/>
    <x v="0"/>
    <x v="0"/>
    <s v="USD"/>
    <n v="1481066554"/>
    <n v="1478906554"/>
    <b v="0"/>
    <n v="38"/>
    <b v="1"/>
    <s v="theater/plays"/>
    <n v="3.8776666666666668"/>
    <n v="306.13157894736844"/>
    <x v="1"/>
    <x v="6"/>
  </r>
  <r>
    <n v="3341"/>
    <s v="Today I Live"/>
    <s v="A London flat, two stories play simultaneously. Irish mapmaker 1821, Iranian artist present day. Each senses the other. Worlds collide."/>
    <n v="3350"/>
    <n v="11633"/>
    <x v="0"/>
    <x v="1"/>
    <s v="GBP"/>
    <n v="1465750800"/>
    <n v="1463771421"/>
    <b v="0"/>
    <n v="28"/>
    <b v="1"/>
    <s v="theater/plays"/>
    <n v="3.4725373134328357"/>
    <n v="415.46428571428572"/>
    <x v="1"/>
    <x v="6"/>
  </r>
  <r>
    <n v="3342"/>
    <s v="Uprising Theatre Company's First Production"/>
    <s v="We believe in the power of stories to change the world. Theatre that inspires transformation."/>
    <n v="6000"/>
    <n v="11633"/>
    <x v="0"/>
    <x v="0"/>
    <s v="USD"/>
    <n v="1427864340"/>
    <n v="1425020810"/>
    <b v="0"/>
    <n v="78"/>
    <b v="1"/>
    <s v="theater/plays"/>
    <n v="1.9388333333333334"/>
    <n v="149.14102564102564"/>
    <x v="1"/>
    <x v="6"/>
  </r>
  <r>
    <n v="3343"/>
    <s v="The Girl Who Touched the Stars"/>
    <s v="Two sisters make a set of paper dolls which take them on a journey across lands, creating memories along the way."/>
    <n v="700"/>
    <n v="11633"/>
    <x v="0"/>
    <x v="1"/>
    <s v="GBP"/>
    <n v="1460553480"/>
    <n v="1458770384"/>
    <b v="0"/>
    <n v="23"/>
    <b v="1"/>
    <s v="theater/plays"/>
    <n v="16.618571428571428"/>
    <n v="505.78260869565219"/>
    <x v="1"/>
    <x v="6"/>
  </r>
  <r>
    <n v="3344"/>
    <s v="The Other Group Theatre"/>
    <s v="We are a company of crafted and trained actors, writers and directors dedicated to the principles set by the legendary Group Theatre."/>
    <n v="4500"/>
    <n v="11633"/>
    <x v="0"/>
    <x v="0"/>
    <s v="USD"/>
    <n v="1409374093"/>
    <n v="1406782093"/>
    <b v="0"/>
    <n v="40"/>
    <b v="1"/>
    <s v="theater/plays"/>
    <n v="2.5851111111111109"/>
    <n v="290.82499999999999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11633"/>
    <x v="0"/>
    <x v="0"/>
    <s v="USD"/>
    <n v="1429317420"/>
    <n v="1424226768"/>
    <b v="0"/>
    <n v="13"/>
    <b v="1"/>
    <s v="theater/plays"/>
    <n v="23.265999999999998"/>
    <n v="894.8461538461538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1633"/>
    <x v="0"/>
    <x v="0"/>
    <s v="USD"/>
    <n v="1424910910"/>
    <n v="1424306110"/>
    <b v="0"/>
    <n v="18"/>
    <b v="1"/>
    <s v="theater/plays"/>
    <n v="7.7553333333333336"/>
    <n v="646.2777777777778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11633"/>
    <x v="0"/>
    <x v="1"/>
    <s v="GBP"/>
    <n v="1462741200"/>
    <n v="1461503654"/>
    <b v="0"/>
    <n v="22"/>
    <b v="1"/>
    <s v="theater/plays"/>
    <n v="5.8164999999999996"/>
    <n v="528.77272727272725"/>
    <x v="1"/>
    <x v="6"/>
  </r>
  <r>
    <n v="3348"/>
    <s v="Macbeth"/>
    <s v="Old Hat's new production explores the bleak culture of war and the cosmic powers of guilt and imagination in Shakespeare's tragedy."/>
    <n v="5500"/>
    <n v="11633"/>
    <x v="0"/>
    <x v="0"/>
    <s v="USD"/>
    <n v="1461988740"/>
    <n v="1459949080"/>
    <b v="0"/>
    <n v="79"/>
    <b v="1"/>
    <s v="theater/plays"/>
    <n v="2.1150909090909091"/>
    <n v="147.2531645569620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1633"/>
    <x v="0"/>
    <x v="0"/>
    <s v="USD"/>
    <n v="1465837200"/>
    <n v="1463971172"/>
    <b v="0"/>
    <n v="14"/>
    <b v="1"/>
    <s v="theater/plays"/>
    <n v="11.632999999999999"/>
    <n v="830.92857142857144"/>
    <x v="1"/>
    <x v="6"/>
  </r>
  <r>
    <n v="3350"/>
    <s v="Visions"/>
    <s v="Nora Wageners TheaterstÃ¼ck lÃ¤dt den Zuschauer ein auf eine teils lustige, teils dÃ¼stere Reise ins Wohnzimmer der jungen, arbeitslosen K"/>
    <n v="3500"/>
    <n v="11633"/>
    <x v="0"/>
    <x v="19"/>
    <s v="EUR"/>
    <n v="1448838000"/>
    <n v="1445791811"/>
    <b v="0"/>
    <n v="51"/>
    <b v="1"/>
    <s v="theater/plays"/>
    <n v="3.3237142857142858"/>
    <n v="228.0980392156862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11633"/>
    <x v="0"/>
    <x v="1"/>
    <s v="GBP"/>
    <n v="1406113200"/>
    <n v="1402910965"/>
    <b v="0"/>
    <n v="54"/>
    <b v="1"/>
    <s v="theater/plays"/>
    <n v="2.3266"/>
    <n v="215.4259259259259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11633"/>
    <x v="0"/>
    <x v="1"/>
    <s v="GBP"/>
    <n v="1467414000"/>
    <n v="1462492178"/>
    <b v="0"/>
    <n v="70"/>
    <b v="1"/>
    <s v="theater/plays"/>
    <n v="2.3266"/>
    <n v="166.18571428571428"/>
    <x v="1"/>
    <x v="6"/>
  </r>
  <r>
    <n v="3353"/>
    <s v="Nude: A play by Paul Hewitt"/>
    <s v="A new spoken word play, written by Paul Hewitt, in 3 parts about love and fate, inspired by the Ruba'iyat of Omar Khayyam."/>
    <n v="500"/>
    <n v="11633"/>
    <x v="0"/>
    <x v="1"/>
    <s v="GBP"/>
    <n v="1462230000"/>
    <n v="1461061350"/>
    <b v="0"/>
    <n v="44"/>
    <b v="1"/>
    <s v="theater/plays"/>
    <n v="23.265999999999998"/>
    <n v="264.38636363636363"/>
    <x v="1"/>
    <x v="6"/>
  </r>
  <r>
    <n v="3354"/>
    <s v="Strangeloop Theatre - A Focus on New Works"/>
    <s v="Help Strangeloop Theatre create and support new work by sponsoring our 2015-2016 season."/>
    <n v="3000"/>
    <n v="11633"/>
    <x v="0"/>
    <x v="0"/>
    <s v="USD"/>
    <n v="1446091260"/>
    <n v="1443029206"/>
    <b v="0"/>
    <n v="55"/>
    <b v="1"/>
    <s v="theater/plays"/>
    <n v="3.8776666666666668"/>
    <n v="211.5090909090909"/>
    <x v="1"/>
    <x v="6"/>
  </r>
  <r>
    <n v="3355"/>
    <s v="Jelly Beans at Theatre503"/>
    <s v="Help get Jelly Beans to the Theatre503 stage. An important piece of new writing by Dan Pick, produced by Kuleshov Theatre"/>
    <n v="1750"/>
    <n v="11633"/>
    <x v="0"/>
    <x v="1"/>
    <s v="GBP"/>
    <n v="1462879020"/>
    <n v="1461941527"/>
    <b v="0"/>
    <n v="15"/>
    <b v="1"/>
    <s v="theater/plays"/>
    <n v="6.6474285714285717"/>
    <n v="775.53333333333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1633"/>
    <x v="0"/>
    <x v="1"/>
    <s v="GBP"/>
    <n v="1468611272"/>
    <n v="1466019272"/>
    <b v="0"/>
    <n v="27"/>
    <b v="1"/>
    <s v="theater/plays"/>
    <n v="7.7553333333333336"/>
    <n v="430.8518518518518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11633"/>
    <x v="0"/>
    <x v="1"/>
    <s v="GBP"/>
    <n v="1406887310"/>
    <n v="1404295310"/>
    <b v="0"/>
    <n v="21"/>
    <b v="1"/>
    <s v="theater/plays"/>
    <n v="5.8164999999999996"/>
    <n v="553.952380952380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1633"/>
    <x v="0"/>
    <x v="0"/>
    <s v="USD"/>
    <n v="1416385679"/>
    <n v="1413790079"/>
    <b v="0"/>
    <n v="162"/>
    <b v="1"/>
    <s v="theater/plays"/>
    <n v="1.1633"/>
    <n v="71.808641975308646"/>
    <x v="1"/>
    <x v="6"/>
  </r>
  <r>
    <n v="3359"/>
    <s v="BEIRUT, LADY OF LEBANON"/>
    <s v="A Theatrical Production Celebrating the Lebanese Culture and the Human Spirit in Time of War."/>
    <n v="4000"/>
    <n v="11633"/>
    <x v="0"/>
    <x v="0"/>
    <s v="USD"/>
    <n v="1487985734"/>
    <n v="1484097734"/>
    <b v="0"/>
    <n v="23"/>
    <b v="1"/>
    <s v="theater/plays"/>
    <n v="2.9082499999999998"/>
    <n v="505.78260869565219"/>
    <x v="1"/>
    <x v="6"/>
  </r>
  <r>
    <n v="3360"/>
    <s v="Pretty Butch"/>
    <s v="World Premiere, an M1 Singapore Fringe Festival 2017 commission."/>
    <n v="9000"/>
    <n v="11633"/>
    <x v="0"/>
    <x v="20"/>
    <s v="SGD"/>
    <n v="1481731140"/>
    <n v="1479866343"/>
    <b v="0"/>
    <n v="72"/>
    <b v="1"/>
    <s v="theater/plays"/>
    <n v="1.2925555555555555"/>
    <n v="161.5694444444444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11633"/>
    <x v="0"/>
    <x v="0"/>
    <s v="USD"/>
    <n v="1409587140"/>
    <n v="1408062990"/>
    <b v="0"/>
    <n v="68"/>
    <b v="1"/>
    <s v="theater/plays"/>
    <n v="2.3266"/>
    <n v="171.073529411764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1633"/>
    <x v="0"/>
    <x v="0"/>
    <s v="USD"/>
    <n v="1425704100"/>
    <n v="1424484717"/>
    <b v="0"/>
    <n v="20"/>
    <b v="1"/>
    <s v="theater/plays"/>
    <n v="23.265999999999998"/>
    <n v="581.6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11633"/>
    <x v="0"/>
    <x v="0"/>
    <s v="USD"/>
    <n v="1408464000"/>
    <n v="1406831445"/>
    <b v="0"/>
    <n v="26"/>
    <b v="1"/>
    <s v="theater/plays"/>
    <n v="1.5010322580645161"/>
    <n v="447.42307692307691"/>
    <x v="1"/>
    <x v="6"/>
  </r>
  <r>
    <n v="3364"/>
    <s v="Cancel The Sunshine"/>
    <s v="Cancel The SunshineÂ is a new play that explores living with a mental health condition in an honest, witty and articulate way."/>
    <n v="3000"/>
    <n v="11633"/>
    <x v="0"/>
    <x v="1"/>
    <s v="GBP"/>
    <n v="1458075600"/>
    <n v="1456183649"/>
    <b v="0"/>
    <n v="72"/>
    <b v="1"/>
    <s v="theater/plays"/>
    <n v="3.8776666666666668"/>
    <n v="161.5694444444444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11633"/>
    <x v="0"/>
    <x v="0"/>
    <s v="USD"/>
    <n v="1449973592"/>
    <n v="1447381592"/>
    <b v="0"/>
    <n v="3"/>
    <b v="1"/>
    <s v="theater/plays"/>
    <n v="4.6532"/>
    <n v="3877.6666666666665"/>
    <x v="1"/>
    <x v="6"/>
  </r>
  <r>
    <n v="3366"/>
    <s v="Montclair Shakespeare Series"/>
    <s v="The Series will consist of free staged readings of Shakespeare's plays, brought to life by professional actors in Montclair, NJ."/>
    <n v="500"/>
    <n v="11633"/>
    <x v="0"/>
    <x v="0"/>
    <s v="USD"/>
    <n v="1431481037"/>
    <n v="1428889037"/>
    <b v="0"/>
    <n v="18"/>
    <b v="1"/>
    <s v="theater/plays"/>
    <n v="23.265999999999998"/>
    <n v="646.2777777777778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11633"/>
    <x v="0"/>
    <x v="1"/>
    <s v="GBP"/>
    <n v="1438467894"/>
    <n v="1436307894"/>
    <b v="0"/>
    <n v="30"/>
    <b v="1"/>
    <s v="theater/plays"/>
    <n v="15.510666666666667"/>
    <n v="387.76666666666665"/>
    <x v="1"/>
    <x v="6"/>
  </r>
  <r>
    <n v="3368"/>
    <s v="Peter Pan by J.M. Barrie @ Open Space Arts"/>
    <s v="Help a non-profit community theatre create an unforgettable production of J.M. Barrie's classic play."/>
    <n v="1000"/>
    <n v="11633"/>
    <x v="0"/>
    <x v="0"/>
    <s v="USD"/>
    <n v="1420088400"/>
    <n v="1416977259"/>
    <b v="0"/>
    <n v="23"/>
    <b v="1"/>
    <s v="theater/plays"/>
    <n v="11.632999999999999"/>
    <n v="505.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11633"/>
    <x v="0"/>
    <x v="17"/>
    <s v="EUR"/>
    <n v="1484441980"/>
    <n v="1479257980"/>
    <b v="0"/>
    <n v="54"/>
    <b v="1"/>
    <s v="theater/plays"/>
    <n v="2.3266"/>
    <n v="215.42592592592592"/>
    <x v="1"/>
    <x v="6"/>
  </r>
  <r>
    <n v="3370"/>
    <s v="&quot;I'm Alright&quot;...an Enso Theatre Education production."/>
    <s v="I'm Alright. A story of young women, told by young women, for the world."/>
    <n v="1500"/>
    <n v="11633"/>
    <x v="0"/>
    <x v="0"/>
    <s v="USD"/>
    <n v="1481961600"/>
    <n v="1479283285"/>
    <b v="0"/>
    <n v="26"/>
    <b v="1"/>
    <s v="theater/plays"/>
    <n v="7.7553333333333336"/>
    <n v="447.42307692307691"/>
    <x v="1"/>
    <x v="6"/>
  </r>
  <r>
    <n v="3371"/>
    <s v="Red Planet (or One Way Ticket) Staged Reading"/>
    <s v="Help support Red Planet, a new science fiction play based off the Mars One exploration."/>
    <n v="200"/>
    <n v="11633"/>
    <x v="0"/>
    <x v="0"/>
    <s v="USD"/>
    <n v="1449089965"/>
    <n v="1446670765"/>
    <b v="0"/>
    <n v="9"/>
    <b v="1"/>
    <s v="theater/plays"/>
    <n v="58.164999999999999"/>
    <n v="1292.5555555555557"/>
    <x v="1"/>
    <x v="6"/>
  </r>
  <r>
    <n v="3372"/>
    <s v="All the Best, Jack"/>
    <s v="This play tells the story of the toxicity of sensationalism shown through one man's struggle with notoriety."/>
    <n v="1000"/>
    <n v="11633"/>
    <x v="0"/>
    <x v="0"/>
    <s v="USD"/>
    <n v="1408942740"/>
    <n v="1407157756"/>
    <b v="0"/>
    <n v="27"/>
    <b v="1"/>
    <s v="theater/plays"/>
    <n v="11.632999999999999"/>
    <n v="430.8518518518518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11633"/>
    <x v="0"/>
    <x v="1"/>
    <s v="GBP"/>
    <n v="1437235200"/>
    <n v="1435177840"/>
    <b v="0"/>
    <n v="30"/>
    <b v="1"/>
    <s v="theater/plays"/>
    <n v="5.8164999999999996"/>
    <n v="387.76666666666665"/>
    <x v="1"/>
    <x v="6"/>
  </r>
  <r>
    <n v="3374"/>
    <s v="HELP BUILD &quot;THE CASTLE&quot;"/>
    <s v="A rare  production of World acclaimed playwright Howard Barker's groundbreaking &amp; provocative 'The Castle'."/>
    <n v="3500"/>
    <n v="11633"/>
    <x v="0"/>
    <x v="5"/>
    <s v="CAD"/>
    <n v="1446053616"/>
    <n v="1443461616"/>
    <b v="0"/>
    <n v="52"/>
    <b v="1"/>
    <s v="theater/plays"/>
    <n v="3.3237142857142858"/>
    <n v="223.71153846153845"/>
    <x v="1"/>
    <x v="6"/>
  </r>
  <r>
    <n v="3375"/>
    <s v="The Frida Kahlo of Penge West"/>
    <s v="Production of wickedly funny new play for two women, written by iconic songwriter and ex-London's Burning man, Chris Larner"/>
    <n v="3000"/>
    <n v="11633"/>
    <x v="0"/>
    <x v="1"/>
    <s v="GBP"/>
    <n v="1400423973"/>
    <n v="1399387173"/>
    <b v="0"/>
    <n v="17"/>
    <b v="1"/>
    <s v="theater/plays"/>
    <n v="3.8776666666666668"/>
    <n v="684.29411764705878"/>
    <x v="1"/>
    <x v="6"/>
  </r>
  <r>
    <n v="3376"/>
    <s v="The Tutors"/>
    <s v="3 college grads struggling to fund their social network. 1 bratty blackmailing student. 1 dreamy Asian business man. 1 awesome play."/>
    <n v="8000"/>
    <n v="11633"/>
    <x v="0"/>
    <x v="0"/>
    <s v="USD"/>
    <n v="1429976994"/>
    <n v="1424796594"/>
    <b v="0"/>
    <n v="19"/>
    <b v="1"/>
    <s v="theater/plays"/>
    <n v="1.4541249999999999"/>
    <n v="612.26315789473688"/>
    <x v="1"/>
    <x v="6"/>
  </r>
  <r>
    <n v="3377"/>
    <s v="To Kill a Machine"/>
    <s v="An empowering play about war time code breaker Alan Turing which tells the real story of a hero vilified for his sexuality and suicide."/>
    <n v="8000"/>
    <n v="11633"/>
    <x v="0"/>
    <x v="1"/>
    <s v="GBP"/>
    <n v="1426870560"/>
    <n v="1424280899"/>
    <b v="0"/>
    <n v="77"/>
    <b v="1"/>
    <s v="theater/plays"/>
    <n v="1.4541249999999999"/>
    <n v="151.07792207792207"/>
    <x v="1"/>
    <x v="6"/>
  </r>
  <r>
    <n v="3378"/>
    <s v="Rose of June"/>
    <s v="'Can you ever find acceptance in death?' _x000a_Rose of June is a piece of theatre exploring the stages of grief. Unity Theatre - September"/>
    <n v="550"/>
    <n v="11633"/>
    <x v="0"/>
    <x v="1"/>
    <s v="GBP"/>
    <n v="1409490480"/>
    <n v="1407400306"/>
    <b v="0"/>
    <n v="21"/>
    <b v="1"/>
    <s v="theater/plays"/>
    <n v="21.150909090909092"/>
    <n v="553.95238095238096"/>
    <x v="1"/>
    <x v="6"/>
  </r>
  <r>
    <n v="3379"/>
    <s v="The Promise"/>
    <s v="A play by Alexei Arbuzov about the lives of three teenagers during the Nazi siege of Leningrad, 1942, in a new adaptation by Nick Dear."/>
    <n v="2000"/>
    <n v="11633"/>
    <x v="0"/>
    <x v="1"/>
    <s v="GBP"/>
    <n v="1440630000"/>
    <n v="1439122800"/>
    <b v="0"/>
    <n v="38"/>
    <b v="1"/>
    <s v="theater/plays"/>
    <n v="5.8164999999999996"/>
    <n v="306.1315789473684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11633"/>
    <x v="0"/>
    <x v="0"/>
    <s v="USD"/>
    <n v="1417305178"/>
    <n v="1414277578"/>
    <b v="0"/>
    <n v="28"/>
    <b v="1"/>
    <s v="theater/plays"/>
    <n v="3.8776666666666668"/>
    <n v="415.4642857142857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11633"/>
    <x v="0"/>
    <x v="0"/>
    <s v="USD"/>
    <n v="1426044383"/>
    <n v="1423455983"/>
    <b v="0"/>
    <n v="48"/>
    <b v="1"/>
    <s v="theater/plays"/>
    <n v="2.9082499999999998"/>
    <n v="242.3541666666666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11633"/>
    <x v="0"/>
    <x v="1"/>
    <s v="GBP"/>
    <n v="1470092340"/>
    <n v="1467973256"/>
    <b v="0"/>
    <n v="46"/>
    <b v="1"/>
    <s v="theater/plays"/>
    <n v="3.3237142857142858"/>
    <n v="252.89130434782609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1633"/>
    <x v="0"/>
    <x v="0"/>
    <s v="USD"/>
    <n v="1466707620"/>
    <n v="1464979620"/>
    <b v="0"/>
    <n v="30"/>
    <b v="1"/>
    <s v="theater/plays"/>
    <n v="6.6474285714285717"/>
    <n v="387.76666666666665"/>
    <x v="1"/>
    <x v="6"/>
  </r>
  <r>
    <n v="3384"/>
    <s v="The Hat"/>
    <s v="Six gay men, emotional baggage, and online dating: what could go wrong? A play about looking for love and finding something better."/>
    <n v="6000"/>
    <n v="11633"/>
    <x v="0"/>
    <x v="0"/>
    <s v="USD"/>
    <n v="1448074800"/>
    <n v="1444874768"/>
    <b v="0"/>
    <n v="64"/>
    <b v="1"/>
    <s v="theater/plays"/>
    <n v="1.9388333333333334"/>
    <n v="181.76562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11633"/>
    <x v="0"/>
    <x v="0"/>
    <s v="USD"/>
    <n v="1418244552"/>
    <n v="1415652552"/>
    <b v="0"/>
    <n v="15"/>
    <b v="1"/>
    <s v="theater/plays"/>
    <n v="5.8164999999999996"/>
    <n v="775.5333333333333"/>
    <x v="1"/>
    <x v="6"/>
  </r>
  <r>
    <n v="3386"/>
    <s v="Going To Market"/>
    <s v="Stories from the Bronx make for an uncommon play. Help us finish funding this production, supported by the Kevin Spacey Foundation."/>
    <n v="2000"/>
    <n v="11633"/>
    <x v="0"/>
    <x v="0"/>
    <s v="USD"/>
    <n v="1417620506"/>
    <n v="1415028506"/>
    <b v="0"/>
    <n v="41"/>
    <b v="1"/>
    <s v="theater/plays"/>
    <n v="5.8164999999999996"/>
    <n v="283.7317073170731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11633"/>
    <x v="0"/>
    <x v="0"/>
    <s v="USD"/>
    <n v="1418581088"/>
    <n v="1415125088"/>
    <b v="0"/>
    <n v="35"/>
    <b v="1"/>
    <s v="theater/plays"/>
    <n v="3.8776666666666668"/>
    <n v="332.37142857142857"/>
    <x v="1"/>
    <x v="6"/>
  </r>
  <r>
    <n v="3388"/>
    <s v="ICONS"/>
    <s v="ICONS is a unique new play about the Amazon warrior women from Greek myth and re-imagines them from a contemporary female perspective."/>
    <n v="1500"/>
    <n v="11633"/>
    <x v="0"/>
    <x v="1"/>
    <s v="GBP"/>
    <n v="1434625441"/>
    <n v="1432033441"/>
    <b v="0"/>
    <n v="45"/>
    <b v="1"/>
    <s v="theater/plays"/>
    <n v="7.7553333333333336"/>
    <n v="258.51111111111112"/>
    <x v="1"/>
    <x v="6"/>
  </r>
  <r>
    <n v="3389"/>
    <s v="Chimera Ensemble Productions Fund"/>
    <s v="Chimera Ensemble is launching 2 inaugural theater productions, and we need support to do high quality work!"/>
    <n v="10000"/>
    <n v="11633"/>
    <x v="0"/>
    <x v="0"/>
    <s v="USD"/>
    <n v="1464960682"/>
    <n v="1462368682"/>
    <b v="0"/>
    <n v="62"/>
    <b v="1"/>
    <s v="theater/plays"/>
    <n v="1.1633"/>
    <n v="187.6290322580645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1633"/>
    <x v="0"/>
    <x v="0"/>
    <s v="USD"/>
    <n v="1405017345"/>
    <n v="1403721345"/>
    <b v="0"/>
    <n v="22"/>
    <b v="1"/>
    <s v="theater/plays"/>
    <n v="7.7553333333333336"/>
    <n v="528.77272727272725"/>
    <x v="1"/>
    <x v="6"/>
  </r>
  <r>
    <n v="3391"/>
    <s v="TRAVELING needs a Reading"/>
    <s v="New play about the comfort and the danger of living with memories. Gay themes. Experienced team looking to present first reading"/>
    <n v="500"/>
    <n v="11633"/>
    <x v="0"/>
    <x v="0"/>
    <s v="USD"/>
    <n v="1407536880"/>
    <n v="1404997548"/>
    <b v="0"/>
    <n v="18"/>
    <b v="1"/>
    <s v="theater/plays"/>
    <n v="23.265999999999998"/>
    <n v="646.27777777777783"/>
    <x v="1"/>
    <x v="6"/>
  </r>
  <r>
    <n v="3392"/>
    <s v="1 in 3"/>
    <s v="Life is more than the days you have left. 1 in 3 tells of two normal people &amp; their confrontation with mortality and the dice of fate."/>
    <n v="500"/>
    <n v="11633"/>
    <x v="0"/>
    <x v="1"/>
    <s v="GBP"/>
    <n v="1462565855"/>
    <n v="1458245855"/>
    <b v="0"/>
    <n v="12"/>
    <b v="1"/>
    <s v="theater/plays"/>
    <n v="23.265999999999998"/>
    <n v="969.41666666666663"/>
    <x v="1"/>
    <x v="6"/>
  </r>
  <r>
    <n v="3393"/>
    <s v="The Maltese Bodkin"/>
    <s v="hiSTORYstage presents a film noir-style comedy mystery with a Shakespearean twist performed as a 1944 radio drama."/>
    <n v="1500"/>
    <n v="11633"/>
    <x v="0"/>
    <x v="0"/>
    <s v="USD"/>
    <n v="1415234760"/>
    <n v="1413065230"/>
    <b v="0"/>
    <n v="44"/>
    <b v="1"/>
    <s v="theater/plays"/>
    <n v="7.7553333333333336"/>
    <n v="264.38636363636363"/>
    <x v="1"/>
    <x v="6"/>
  </r>
  <r>
    <n v="3394"/>
    <s v="Buffer: Edinburgh Fringe 2014"/>
    <s v="Ambitious, Edinburgh-based company, Thrive Theatre, are bringing their brand new comedy BUFFER to the 2014 Edinburgh Fringe!"/>
    <n v="550"/>
    <n v="11633"/>
    <x v="0"/>
    <x v="1"/>
    <s v="GBP"/>
    <n v="1406470645"/>
    <n v="1403878645"/>
    <b v="0"/>
    <n v="27"/>
    <b v="1"/>
    <s v="theater/plays"/>
    <n v="21.150909090909092"/>
    <n v="430.85185185185185"/>
    <x v="1"/>
    <x v="6"/>
  </r>
  <r>
    <n v="3395"/>
    <s v="MIRAMAR"/>
    <s v="Miramar is a a darkly funny play exploring what it is we call â€˜homeâ€™."/>
    <n v="500"/>
    <n v="11633"/>
    <x v="0"/>
    <x v="1"/>
    <s v="GBP"/>
    <n v="1433009400"/>
    <n v="1431795944"/>
    <b v="0"/>
    <n v="38"/>
    <b v="1"/>
    <s v="theater/plays"/>
    <n v="23.265999999999998"/>
    <n v="306.13157894736844"/>
    <x v="1"/>
    <x v="6"/>
  </r>
  <r>
    <n v="3396"/>
    <s v="Rainbowtown"/>
    <s v="&quot;Rainbowtown&quot; is a new play for kids. Help us bring it to the Main Line during the 2014 Philadelphia Fringe Festival!"/>
    <n v="1500"/>
    <n v="11633"/>
    <x v="0"/>
    <x v="0"/>
    <s v="USD"/>
    <n v="1401595140"/>
    <n v="1399286589"/>
    <b v="0"/>
    <n v="28"/>
    <b v="1"/>
    <s v="theater/plays"/>
    <n v="7.7553333333333336"/>
    <n v="415.46428571428572"/>
    <x v="1"/>
    <x v="6"/>
  </r>
  <r>
    <n v="3397"/>
    <s v="Waiting for Godot - Blue Sky Theatre &amp; Arts"/>
    <s v="Help a group of recovering alcoholics bring Samuel Beckett's classic to a seaside town!"/>
    <n v="250"/>
    <n v="11633"/>
    <x v="0"/>
    <x v="1"/>
    <s v="GBP"/>
    <n v="1455832800"/>
    <n v="1452338929"/>
    <b v="0"/>
    <n v="24"/>
    <b v="1"/>
    <s v="theater/plays"/>
    <n v="46.531999999999996"/>
    <n v="484.7083333333333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11633"/>
    <x v="0"/>
    <x v="0"/>
    <s v="USD"/>
    <n v="1416589200"/>
    <n v="1414605776"/>
    <b v="0"/>
    <n v="65"/>
    <b v="1"/>
    <s v="theater/plays"/>
    <n v="2.9082499999999998"/>
    <n v="178.96923076923076"/>
    <x v="1"/>
    <x v="6"/>
  </r>
  <r>
    <n v="3399"/>
    <s v="Spinning Wheel Youth Takeover"/>
    <s v="13 young people have taken over Spinning Wheel Theatre to choose, produce and create their own show from scratch."/>
    <n v="1200"/>
    <n v="11633"/>
    <x v="0"/>
    <x v="1"/>
    <s v="GBP"/>
    <n v="1424556325"/>
    <n v="1421964325"/>
    <b v="0"/>
    <n v="46"/>
    <b v="1"/>
    <s v="theater/plays"/>
    <n v="9.6941666666666659"/>
    <n v="252.89130434782609"/>
    <x v="1"/>
    <x v="6"/>
  </r>
  <r>
    <n v="3400"/>
    <s v="You, Me and That Guy"/>
    <s v="A hilarious comedy starring Sarah, a recent grad, who uses the magic of a mystical open mic to solve the problems of her relationships."/>
    <n v="10000"/>
    <n v="11633"/>
    <x v="0"/>
    <x v="0"/>
    <s v="USD"/>
    <n v="1409266414"/>
    <n v="1405378414"/>
    <b v="0"/>
    <n v="85"/>
    <b v="1"/>
    <s v="theater/plays"/>
    <n v="1.1633"/>
    <n v="136.8588235294117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11633"/>
    <x v="0"/>
    <x v="1"/>
    <s v="GBP"/>
    <n v="1438968146"/>
    <n v="1436376146"/>
    <b v="0"/>
    <n v="66"/>
    <b v="1"/>
    <s v="theater/plays"/>
    <n v="4.0113793103448279"/>
    <n v="176.2575757575757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1633"/>
    <x v="0"/>
    <x v="0"/>
    <s v="USD"/>
    <n v="1447295460"/>
    <n v="1444747843"/>
    <b v="0"/>
    <n v="165"/>
    <b v="1"/>
    <s v="theater/plays"/>
    <n v="0.7755333333333333"/>
    <n v="70.503030303030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11633"/>
    <x v="0"/>
    <x v="1"/>
    <s v="GBP"/>
    <n v="1435230324"/>
    <n v="1432638324"/>
    <b v="0"/>
    <n v="17"/>
    <b v="1"/>
    <s v="theater/plays"/>
    <n v="5.8164999999999996"/>
    <n v="684.2941176470587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11633"/>
    <x v="0"/>
    <x v="0"/>
    <s v="USD"/>
    <n v="1434542702"/>
    <n v="1432814702"/>
    <b v="0"/>
    <n v="3"/>
    <b v="1"/>
    <s v="theater/plays"/>
    <n v="23.265999999999998"/>
    <n v="3877.666666666666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11633"/>
    <x v="0"/>
    <x v="1"/>
    <s v="GBP"/>
    <n v="1456876740"/>
    <n v="1455063886"/>
    <b v="0"/>
    <n v="17"/>
    <b v="1"/>
    <s v="theater/plays"/>
    <n v="33.237142857142857"/>
    <n v="684.29411764705878"/>
    <x v="1"/>
    <x v="6"/>
  </r>
  <r>
    <n v="3406"/>
    <s v="Voices of Swords"/>
    <s v="A funny and moving new play about two families dealing with aging parents in very different ways!"/>
    <n v="10000"/>
    <n v="11633"/>
    <x v="0"/>
    <x v="0"/>
    <s v="USD"/>
    <n v="1405511376"/>
    <n v="1401623376"/>
    <b v="0"/>
    <n v="91"/>
    <b v="1"/>
    <s v="theater/plays"/>
    <n v="1.1633"/>
    <n v="127.83516483516483"/>
    <x v="1"/>
    <x v="6"/>
  </r>
  <r>
    <n v="3407"/>
    <s v="Chlorine Edinburgh 2014"/>
    <s v="Biddy is 24. Biddy is a hopeless romantic. Biddy always wanted to be a vegan. Find out what happens_x000a_when Biddy gets sectioned."/>
    <n v="2000"/>
    <n v="11633"/>
    <x v="0"/>
    <x v="1"/>
    <s v="GBP"/>
    <n v="1404641289"/>
    <n v="1402049289"/>
    <b v="0"/>
    <n v="67"/>
    <b v="1"/>
    <s v="theater/plays"/>
    <n v="5.8164999999999996"/>
    <n v="173.62686567164178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1633"/>
    <x v="0"/>
    <x v="0"/>
    <s v="USD"/>
    <n v="1405727304"/>
    <n v="1403135304"/>
    <b v="0"/>
    <n v="18"/>
    <b v="1"/>
    <s v="theater/plays"/>
    <n v="23.265999999999998"/>
    <n v="646.27777777777783"/>
    <x v="1"/>
    <x v="6"/>
  </r>
  <r>
    <n v="3409"/>
    <s v="Who Said Theatre Presents: The Calm"/>
    <s v="Exciting and visceral new-writing that challenges the way we view the fine line between war and terror..."/>
    <n v="500"/>
    <n v="11633"/>
    <x v="0"/>
    <x v="1"/>
    <s v="GBP"/>
    <n v="1469998680"/>
    <n v="1466710358"/>
    <b v="0"/>
    <n v="21"/>
    <b v="1"/>
    <s v="theater/plays"/>
    <n v="23.265999999999998"/>
    <n v="553.95238095238096"/>
    <x v="1"/>
    <x v="6"/>
  </r>
  <r>
    <n v="3410"/>
    <s v="the southland company - LAUNCH LOS ANGELES"/>
    <s v="Join us in a campaign benefitting the southland company and its interdisciplinary artistic efforts in Los Angeles."/>
    <n v="3000"/>
    <n v="11633"/>
    <x v="0"/>
    <x v="0"/>
    <s v="USD"/>
    <n v="1465196400"/>
    <n v="1462841990"/>
    <b v="0"/>
    <n v="40"/>
    <b v="1"/>
    <s v="theater/plays"/>
    <n v="3.8776666666666668"/>
    <n v="290.8249999999999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1633"/>
    <x v="0"/>
    <x v="0"/>
    <s v="USD"/>
    <n v="1444264372"/>
    <n v="1442536372"/>
    <b v="0"/>
    <n v="78"/>
    <b v="1"/>
    <s v="theater/plays"/>
    <n v="0.7755333333333333"/>
    <n v="149.141025641025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11633"/>
    <x v="0"/>
    <x v="1"/>
    <s v="GBP"/>
    <n v="1411858862"/>
    <n v="1409266862"/>
    <b v="0"/>
    <n v="26"/>
    <b v="1"/>
    <s v="theater/plays"/>
    <n v="3.8776666666666668"/>
    <n v="447.4230769230769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11633"/>
    <x v="0"/>
    <x v="0"/>
    <s v="USD"/>
    <n v="1425099540"/>
    <n v="1424280938"/>
    <b v="0"/>
    <n v="14"/>
    <b v="1"/>
    <s v="theater/plays"/>
    <n v="23.265999999999998"/>
    <n v="830.92857142857144"/>
    <x v="1"/>
    <x v="6"/>
  </r>
  <r>
    <n v="3414"/>
    <s v="PCSF PlayOffs 2016"/>
    <s v="A new twist on our annual festival of fully-produced plays by member playwrights, performed by a talented ensemble cast!"/>
    <n v="3000"/>
    <n v="11633"/>
    <x v="0"/>
    <x v="0"/>
    <s v="USD"/>
    <n v="1480579140"/>
    <n v="1478030325"/>
    <b v="0"/>
    <n v="44"/>
    <b v="1"/>
    <s v="theater/plays"/>
    <n v="3.8776666666666668"/>
    <n v="264.38636363636363"/>
    <x v="1"/>
    <x v="6"/>
  </r>
  <r>
    <n v="3415"/>
    <s v="Balm in Gilead at Columbia"/>
    <s v="We are raising funds to allow for enhanced scenic, costume, and lighting design. Every dollar helps!"/>
    <n v="200"/>
    <n v="11633"/>
    <x v="0"/>
    <x v="0"/>
    <s v="USD"/>
    <n v="1460935800"/>
    <n v="1459999656"/>
    <b v="0"/>
    <n v="9"/>
    <b v="1"/>
    <s v="theater/plays"/>
    <n v="58.164999999999999"/>
    <n v="1292.555555555555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11633"/>
    <x v="0"/>
    <x v="1"/>
    <s v="GBP"/>
    <n v="1429813800"/>
    <n v="1427363645"/>
    <b v="0"/>
    <n v="30"/>
    <b v="1"/>
    <s v="theater/plays"/>
    <n v="2.9082499999999998"/>
    <n v="387.76666666666665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1633"/>
    <x v="0"/>
    <x v="0"/>
    <s v="USD"/>
    <n v="1414284180"/>
    <n v="1410558948"/>
    <b v="0"/>
    <n v="45"/>
    <b v="1"/>
    <s v="theater/plays"/>
    <n v="6.8429411764705881"/>
    <n v="258.5111111111111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11633"/>
    <x v="0"/>
    <x v="0"/>
    <s v="USD"/>
    <n v="1400875307"/>
    <n v="1398283307"/>
    <b v="0"/>
    <n v="56"/>
    <b v="1"/>
    <s v="theater/plays"/>
    <n v="2.9082499999999998"/>
    <n v="207.7321428571428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11633"/>
    <x v="0"/>
    <x v="17"/>
    <s v="EUR"/>
    <n v="1459978200"/>
    <n v="1458416585"/>
    <b v="0"/>
    <n v="46"/>
    <b v="1"/>
    <s v="theater/plays"/>
    <n v="4.2301818181818183"/>
    <n v="252.89130434782609"/>
    <x v="1"/>
    <x v="6"/>
  </r>
  <r>
    <n v="3420"/>
    <s v="Rounds. Set design campaign."/>
    <s v="A powerful and urgent tale of the first line of defence for the NHS. Based on true stories from junior doctors."/>
    <n v="700"/>
    <n v="11633"/>
    <x v="0"/>
    <x v="1"/>
    <s v="GBP"/>
    <n v="1455408000"/>
    <n v="1454638202"/>
    <b v="0"/>
    <n v="34"/>
    <b v="1"/>
    <s v="theater/plays"/>
    <n v="16.618571428571428"/>
    <n v="342.1470588235293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1633"/>
    <x v="0"/>
    <x v="0"/>
    <s v="USD"/>
    <n v="1425495563"/>
    <n v="1422903563"/>
    <b v="0"/>
    <n v="98"/>
    <b v="1"/>
    <s v="theater/plays"/>
    <n v="1.1633"/>
    <n v="118.7040816326530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11633"/>
    <x v="0"/>
    <x v="1"/>
    <s v="GBP"/>
    <n v="1450051200"/>
    <n v="1447594176"/>
    <b v="0"/>
    <n v="46"/>
    <b v="1"/>
    <s v="theater/plays"/>
    <n v="3.8776666666666668"/>
    <n v="252.89130434782609"/>
    <x v="1"/>
    <x v="6"/>
  </r>
  <r>
    <n v="3423"/>
    <s v="And That's How The Story Goes"/>
    <s v="Forest Hills Eastern's Student Run Show 2015. Our goal is to present a professional quality show on a budget."/>
    <n v="250"/>
    <n v="11633"/>
    <x v="0"/>
    <x v="0"/>
    <s v="USD"/>
    <n v="1429912341"/>
    <n v="1427320341"/>
    <b v="0"/>
    <n v="10"/>
    <b v="1"/>
    <s v="theater/plays"/>
    <n v="46.531999999999996"/>
    <n v="1163.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11633"/>
    <x v="0"/>
    <x v="0"/>
    <s v="USD"/>
    <n v="1423119540"/>
    <n v="1421252084"/>
    <b v="0"/>
    <n v="76"/>
    <b v="1"/>
    <s v="theater/plays"/>
    <n v="1.9388333333333334"/>
    <n v="153.06578947368422"/>
    <x v="1"/>
    <x v="6"/>
  </r>
  <r>
    <n v="3425"/>
    <s v="The Erlkings"/>
    <s v="The Erlkings is a play that uses the writings of the perpetrators of the Columbine Shooting to explore the inner lives of these boys."/>
    <n v="30000"/>
    <n v="11633"/>
    <x v="0"/>
    <x v="0"/>
    <s v="USD"/>
    <n v="1412434136"/>
    <n v="1409669336"/>
    <b v="0"/>
    <n v="104"/>
    <b v="1"/>
    <s v="theater/plays"/>
    <n v="0.38776666666666665"/>
    <n v="111.85576923076923"/>
    <x v="1"/>
    <x v="6"/>
  </r>
  <r>
    <n v="3426"/>
    <s v="Holocene"/>
    <s v="Part ghost story, part cautionary tale, Holocene is a play about the end of our world, and the beginning of another."/>
    <n v="3750"/>
    <n v="11633"/>
    <x v="0"/>
    <x v="0"/>
    <s v="USD"/>
    <n v="1411264800"/>
    <n v="1409620903"/>
    <b v="0"/>
    <n v="87"/>
    <b v="1"/>
    <s v="theater/plays"/>
    <n v="3.1021333333333332"/>
    <n v="133.71264367816093"/>
    <x v="1"/>
    <x v="6"/>
  </r>
  <r>
    <n v="3427"/>
    <s v="We Were Kings"/>
    <s v="A new play developed in collaboration with graduating theatre makers, premiering at the Edinburgh Fringe Festival 2014."/>
    <n v="1500"/>
    <n v="11633"/>
    <x v="0"/>
    <x v="1"/>
    <s v="GBP"/>
    <n v="1404314952"/>
    <n v="1401722952"/>
    <b v="0"/>
    <n v="29"/>
    <b v="1"/>
    <s v="theater/plays"/>
    <n v="7.7553333333333336"/>
    <n v="401.1379310344827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11633"/>
    <x v="0"/>
    <x v="1"/>
    <s v="GBP"/>
    <n v="1425142800"/>
    <n v="1422983847"/>
    <b v="0"/>
    <n v="51"/>
    <b v="1"/>
    <s v="theater/plays"/>
    <n v="5.8164999999999996"/>
    <n v="228.0980392156862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1633"/>
    <x v="0"/>
    <x v="1"/>
    <s v="GBP"/>
    <n v="1478046661"/>
    <n v="1476837061"/>
    <b v="0"/>
    <n v="12"/>
    <b v="1"/>
    <s v="theater/plays"/>
    <n v="77.553333333333327"/>
    <n v="969.41666666666663"/>
    <x v="1"/>
    <x v="6"/>
  </r>
  <r>
    <n v="3430"/>
    <s v="Being Patient"/>
    <s v="We need support for our play so we can promote awareness of kidney diseases and the effect it has on sufferers and their families."/>
    <n v="2000"/>
    <n v="11633"/>
    <x v="0"/>
    <x v="1"/>
    <s v="GBP"/>
    <n v="1406760101"/>
    <n v="1404168101"/>
    <b v="0"/>
    <n v="72"/>
    <b v="1"/>
    <s v="theater/plays"/>
    <n v="5.8164999999999996"/>
    <n v="161.5694444444444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11633"/>
    <x v="0"/>
    <x v="0"/>
    <s v="USD"/>
    <n v="1408383153"/>
    <n v="1405791153"/>
    <b v="0"/>
    <n v="21"/>
    <b v="1"/>
    <s v="theater/plays"/>
    <n v="5.8164999999999996"/>
    <n v="553.95238095238096"/>
    <x v="1"/>
    <x v="6"/>
  </r>
  <r>
    <n v="3432"/>
    <s v="Love Letters"/>
    <s v="Bare Theatre stages A.R. Gurney's Pulitzer Finalist script about a relationship spanning a lifetime and long distance."/>
    <n v="2000"/>
    <n v="11633"/>
    <x v="0"/>
    <x v="0"/>
    <s v="USD"/>
    <n v="1454709600"/>
    <n v="1452520614"/>
    <b v="0"/>
    <n v="42"/>
    <b v="1"/>
    <s v="theater/plays"/>
    <n v="5.8164999999999996"/>
    <n v="276.97619047619048"/>
    <x v="1"/>
    <x v="6"/>
  </r>
  <r>
    <n v="3433"/>
    <s v="The Dybbuk"/>
    <s v="death&amp;pretzels presents their first Chicago based project:_x000a_The Dybbuk by S. Ansky"/>
    <n v="9500"/>
    <n v="11633"/>
    <x v="0"/>
    <x v="0"/>
    <s v="USD"/>
    <n v="1402974000"/>
    <n v="1400290255"/>
    <b v="0"/>
    <n v="71"/>
    <b v="1"/>
    <s v="theater/plays"/>
    <n v="1.2245263157894737"/>
    <n v="163.8450704225352"/>
    <x v="1"/>
    <x v="6"/>
  </r>
  <r>
    <n v="3434"/>
    <s v="The Williams Project"/>
    <s v="Bringing Tennessee Williams, Shakespeare, and 8 world class actors to Longview, Washington to build a play in and for the community."/>
    <n v="10000"/>
    <n v="11633"/>
    <x v="0"/>
    <x v="0"/>
    <s v="USD"/>
    <n v="1404983269"/>
    <n v="1402391269"/>
    <b v="0"/>
    <n v="168"/>
    <b v="1"/>
    <s v="theater/plays"/>
    <n v="1.1633"/>
    <n v="69.2440476190476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633"/>
    <x v="0"/>
    <x v="0"/>
    <s v="USD"/>
    <n v="1470538800"/>
    <n v="1469112493"/>
    <b v="0"/>
    <n v="19"/>
    <b v="1"/>
    <s v="theater/plays"/>
    <n v="11.632999999999999"/>
    <n v="612.2631578947368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11633"/>
    <x v="0"/>
    <x v="0"/>
    <s v="USD"/>
    <n v="1408638480"/>
    <n v="1406811593"/>
    <b v="0"/>
    <n v="37"/>
    <b v="1"/>
    <s v="theater/plays"/>
    <n v="2.3266"/>
    <n v="314.40540540540542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11633"/>
    <x v="0"/>
    <x v="0"/>
    <s v="USD"/>
    <n v="1440003820"/>
    <n v="1437411820"/>
    <b v="0"/>
    <n v="36"/>
    <b v="1"/>
    <s v="theater/plays"/>
    <n v="3.8776666666666668"/>
    <n v="323.13888888888891"/>
    <x v="1"/>
    <x v="6"/>
  </r>
  <r>
    <n v="3438"/>
    <s v="KLIPPIES"/>
    <s v="Klippies is the debut play from Johannesburg-born writer Jessica SiÃ¢n, premiering at the Southwark Playhouse, London in May 2015."/>
    <n v="2500"/>
    <n v="11633"/>
    <x v="0"/>
    <x v="1"/>
    <s v="GBP"/>
    <n v="1430600400"/>
    <n v="1428358567"/>
    <b v="0"/>
    <n v="14"/>
    <b v="1"/>
    <s v="theater/plays"/>
    <n v="4.6532"/>
    <n v="830.92857142857144"/>
    <x v="1"/>
    <x v="6"/>
  </r>
  <r>
    <n v="3439"/>
    <s v="Cirque Inspired Alice's Adventures in Wonderland"/>
    <s v="Help a small theater produce an original adaptation of Lewis Carroll's classic story."/>
    <n v="1200"/>
    <n v="11633"/>
    <x v="0"/>
    <x v="0"/>
    <s v="USD"/>
    <n v="1453179540"/>
    <n v="1452030730"/>
    <b v="0"/>
    <n v="18"/>
    <b v="1"/>
    <s v="theater/plays"/>
    <n v="9.6941666666666659"/>
    <n v="646.27777777777783"/>
    <x v="1"/>
    <x v="6"/>
  </r>
  <r>
    <n v="3440"/>
    <s v="Gruesome Playground Injuries"/>
    <s v="LA-based team of professional actors and directors taking Rajiv Joseph's harrowing and romantic play to the Boulder community."/>
    <n v="5000"/>
    <n v="11633"/>
    <x v="0"/>
    <x v="0"/>
    <s v="USD"/>
    <n v="1405095300"/>
    <n v="1403146628"/>
    <b v="0"/>
    <n v="82"/>
    <b v="1"/>
    <s v="theater/plays"/>
    <n v="2.3266"/>
    <n v="141.86585365853659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11633"/>
    <x v="0"/>
    <x v="0"/>
    <s v="USD"/>
    <n v="1447445820"/>
    <n v="1445077121"/>
    <b v="0"/>
    <n v="43"/>
    <b v="1"/>
    <s v="theater/plays"/>
    <n v="4.6532"/>
    <n v="270.53488372093022"/>
    <x v="1"/>
    <x v="6"/>
  </r>
  <r>
    <n v="3442"/>
    <s v="An Evening of Radio"/>
    <s v="An Evening of Radio aims to showcase original work written by undergraduate playwriting students in the style of live staged readings."/>
    <n v="250"/>
    <n v="11633"/>
    <x v="0"/>
    <x v="0"/>
    <s v="USD"/>
    <n v="1433016672"/>
    <n v="1430424672"/>
    <b v="0"/>
    <n v="8"/>
    <b v="1"/>
    <s v="theater/plays"/>
    <n v="46.531999999999996"/>
    <n v="1454.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1633"/>
    <x v="0"/>
    <x v="0"/>
    <s v="USD"/>
    <n v="1410266146"/>
    <n v="1407674146"/>
    <b v="0"/>
    <n v="45"/>
    <b v="1"/>
    <s v="theater/plays"/>
    <n v="11.632999999999999"/>
    <n v="258.5111111111111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11633"/>
    <x v="0"/>
    <x v="2"/>
    <s v="AUD"/>
    <n v="1465394340"/>
    <n v="1464677986"/>
    <b v="0"/>
    <n v="20"/>
    <b v="1"/>
    <s v="theater/plays"/>
    <n v="38.776666666666664"/>
    <n v="581.65"/>
    <x v="1"/>
    <x v="6"/>
  </r>
  <r>
    <n v="3445"/>
    <s v="Axon Theatre - First Project (Phase 1)"/>
    <s v="Rehearsal &amp; development of our first project as Axon Theatre: &quot;The Star-Spangled Girl&quot; in South Wales."/>
    <n v="2000"/>
    <n v="11633"/>
    <x v="0"/>
    <x v="1"/>
    <s v="GBP"/>
    <n v="1445604236"/>
    <n v="1443185036"/>
    <b v="0"/>
    <n v="31"/>
    <b v="1"/>
    <s v="theater/plays"/>
    <n v="5.8164999999999996"/>
    <n v="375.2580645161290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1633"/>
    <x v="0"/>
    <x v="1"/>
    <s v="GBP"/>
    <n v="1423138800"/>
    <n v="1421092725"/>
    <b v="0"/>
    <n v="25"/>
    <b v="1"/>
    <s v="theater/plays"/>
    <n v="11.632999999999999"/>
    <n v="465.32"/>
    <x v="1"/>
    <x v="6"/>
  </r>
  <r>
    <n v="3447"/>
    <s v="The Vagabond Halfback"/>
    <s v="&quot;He was a poet, a vagrant, a philosopher, a lady's man and a hard drinker&quot;"/>
    <n v="1000"/>
    <n v="11633"/>
    <x v="0"/>
    <x v="0"/>
    <s v="USD"/>
    <n v="1458332412"/>
    <n v="1454448012"/>
    <b v="0"/>
    <n v="14"/>
    <b v="1"/>
    <s v="theater/plays"/>
    <n v="11.632999999999999"/>
    <n v="830.9285714285714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11633"/>
    <x v="0"/>
    <x v="0"/>
    <s v="USD"/>
    <n v="1418784689"/>
    <n v="1416192689"/>
    <b v="0"/>
    <n v="45"/>
    <b v="1"/>
    <s v="theater/plays"/>
    <n v="5.5395238095238097"/>
    <n v="258.5111111111111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1633"/>
    <x v="0"/>
    <x v="0"/>
    <s v="USD"/>
    <n v="1468036800"/>
    <n v="1465607738"/>
    <b v="0"/>
    <n v="20"/>
    <b v="1"/>
    <s v="theater/plays"/>
    <n v="14.54125"/>
    <n v="581.65"/>
    <x v="1"/>
    <x v="6"/>
  </r>
  <r>
    <n v="3450"/>
    <s v="The Beautiful House"/>
    <s v="The Beautiful House' is a story of modern mummification and the present day post-humanist crisis in our relationship with death."/>
    <n v="500"/>
    <n v="11633"/>
    <x v="0"/>
    <x v="1"/>
    <s v="GBP"/>
    <n v="1427990071"/>
    <n v="1422809671"/>
    <b v="0"/>
    <n v="39"/>
    <b v="1"/>
    <s v="theater/plays"/>
    <n v="23.265999999999998"/>
    <n v="298.28205128205127"/>
    <x v="1"/>
    <x v="6"/>
  </r>
  <r>
    <n v="3451"/>
    <s v="The Twilight Zone Play"/>
    <s v="I'm a high school student in New Jersey planning on producing and directing a Twilight Zone Play for a &quot;One Act&quot; competition."/>
    <n v="650"/>
    <n v="11633"/>
    <x v="0"/>
    <x v="0"/>
    <s v="USD"/>
    <n v="1429636927"/>
    <n v="1427304127"/>
    <b v="0"/>
    <n v="16"/>
    <b v="1"/>
    <s v="theater/plays"/>
    <n v="17.896923076923077"/>
    <n v="727.0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1633"/>
    <x v="0"/>
    <x v="0"/>
    <s v="USD"/>
    <n v="1406087940"/>
    <n v="1404141626"/>
    <b v="0"/>
    <n v="37"/>
    <b v="1"/>
    <s v="theater/plays"/>
    <n v="11.632999999999999"/>
    <n v="314.40540540540542"/>
    <x v="1"/>
    <x v="6"/>
  </r>
  <r>
    <n v="3453"/>
    <s v="'Patagonia' - by Robert George"/>
    <s v="A full length comedy, Patagonia follows Grason and Jerry on their journey through a magical, South-American rainforest."/>
    <n v="300"/>
    <n v="11633"/>
    <x v="0"/>
    <x v="1"/>
    <s v="GBP"/>
    <n v="1471130956"/>
    <n v="1465946956"/>
    <b v="0"/>
    <n v="14"/>
    <b v="1"/>
    <s v="theater/plays"/>
    <n v="38.776666666666664"/>
    <n v="830.9285714285714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11633"/>
    <x v="0"/>
    <x v="1"/>
    <s v="GBP"/>
    <n v="1406825159"/>
    <n v="1404233159"/>
    <b v="0"/>
    <n v="21"/>
    <b v="1"/>
    <s v="theater/plays"/>
    <n v="16.618571428571428"/>
    <n v="553.952380952380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1633"/>
    <x v="0"/>
    <x v="0"/>
    <s v="USD"/>
    <n v="1476381627"/>
    <n v="1473789627"/>
    <b v="0"/>
    <n v="69"/>
    <b v="1"/>
    <s v="theater/plays"/>
    <n v="1.1633"/>
    <n v="168.59420289855072"/>
    <x v="1"/>
    <x v="6"/>
  </r>
  <r>
    <n v="3456"/>
    <s v="THIEF"/>
    <s v="&quot;Thief,&quot; a one man touring show, a theatrical experience portraying a supernatural story about the 3 days Jesus spent in the grave."/>
    <n v="3000"/>
    <n v="11633"/>
    <x v="0"/>
    <x v="0"/>
    <s v="USD"/>
    <n v="1406876340"/>
    <n v="1404190567"/>
    <b v="0"/>
    <n v="16"/>
    <b v="1"/>
    <s v="theater/plays"/>
    <n v="3.8776666666666668"/>
    <n v="727.0625"/>
    <x v="1"/>
    <x v="6"/>
  </r>
  <r>
    <n v="3457"/>
    <s v="The Impossible Adventures Of Supernova Jones"/>
    <s v="Robots, Space Battles, Mystery, and Intrigue. Nothing is Impossible..."/>
    <n v="2000"/>
    <n v="11633"/>
    <x v="0"/>
    <x v="0"/>
    <s v="USD"/>
    <n v="1423720740"/>
    <n v="1421081857"/>
    <b v="0"/>
    <n v="55"/>
    <b v="1"/>
    <s v="theater/plays"/>
    <n v="5.8164999999999996"/>
    <n v="211.509090909090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1633"/>
    <x v="0"/>
    <x v="0"/>
    <s v="USD"/>
    <n v="1422937620"/>
    <n v="1420606303"/>
    <b v="0"/>
    <n v="27"/>
    <b v="1"/>
    <s v="theater/plays"/>
    <n v="11.894683026584866"/>
    <n v="430.8518518518518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11633"/>
    <x v="0"/>
    <x v="1"/>
    <s v="GBP"/>
    <n v="1463743860"/>
    <n v="1461151860"/>
    <b v="0"/>
    <n v="36"/>
    <b v="1"/>
    <s v="theater/plays"/>
    <n v="23.265999999999998"/>
    <n v="323.13888888888891"/>
    <x v="1"/>
    <x v="6"/>
  </r>
  <r>
    <n v="3460"/>
    <s v="Pushers"/>
    <s v="'Pushers' is an exciting new play and the first project for brand new theatre company, Ain't Got No Home Productions."/>
    <n v="500"/>
    <n v="11633"/>
    <x v="0"/>
    <x v="1"/>
    <s v="GBP"/>
    <n v="1408106352"/>
    <n v="1406896752"/>
    <b v="0"/>
    <n v="19"/>
    <b v="1"/>
    <s v="theater/plays"/>
    <n v="23.265999999999998"/>
    <n v="612.26315789473688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11633"/>
    <x v="0"/>
    <x v="0"/>
    <s v="USD"/>
    <n v="1477710000"/>
    <n v="1475248279"/>
    <b v="0"/>
    <n v="12"/>
    <b v="1"/>
    <s v="theater/plays"/>
    <n v="23.265999999999998"/>
    <n v="969.41666666666663"/>
    <x v="1"/>
    <x v="6"/>
  </r>
  <r>
    <n v="3462"/>
    <s v="Upstart Crows of Santa Fe Stage Weapons"/>
    <s v="Help the Upstart Crows of Santa Fe bring Shakespeare's Julius Caesar to life with quality wooden stage swords!"/>
    <n v="250"/>
    <n v="11633"/>
    <x v="0"/>
    <x v="0"/>
    <s v="USD"/>
    <n v="1436551200"/>
    <n v="1435181628"/>
    <b v="0"/>
    <n v="17"/>
    <b v="1"/>
    <s v="theater/plays"/>
    <n v="46.531999999999996"/>
    <n v="684.294117647058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1633"/>
    <x v="0"/>
    <x v="5"/>
    <s v="CAD"/>
    <n v="1476158340"/>
    <n v="1472594585"/>
    <b v="0"/>
    <n v="114"/>
    <b v="1"/>
    <s v="theater/plays"/>
    <n v="1.1633"/>
    <n v="102.04385964912281"/>
    <x v="1"/>
    <x v="6"/>
  </r>
  <r>
    <n v="3464"/>
    <s v="SHE! Is History!"/>
    <s v="Why Do We Know More About Kim Kardashian Than Abigail Adams?  Let's produce and publish a play about women who MAKE and MADE history!"/>
    <n v="5000"/>
    <n v="11633"/>
    <x v="0"/>
    <x v="0"/>
    <s v="USD"/>
    <n v="1471921637"/>
    <n v="1469329637"/>
    <b v="0"/>
    <n v="93"/>
    <b v="1"/>
    <s v="theater/plays"/>
    <n v="2.3266"/>
    <n v="125.0860215053763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11633"/>
    <x v="0"/>
    <x v="1"/>
    <s v="GBP"/>
    <n v="1439136000"/>
    <n v="1436972472"/>
    <b v="0"/>
    <n v="36"/>
    <b v="1"/>
    <s v="theater/plays"/>
    <n v="5.8164999999999996"/>
    <n v="323.13888888888891"/>
    <x v="1"/>
    <x v="6"/>
  </r>
  <r>
    <n v="3466"/>
    <s v="Spotlight Youth Theater Production of Wizard"/>
    <s v="The Spotlight Youth Theater is a program where every participant has a moment in the spotlight."/>
    <n v="3500"/>
    <n v="11633"/>
    <x v="0"/>
    <x v="0"/>
    <s v="USD"/>
    <n v="1461108450"/>
    <n v="1455928050"/>
    <b v="0"/>
    <n v="61"/>
    <b v="1"/>
    <s v="theater/plays"/>
    <n v="3.3237142857142858"/>
    <n v="190.70491803278688"/>
    <x v="1"/>
    <x v="6"/>
  </r>
  <r>
    <n v="3467"/>
    <s v="Venus in Fur, Los Angeles."/>
    <s v="Venus in Fur, By David Ives."/>
    <n v="3000"/>
    <n v="11633"/>
    <x v="0"/>
    <x v="0"/>
    <s v="USD"/>
    <n v="1426864032"/>
    <n v="1424275632"/>
    <b v="0"/>
    <n v="47"/>
    <b v="1"/>
    <s v="theater/plays"/>
    <n v="3.8776666666666668"/>
    <n v="247.5106382978723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1633"/>
    <x v="0"/>
    <x v="0"/>
    <s v="USD"/>
    <n v="1474426800"/>
    <n v="1471976529"/>
    <b v="0"/>
    <n v="17"/>
    <b v="1"/>
    <s v="theater/plays"/>
    <n v="1.1633"/>
    <n v="684.294117647058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11633"/>
    <x v="0"/>
    <x v="0"/>
    <s v="USD"/>
    <n v="1461857045"/>
    <n v="1459265045"/>
    <b v="0"/>
    <n v="63"/>
    <b v="1"/>
    <s v="theater/plays"/>
    <n v="4.1546428571428571"/>
    <n v="184.65079365079364"/>
    <x v="1"/>
    <x v="6"/>
  </r>
  <r>
    <n v="3470"/>
    <s v="She Kills Monsters"/>
    <s v="The New Artist's Circle is a theatre company dedicated to bringing the arts to young people."/>
    <n v="250"/>
    <n v="11633"/>
    <x v="0"/>
    <x v="0"/>
    <s v="USD"/>
    <n v="1468618680"/>
    <n v="1465345902"/>
    <b v="0"/>
    <n v="9"/>
    <b v="1"/>
    <s v="theater/plays"/>
    <n v="46.531999999999996"/>
    <n v="1292.5555555555557"/>
    <x v="1"/>
    <x v="6"/>
  </r>
  <r>
    <n v="3471"/>
    <s v="Different is Dangerous"/>
    <s v="Fast paced, two hander which uses headphone verbatim technique to give an insight into the everyday lives of Leeds city locals."/>
    <n v="500"/>
    <n v="11633"/>
    <x v="0"/>
    <x v="1"/>
    <s v="GBP"/>
    <n v="1409515200"/>
    <n v="1405971690"/>
    <b v="0"/>
    <n v="30"/>
    <b v="1"/>
    <s v="theater/plays"/>
    <n v="23.265999999999998"/>
    <n v="387.7666666666666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11633"/>
    <x v="0"/>
    <x v="0"/>
    <s v="USD"/>
    <n v="1415253540"/>
    <n v="1413432331"/>
    <b v="0"/>
    <n v="23"/>
    <b v="1"/>
    <s v="theater/plays"/>
    <n v="5.8164999999999996"/>
    <n v="505.78260869565219"/>
    <x v="1"/>
    <x v="6"/>
  </r>
  <r>
    <n v="3473"/>
    <s v="King Sisyphus"/>
    <s v="A modern telling of the Greek myth. Sisyphus defies the Gods and attempts to change the world order... but can he overcome his fate?"/>
    <n v="4900"/>
    <n v="11633"/>
    <x v="0"/>
    <x v="0"/>
    <s v="USD"/>
    <n v="1426883220"/>
    <n v="1425067296"/>
    <b v="0"/>
    <n v="33"/>
    <b v="1"/>
    <s v="theater/plays"/>
    <n v="2.3740816326530614"/>
    <n v="352.5151515151515"/>
    <x v="1"/>
    <x v="6"/>
  </r>
  <r>
    <n v="3474"/>
    <s v="Be Prepared"/>
    <s v="Help us get actor-writer Ian Bonar's debut play - a hilarious, heartbreaking story of grief and loss - to the 2016 Edinburgh Fringe."/>
    <n v="2000"/>
    <n v="11633"/>
    <x v="0"/>
    <x v="1"/>
    <s v="GBP"/>
    <n v="1469016131"/>
    <n v="1466424131"/>
    <b v="0"/>
    <n v="39"/>
    <b v="1"/>
    <s v="theater/plays"/>
    <n v="5.8164999999999996"/>
    <n v="298.28205128205127"/>
    <x v="1"/>
    <x v="6"/>
  </r>
  <r>
    <n v="3475"/>
    <s v="Score"/>
    <s v="Score is a musical play inspired by true stories of parents who have recovered from addiction and regained their children."/>
    <n v="300"/>
    <n v="11633"/>
    <x v="0"/>
    <x v="1"/>
    <s v="GBP"/>
    <n v="1414972800"/>
    <n v="1412629704"/>
    <b v="0"/>
    <n v="17"/>
    <b v="1"/>
    <s v="theater/plays"/>
    <n v="38.776666666666664"/>
    <n v="684.2941176470587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11633"/>
    <x v="0"/>
    <x v="0"/>
    <s v="USD"/>
    <n v="1414378800"/>
    <n v="1412836990"/>
    <b v="0"/>
    <n v="6"/>
    <b v="1"/>
    <s v="theater/plays"/>
    <n v="38.776666666666664"/>
    <n v="1938.8333333333333"/>
    <x v="1"/>
    <x v="6"/>
  </r>
  <r>
    <n v="3477"/>
    <s v="PCSF's Biannual 24-Hour Play Festival"/>
    <s v="8 ten-minute plays, written, directed, rehearsed, and fully produced in only 24 hours! Are we crazy? You bet we are!"/>
    <n v="1800"/>
    <n v="11633"/>
    <x v="0"/>
    <x v="0"/>
    <s v="USD"/>
    <n v="1431831600"/>
    <n v="1430761243"/>
    <b v="0"/>
    <n v="39"/>
    <b v="1"/>
    <s v="theater/plays"/>
    <n v="6.4627777777777782"/>
    <n v="298.28205128205127"/>
    <x v="1"/>
    <x v="6"/>
  </r>
  <r>
    <n v="3478"/>
    <s v="Measure for Measure"/>
    <s v="Bare Theatre takes on Shakespeare's most notorious &quot;problem play,&quot; which asks how far we are willing to go to do what is right."/>
    <n v="2000"/>
    <n v="11633"/>
    <x v="0"/>
    <x v="0"/>
    <s v="USD"/>
    <n v="1426539600"/>
    <n v="1424296822"/>
    <b v="0"/>
    <n v="57"/>
    <b v="1"/>
    <s v="theater/plays"/>
    <n v="5.8164999999999996"/>
    <n v="204.08771929824562"/>
    <x v="1"/>
    <x v="6"/>
  </r>
  <r>
    <n v="3479"/>
    <s v="Civil Rogues"/>
    <s v="A new comedy about what happened to a band of foolhardy actors when the Puritans closed the theatres in the 1640s."/>
    <n v="1500"/>
    <n v="11633"/>
    <x v="0"/>
    <x v="1"/>
    <s v="GBP"/>
    <n v="1403382680"/>
    <n v="1400790680"/>
    <b v="0"/>
    <n v="56"/>
    <b v="1"/>
    <s v="theater/plays"/>
    <n v="7.7553333333333336"/>
    <n v="207.7321428571428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1633"/>
    <x v="0"/>
    <x v="0"/>
    <s v="USD"/>
    <n v="1436562000"/>
    <n v="1434440227"/>
    <b v="0"/>
    <n v="13"/>
    <b v="1"/>
    <s v="theater/plays"/>
    <n v="7.7553333333333336"/>
    <n v="894.84615384615381"/>
    <x v="1"/>
    <x v="6"/>
  </r>
  <r>
    <n v="3481"/>
    <s v="FIX THE FITZ"/>
    <s v="One of Australia's greatest theatres needs your help. Please help us refurnish, fit out and restore this legendary storytelling venue."/>
    <n v="10000"/>
    <n v="11633"/>
    <x v="0"/>
    <x v="2"/>
    <s v="AUD"/>
    <n v="1420178188"/>
    <n v="1418709388"/>
    <b v="0"/>
    <n v="95"/>
    <b v="1"/>
    <s v="theater/plays"/>
    <n v="1.1633"/>
    <n v="122.45263157894736"/>
    <x v="1"/>
    <x v="6"/>
  </r>
  <r>
    <n v="3482"/>
    <s v="Old Trunk - Edinburgh 2014"/>
    <s v="Critically-acclaimed new-writing company Old Trunk make their Edinburgh debut alternating their two darkly comic plays."/>
    <n v="3000"/>
    <n v="11633"/>
    <x v="0"/>
    <x v="1"/>
    <s v="GBP"/>
    <n v="1404671466"/>
    <n v="1402079466"/>
    <b v="0"/>
    <n v="80"/>
    <b v="1"/>
    <s v="theater/plays"/>
    <n v="3.8776666666666668"/>
    <n v="145.41249999999999"/>
    <x v="1"/>
    <x v="6"/>
  </r>
  <r>
    <n v="3483"/>
    <s v="The Faculty Lounge"/>
    <s v="Join 5 high school teachers in the lounge of every high school in America.  Hear what they never say in the classroom."/>
    <n v="3350"/>
    <n v="11633"/>
    <x v="0"/>
    <x v="0"/>
    <s v="USD"/>
    <n v="1404403381"/>
    <n v="1401811381"/>
    <b v="0"/>
    <n v="133"/>
    <b v="1"/>
    <s v="theater/plays"/>
    <n v="3.4725373134328357"/>
    <n v="87.4661654135338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11633"/>
    <x v="0"/>
    <x v="0"/>
    <s v="USD"/>
    <n v="1466014499"/>
    <n v="1463422499"/>
    <b v="0"/>
    <n v="44"/>
    <b v="1"/>
    <s v="theater/plays"/>
    <n v="4.6532"/>
    <n v="264.3863636363636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1633"/>
    <x v="0"/>
    <x v="0"/>
    <s v="USD"/>
    <n v="1454431080"/>
    <n v="1451839080"/>
    <b v="0"/>
    <n v="30"/>
    <b v="1"/>
    <s v="theater/plays"/>
    <n v="7.0503030303030307"/>
    <n v="387.7666666666666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1633"/>
    <x v="0"/>
    <x v="0"/>
    <s v="USD"/>
    <n v="1433314740"/>
    <n v="1430600401"/>
    <b v="0"/>
    <n v="56"/>
    <b v="1"/>
    <s v="theater/plays"/>
    <n v="3.8776666666666668"/>
    <n v="207.73214285714286"/>
    <x v="1"/>
    <x v="6"/>
  </r>
  <r>
    <n v="3487"/>
    <s v="Jericho Creek"/>
    <s v="Jericho Creek is an original production by Fledgling Theatre Company which will be performed at The Cockpit Theatre in July 2015"/>
    <n v="2000"/>
    <n v="11633"/>
    <x v="0"/>
    <x v="1"/>
    <s v="GBP"/>
    <n v="1435185252"/>
    <n v="1432593252"/>
    <b v="0"/>
    <n v="66"/>
    <b v="1"/>
    <s v="theater/plays"/>
    <n v="5.8164999999999996"/>
    <n v="176.2575757575757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11633"/>
    <x v="0"/>
    <x v="0"/>
    <s v="USD"/>
    <n v="1429286400"/>
    <n v="1427221560"/>
    <b v="0"/>
    <n v="29"/>
    <b v="1"/>
    <s v="theater/plays"/>
    <n v="3.8776666666666668"/>
    <n v="401.1379310344827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1633"/>
    <x v="0"/>
    <x v="1"/>
    <s v="GBP"/>
    <n v="1400965200"/>
    <n v="1398352531"/>
    <b v="0"/>
    <n v="72"/>
    <b v="1"/>
    <s v="theater/plays"/>
    <n v="2.3266"/>
    <n v="161.5694444444444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1633"/>
    <x v="0"/>
    <x v="0"/>
    <s v="USD"/>
    <n v="1460574924"/>
    <n v="1457982924"/>
    <b v="0"/>
    <n v="27"/>
    <b v="1"/>
    <s v="theater/plays"/>
    <n v="11.632999999999999"/>
    <n v="430.8518518518518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11633"/>
    <x v="0"/>
    <x v="0"/>
    <s v="USD"/>
    <n v="1431928784"/>
    <n v="1430114384"/>
    <b v="0"/>
    <n v="10"/>
    <b v="1"/>
    <s v="theater/plays"/>
    <n v="23.265999999999998"/>
    <n v="1163.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11633"/>
    <x v="0"/>
    <x v="0"/>
    <s v="USD"/>
    <n v="1445818397"/>
    <n v="1442794397"/>
    <b v="0"/>
    <n v="35"/>
    <b v="1"/>
    <s v="theater/plays"/>
    <n v="3.0613157894736842"/>
    <n v="332.3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1633"/>
    <x v="0"/>
    <x v="0"/>
    <s v="USD"/>
    <n v="1408252260"/>
    <n v="1406580436"/>
    <b v="0"/>
    <n v="29"/>
    <b v="1"/>
    <s v="theater/plays"/>
    <n v="7.7553333333333336"/>
    <n v="401.1379310344827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11633"/>
    <x v="0"/>
    <x v="0"/>
    <s v="USD"/>
    <n v="1480140000"/>
    <n v="1479186575"/>
    <b v="0"/>
    <n v="13"/>
    <b v="1"/>
    <s v="theater/plays"/>
    <n v="29.0825"/>
    <n v="894.8461538461538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633"/>
    <x v="0"/>
    <x v="5"/>
    <s v="CAD"/>
    <n v="1414862280"/>
    <n v="1412360309"/>
    <b v="0"/>
    <n v="72"/>
    <b v="1"/>
    <s v="theater/plays"/>
    <n v="2.3266"/>
    <n v="161.5694444444444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11633"/>
    <x v="0"/>
    <x v="0"/>
    <s v="USD"/>
    <n v="1473625166"/>
    <n v="1470169166"/>
    <b v="0"/>
    <n v="78"/>
    <b v="1"/>
    <s v="theater/plays"/>
    <n v="3.8776666666666668"/>
    <n v="149.1410256410256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1633"/>
    <x v="0"/>
    <x v="0"/>
    <s v="USD"/>
    <n v="1464904800"/>
    <n v="1463852904"/>
    <b v="0"/>
    <n v="49"/>
    <b v="1"/>
    <s v="theater/plays"/>
    <n v="7.5003223726627981"/>
    <n v="237.4081632653061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1633"/>
    <x v="0"/>
    <x v="5"/>
    <s v="CAD"/>
    <n v="1464471840"/>
    <n v="1459309704"/>
    <b v="0"/>
    <n v="42"/>
    <b v="1"/>
    <s v="theater/plays"/>
    <n v="7.0503030303030307"/>
    <n v="276.97619047619048"/>
    <x v="1"/>
    <x v="6"/>
  </r>
  <r>
    <n v="3499"/>
    <s v="Fefu and Her Friends"/>
    <s v="Figure 8 Troupe's debut performance! A stunning piece of theatre written by premier female playwright Maria Irene Fornes."/>
    <n v="2000"/>
    <n v="11633"/>
    <x v="0"/>
    <x v="0"/>
    <s v="USD"/>
    <n v="1435733940"/>
    <n v="1431046325"/>
    <b v="0"/>
    <n v="35"/>
    <b v="1"/>
    <s v="theater/plays"/>
    <n v="5.8164999999999996"/>
    <n v="332.3714285714285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633"/>
    <x v="0"/>
    <x v="0"/>
    <s v="USD"/>
    <n v="1457326740"/>
    <n v="1455919438"/>
    <b v="0"/>
    <n v="42"/>
    <b v="1"/>
    <s v="theater/plays"/>
    <n v="11.632999999999999"/>
    <n v="276.9761904761904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1633"/>
    <x v="0"/>
    <x v="1"/>
    <s v="GBP"/>
    <n v="1441995595"/>
    <n v="1439835595"/>
    <b v="0"/>
    <n v="42"/>
    <b v="1"/>
    <s v="theater/plays"/>
    <n v="7.7553333333333336"/>
    <n v="276.97619047619048"/>
    <x v="1"/>
    <x v="6"/>
  </r>
  <r>
    <n v="3502"/>
    <s v="Dickhead"/>
    <s v="Dickhead is a play about one man's struggle with the dicks in his head. If you want to know more stop being a twat and put out...please"/>
    <n v="4000"/>
    <n v="11633"/>
    <x v="0"/>
    <x v="0"/>
    <s v="USD"/>
    <n v="1458100740"/>
    <n v="1456862924"/>
    <b v="0"/>
    <n v="31"/>
    <b v="1"/>
    <s v="theater/plays"/>
    <n v="2.9082499999999998"/>
    <n v="375.25806451612902"/>
    <x v="1"/>
    <x v="6"/>
  </r>
  <r>
    <n v="3503"/>
    <s v="Tarantella"/>
    <s v="A group of Sicilian immigrants in New York struggle to deal with conflict from both within the family and from without."/>
    <n v="2500"/>
    <n v="11633"/>
    <x v="0"/>
    <x v="1"/>
    <s v="GBP"/>
    <n v="1469359728"/>
    <n v="1466767728"/>
    <b v="0"/>
    <n v="38"/>
    <b v="1"/>
    <s v="theater/plays"/>
    <n v="4.6532"/>
    <n v="306.13157894736844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1633"/>
    <x v="0"/>
    <x v="0"/>
    <s v="USD"/>
    <n v="1447959491"/>
    <n v="1445363891"/>
    <b v="0"/>
    <n v="8"/>
    <b v="1"/>
    <s v="theater/plays"/>
    <n v="11.632999999999999"/>
    <n v="1454.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11633"/>
    <x v="0"/>
    <x v="0"/>
    <s v="USD"/>
    <n v="1399953600"/>
    <n v="1398983245"/>
    <b v="0"/>
    <n v="39"/>
    <b v="1"/>
    <s v="theater/plays"/>
    <n v="4.6532"/>
    <n v="298.2820512820512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1633"/>
    <x v="0"/>
    <x v="0"/>
    <s v="USD"/>
    <n v="1408815440"/>
    <n v="1404927440"/>
    <b v="0"/>
    <n v="29"/>
    <b v="1"/>
    <s v="theater/plays"/>
    <n v="3.8776666666666668"/>
    <n v="401.13793103448273"/>
    <x v="1"/>
    <x v="6"/>
  </r>
  <r>
    <n v="3507"/>
    <s v="The Chameleon Fools Theatre Troupe Project"/>
    <s v="Please help our troupe bring our first project from planning to reality! Join us on one exciting ride!"/>
    <n v="10000"/>
    <n v="11633"/>
    <x v="0"/>
    <x v="0"/>
    <s v="USD"/>
    <n v="1464732537"/>
    <n v="1462140537"/>
    <b v="0"/>
    <n v="72"/>
    <b v="1"/>
    <s v="theater/plays"/>
    <n v="1.1633"/>
    <n v="161.56944444444446"/>
    <x v="1"/>
    <x v="6"/>
  </r>
  <r>
    <n v="3508"/>
    <s v="Roll The Dice Theatre Company"/>
    <s v="Roll The Dice Theatre Company revolves around taking risks in the game of life vicariously through beloved childhood games."/>
    <n v="100"/>
    <n v="11633"/>
    <x v="0"/>
    <x v="1"/>
    <s v="GBP"/>
    <n v="1462914000"/>
    <n v="1460914253"/>
    <b v="0"/>
    <n v="15"/>
    <b v="1"/>
    <s v="theater/plays"/>
    <n v="116.33"/>
    <n v="775.533333333333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1633"/>
    <x v="0"/>
    <x v="0"/>
    <s v="USD"/>
    <n v="1416545700"/>
    <n v="1415392666"/>
    <b v="0"/>
    <n v="33"/>
    <b v="1"/>
    <s v="theater/plays"/>
    <n v="3.8776666666666668"/>
    <n v="352.515151515151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11633"/>
    <x v="0"/>
    <x v="0"/>
    <s v="USD"/>
    <n v="1404312846"/>
    <n v="1402584846"/>
    <b v="0"/>
    <n v="15"/>
    <b v="1"/>
    <s v="theater/plays"/>
    <n v="12.925555555555556"/>
    <n v="775.5333333333333"/>
    <x v="1"/>
    <x v="6"/>
  </r>
  <r>
    <n v="3511"/>
    <s v="Silent Planet"/>
    <s v="The world premiere of the first full-length play by Eve Leigh, at the intimate Finborough Theatre in London."/>
    <n v="1500"/>
    <n v="11633"/>
    <x v="0"/>
    <x v="1"/>
    <s v="GBP"/>
    <n v="1415385000"/>
    <n v="1413406695"/>
    <b v="0"/>
    <n v="19"/>
    <b v="1"/>
    <s v="theater/plays"/>
    <n v="7.7553333333333336"/>
    <n v="612.26315789473688"/>
    <x v="1"/>
    <x v="6"/>
  </r>
  <r>
    <n v="3512"/>
    <s v="With My Eyes Wide Open"/>
    <s v="We're making a hard hitting, innovative play which will open your eyes to what mental illness is like in the mind of the sufferer."/>
    <n v="1000"/>
    <n v="11633"/>
    <x v="0"/>
    <x v="1"/>
    <s v="GBP"/>
    <n v="1429789992"/>
    <n v="1424609592"/>
    <b v="0"/>
    <n v="17"/>
    <b v="1"/>
    <s v="theater/plays"/>
    <n v="11.632999999999999"/>
    <n v="684.2941176470587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11633"/>
    <x v="0"/>
    <x v="0"/>
    <s v="USD"/>
    <n v="1401857940"/>
    <n v="1400725112"/>
    <b v="0"/>
    <n v="44"/>
    <b v="1"/>
    <s v="theater/plays"/>
    <n v="4.1546428571428571"/>
    <n v="264.3863636363636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1633"/>
    <x v="0"/>
    <x v="0"/>
    <s v="USD"/>
    <n v="1422853140"/>
    <n v="1421439552"/>
    <b v="0"/>
    <n v="10"/>
    <b v="1"/>
    <s v="theater/plays"/>
    <n v="23.265999999999998"/>
    <n v="1163.3"/>
    <x v="1"/>
    <x v="6"/>
  </r>
  <r>
    <n v="3515"/>
    <s v="Twelfth Night by William Shakespeare"/>
    <s v="We are casting an all-inclusive production of Shakespeare's Twelfth Night in a non-traditional performance space."/>
    <n v="3000"/>
    <n v="11633"/>
    <x v="0"/>
    <x v="0"/>
    <s v="USD"/>
    <n v="1433097171"/>
    <n v="1430505171"/>
    <b v="0"/>
    <n v="46"/>
    <b v="1"/>
    <s v="theater/plays"/>
    <n v="3.8776666666666668"/>
    <n v="252.89130434782609"/>
    <x v="1"/>
    <x v="6"/>
  </r>
  <r>
    <n v="3516"/>
    <s v="The March of the Bonus Army"/>
    <s v="A new play about a lesser known yet pivotal event in American history, about a group of WWI Veterans fighting for their rights."/>
    <n v="2500"/>
    <n v="11633"/>
    <x v="0"/>
    <x v="0"/>
    <s v="USD"/>
    <n v="1410145200"/>
    <n v="1407197670"/>
    <b v="0"/>
    <n v="11"/>
    <b v="1"/>
    <s v="theater/plays"/>
    <n v="4.6532"/>
    <n v="1057.5454545454545"/>
    <x v="1"/>
    <x v="6"/>
  </r>
  <r>
    <n v="3517"/>
    <s v="A Bright Room Called Day by Tony Kushner"/>
    <s v="Support an outstanding cast of actors to take on a professional production of a masterpiece of modern theatre"/>
    <n v="4000"/>
    <n v="11633"/>
    <x v="0"/>
    <x v="1"/>
    <s v="GBP"/>
    <n v="1404471600"/>
    <n v="1401910634"/>
    <b v="0"/>
    <n v="13"/>
    <b v="1"/>
    <s v="theater/plays"/>
    <n v="2.9082499999999998"/>
    <n v="894.84615384615381"/>
    <x v="1"/>
    <x v="6"/>
  </r>
  <r>
    <n v="3518"/>
    <s v="BEASTS OF BAVERLY GROVE"/>
    <s v="One play.  Two theaters.  See the story from both sides and then decide for yourself - who are the BEASTS OF BAVERLY GROVE?"/>
    <n v="1500"/>
    <n v="11633"/>
    <x v="0"/>
    <x v="0"/>
    <s v="USD"/>
    <n v="1412259660"/>
    <n v="1410461299"/>
    <b v="0"/>
    <n v="33"/>
    <b v="1"/>
    <s v="theater/plays"/>
    <n v="7.7553333333333336"/>
    <n v="352.5151515151515"/>
    <x v="1"/>
    <x v="6"/>
  </r>
  <r>
    <n v="3519"/>
    <s v="Bookstory"/>
    <s v="Bookstory is a tiny puppet musical with some very big ideas that tells the story of the story in the digital age"/>
    <n v="2000"/>
    <n v="11633"/>
    <x v="0"/>
    <x v="1"/>
    <s v="GBP"/>
    <n v="1425478950"/>
    <n v="1422886950"/>
    <b v="0"/>
    <n v="28"/>
    <b v="1"/>
    <s v="theater/plays"/>
    <n v="5.8164999999999996"/>
    <n v="415.46428571428572"/>
    <x v="1"/>
    <x v="6"/>
  </r>
  <r>
    <n v="3520"/>
    <s v="Protocols"/>
    <s v="Help us to bring &quot;Protocols&quot; at the 2015 Camden Fringe. The most controversial play of the year."/>
    <n v="2000"/>
    <n v="11633"/>
    <x v="0"/>
    <x v="1"/>
    <s v="GBP"/>
    <n v="1441547220"/>
    <n v="1439322412"/>
    <b v="0"/>
    <n v="21"/>
    <b v="1"/>
    <s v="theater/plays"/>
    <n v="5.8164999999999996"/>
    <n v="553.952380952380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11633"/>
    <x v="0"/>
    <x v="0"/>
    <s v="USD"/>
    <n v="1411980020"/>
    <n v="1409388020"/>
    <b v="0"/>
    <n v="13"/>
    <b v="1"/>
    <s v="theater/plays"/>
    <n v="33.237142857142857"/>
    <n v="894.8461538461538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1633"/>
    <x v="0"/>
    <x v="1"/>
    <s v="GBP"/>
    <n v="1442311560"/>
    <n v="1439924246"/>
    <b v="0"/>
    <n v="34"/>
    <b v="1"/>
    <s v="theater/plays"/>
    <n v="8.3390681003584231"/>
    <n v="342.14705882352939"/>
    <x v="1"/>
    <x v="6"/>
  </r>
  <r>
    <n v="3523"/>
    <s v="Magnificence"/>
    <s v="An old play about our world. Set in 1970s England, Magnificence is a gut-wrenching story of radicalisation, idealism and pity."/>
    <n v="4000"/>
    <n v="11633"/>
    <x v="0"/>
    <x v="1"/>
    <s v="GBP"/>
    <n v="1474844400"/>
    <n v="1469871148"/>
    <b v="0"/>
    <n v="80"/>
    <b v="1"/>
    <s v="theater/plays"/>
    <n v="2.9082499999999998"/>
    <n v="145.41249999999999"/>
    <x v="1"/>
    <x v="6"/>
  </r>
  <r>
    <n v="3524"/>
    <s v="Sweet, Sweet Spirit"/>
    <s v="A West Texas matriarch is enraged by the news that her gay grandson has been the victim of a hate crime committed by his own father."/>
    <n v="10000"/>
    <n v="11633"/>
    <x v="0"/>
    <x v="0"/>
    <s v="USD"/>
    <n v="1410580800"/>
    <n v="1409336373"/>
    <b v="0"/>
    <n v="74"/>
    <b v="1"/>
    <s v="theater/plays"/>
    <n v="1.1633"/>
    <n v="157.2027027027027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11633"/>
    <x v="0"/>
    <x v="0"/>
    <s v="USD"/>
    <n v="1439136000"/>
    <n v="1438188106"/>
    <b v="0"/>
    <n v="7"/>
    <b v="1"/>
    <s v="theater/plays"/>
    <n v="23.265999999999998"/>
    <n v="1661.8571428571429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11633"/>
    <x v="0"/>
    <x v="0"/>
    <s v="USD"/>
    <n v="1461823140"/>
    <n v="1459411371"/>
    <b v="0"/>
    <n v="34"/>
    <b v="1"/>
    <s v="theater/plays"/>
    <n v="3.5251515151515154"/>
    <n v="342.1470588235293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1633"/>
    <x v="0"/>
    <x v="0"/>
    <s v="USD"/>
    <n v="1436587140"/>
    <n v="1434069205"/>
    <b v="0"/>
    <n v="86"/>
    <b v="1"/>
    <s v="theater/plays"/>
    <n v="1.9388333333333334"/>
    <n v="135.2674418604651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1633"/>
    <x v="0"/>
    <x v="1"/>
    <s v="GBP"/>
    <n v="1484740918"/>
    <n v="1483012918"/>
    <b v="0"/>
    <n v="37"/>
    <b v="1"/>
    <s v="theater/plays"/>
    <n v="7.0503030303030307"/>
    <n v="314.4054054054054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1633"/>
    <x v="0"/>
    <x v="0"/>
    <s v="USD"/>
    <n v="1436749200"/>
    <n v="1434997018"/>
    <b v="0"/>
    <n v="18"/>
    <b v="1"/>
    <s v="theater/plays"/>
    <n v="23.265999999999998"/>
    <n v="646.27777777777783"/>
    <x v="1"/>
    <x v="6"/>
  </r>
  <r>
    <n v="3530"/>
    <s v="Far From Fiction"/>
    <s v="â€œFar From Fictionâ€ is a powerful play, written by Sally Willis, offering insights into a new understanding of  female psychology."/>
    <n v="2750"/>
    <n v="11633"/>
    <x v="0"/>
    <x v="1"/>
    <s v="GBP"/>
    <n v="1460318400"/>
    <n v="1457881057"/>
    <b v="0"/>
    <n v="22"/>
    <b v="1"/>
    <s v="theater/plays"/>
    <n v="4.2301818181818183"/>
    <n v="528.77272727272725"/>
    <x v="1"/>
    <x v="6"/>
  </r>
  <r>
    <n v="3531"/>
    <s v="The Reinvention of Lily Johnson"/>
    <s v="A political comedy for a crazy election year"/>
    <n v="1000"/>
    <n v="11633"/>
    <x v="0"/>
    <x v="0"/>
    <s v="USD"/>
    <n v="1467301334"/>
    <n v="1464709334"/>
    <b v="0"/>
    <n v="26"/>
    <b v="1"/>
    <s v="theater/plays"/>
    <n v="11.632999999999999"/>
    <n v="447.4230769230769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633"/>
    <x v="0"/>
    <x v="0"/>
    <s v="USD"/>
    <n v="1411012740"/>
    <n v="1409667827"/>
    <b v="0"/>
    <n v="27"/>
    <b v="1"/>
    <s v="theater/plays"/>
    <n v="12.117708333333333"/>
    <n v="430.8518518518518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11633"/>
    <x v="0"/>
    <x v="0"/>
    <s v="USD"/>
    <n v="1447269367"/>
    <n v="1444673767"/>
    <b v="0"/>
    <n v="8"/>
    <b v="1"/>
    <s v="theater/plays"/>
    <n v="23.265999999999998"/>
    <n v="1454.125"/>
    <x v="1"/>
    <x v="6"/>
  </r>
  <r>
    <n v="3534"/>
    <s v="Night of Ashes"/>
    <s v="A Theatrical Prequel to Hell's Rebels, the current Pathfinder Adventure Path from Paizo Publishing"/>
    <n v="5000"/>
    <n v="11633"/>
    <x v="0"/>
    <x v="0"/>
    <s v="USD"/>
    <n v="1443711623"/>
    <n v="1440687623"/>
    <b v="0"/>
    <n v="204"/>
    <b v="1"/>
    <s v="theater/plays"/>
    <n v="2.3266"/>
    <n v="57.024509803921568"/>
    <x v="1"/>
    <x v="6"/>
  </r>
  <r>
    <n v="3535"/>
    <s v="Twelve Angry Women"/>
    <s v="On the 60th anniversary of Twelve Angry Men, 12 female writers create 12 short pieces about what makes them angry."/>
    <n v="2000"/>
    <n v="11633"/>
    <x v="0"/>
    <x v="1"/>
    <s v="GBP"/>
    <n v="1443808800"/>
    <n v="1441120910"/>
    <b v="0"/>
    <n v="46"/>
    <b v="1"/>
    <s v="theater/plays"/>
    <n v="5.8164999999999996"/>
    <n v="252.8913043478260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1633"/>
    <x v="0"/>
    <x v="1"/>
    <s v="GBP"/>
    <n v="1450612740"/>
    <n v="1448040425"/>
    <b v="0"/>
    <n v="17"/>
    <b v="1"/>
    <s v="theater/plays"/>
    <n v="77.553333333333327"/>
    <n v="684.29411764705878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1633"/>
    <x v="0"/>
    <x v="5"/>
    <s v="CAD"/>
    <n v="1416211140"/>
    <n v="1413016216"/>
    <b v="0"/>
    <n v="28"/>
    <b v="1"/>
    <s v="theater/plays"/>
    <n v="17.234074074074073"/>
    <n v="415.4642857142857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11633"/>
    <x v="0"/>
    <x v="1"/>
    <s v="GBP"/>
    <n v="1471428340"/>
    <n v="1469009140"/>
    <b v="0"/>
    <n v="83"/>
    <b v="1"/>
    <s v="theater/plays"/>
    <n v="5.8164999999999996"/>
    <n v="140.15662650602408"/>
    <x v="1"/>
    <x v="6"/>
  </r>
  <r>
    <n v="3539"/>
    <s v="Chokehold"/>
    <s v="A searing new play that takes  an unflinching look at the terrible costs of police shootings in the African American community."/>
    <n v="600"/>
    <n v="11633"/>
    <x v="0"/>
    <x v="0"/>
    <s v="USD"/>
    <n v="1473358122"/>
    <n v="1471543722"/>
    <b v="0"/>
    <n v="13"/>
    <b v="1"/>
    <s v="theater/plays"/>
    <n v="19.388333333333332"/>
    <n v="894.8461538461538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11633"/>
    <x v="0"/>
    <x v="1"/>
    <s v="GBP"/>
    <n v="1466899491"/>
    <n v="1464307491"/>
    <b v="0"/>
    <n v="8"/>
    <b v="1"/>
    <s v="theater/plays"/>
    <n v="38.776666666666664"/>
    <n v="1454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1633"/>
    <x v="0"/>
    <x v="1"/>
    <s v="GBP"/>
    <n v="1441042275"/>
    <n v="1438882275"/>
    <b v="0"/>
    <n v="32"/>
    <b v="1"/>
    <s v="theater/plays"/>
    <n v="9.6941666666666659"/>
    <n v="363.53125"/>
    <x v="1"/>
    <x v="6"/>
  </r>
  <r>
    <n v="3542"/>
    <s v="Gifts of War"/>
    <s v="Ancient Greece. Giddy, champagne soaked debauchery celebrating the Trojan War's end leads to a shocking and deadly surprise."/>
    <n v="5500"/>
    <n v="11633"/>
    <x v="0"/>
    <x v="0"/>
    <s v="USD"/>
    <n v="1410099822"/>
    <n v="1404915822"/>
    <b v="0"/>
    <n v="85"/>
    <b v="1"/>
    <s v="theater/plays"/>
    <n v="2.1150909090909091"/>
    <n v="136.8588235294117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1633"/>
    <x v="0"/>
    <x v="12"/>
    <s v="EUR"/>
    <n v="1435255659"/>
    <n v="1432663659"/>
    <b v="0"/>
    <n v="29"/>
    <b v="1"/>
    <s v="theater/plays"/>
    <n v="7.7553333333333336"/>
    <n v="401.13793103448273"/>
    <x v="1"/>
    <x v="6"/>
  </r>
  <r>
    <n v="3544"/>
    <s v="Gruoch, or Lady Macbeth"/>
    <s v="Death &amp; Pretzels presents the world premiere of Paul Pasulka's Gruoch, or Lady Macbeth"/>
    <n v="2500"/>
    <n v="11633"/>
    <x v="0"/>
    <x v="0"/>
    <s v="USD"/>
    <n v="1425758257"/>
    <n v="1423166257"/>
    <b v="0"/>
    <n v="24"/>
    <b v="1"/>
    <s v="theater/plays"/>
    <n v="4.6532"/>
    <n v="484.7083333333333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1633"/>
    <x v="0"/>
    <x v="0"/>
    <s v="USD"/>
    <n v="1428780159"/>
    <n v="1426188159"/>
    <b v="0"/>
    <n v="8"/>
    <b v="1"/>
    <s v="theater/plays"/>
    <n v="46.531999999999996"/>
    <n v="1454.1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633"/>
    <x v="0"/>
    <x v="0"/>
    <s v="USD"/>
    <n v="1427860740"/>
    <n v="1426002684"/>
    <b v="0"/>
    <n v="19"/>
    <b v="1"/>
    <s v="theater/plays"/>
    <n v="10.575454545454546"/>
    <n v="612.26315789473688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11633"/>
    <x v="0"/>
    <x v="0"/>
    <s v="USD"/>
    <n v="1463198340"/>
    <n v="1461117201"/>
    <b v="0"/>
    <n v="336"/>
    <b v="1"/>
    <s v="theater/plays"/>
    <n v="0.3323714285714286"/>
    <n v="34.62202380952381"/>
    <x v="1"/>
    <x v="6"/>
  </r>
  <r>
    <n v="3548"/>
    <s v="THE UNDERSTUDY @ WORKING STAGE"/>
    <s v="We're putting together a production of THE UNDERSTUDY by Theresa Rebeck and hope you'll help us share this story."/>
    <n v="2100"/>
    <n v="11633"/>
    <x v="0"/>
    <x v="0"/>
    <s v="USD"/>
    <n v="1457139600"/>
    <n v="1455230214"/>
    <b v="0"/>
    <n v="13"/>
    <b v="1"/>
    <s v="theater/plays"/>
    <n v="5.5395238095238097"/>
    <n v="894.84615384615381"/>
    <x v="1"/>
    <x v="6"/>
  </r>
  <r>
    <n v="3549"/>
    <s v="The Munitionettes"/>
    <s v="Help us bring to life tales of hardship, danger and community of extraordinary women working in WW1 munitions factories."/>
    <n v="1000"/>
    <n v="11633"/>
    <x v="0"/>
    <x v="1"/>
    <s v="GBP"/>
    <n v="1441358873"/>
    <n v="1438939673"/>
    <b v="0"/>
    <n v="42"/>
    <b v="1"/>
    <s v="theater/plays"/>
    <n v="11.632999999999999"/>
    <n v="276.97619047619048"/>
    <x v="1"/>
    <x v="6"/>
  </r>
  <r>
    <n v="3550"/>
    <s v="MOONFACE"/>
    <s v="MOONFACE explores the formative f***k-ups of adolescence. Fresh, incisive new writing. Monologue, movement and striking naturalism."/>
    <n v="2500"/>
    <n v="11633"/>
    <x v="0"/>
    <x v="1"/>
    <s v="GBP"/>
    <n v="1462224398"/>
    <n v="1459632398"/>
    <b v="0"/>
    <n v="64"/>
    <b v="1"/>
    <s v="theater/plays"/>
    <n v="4.6532"/>
    <n v="181.765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1633"/>
    <x v="0"/>
    <x v="0"/>
    <s v="USD"/>
    <n v="1400796420"/>
    <n v="1398342170"/>
    <b v="0"/>
    <n v="25"/>
    <b v="1"/>
    <s v="theater/plays"/>
    <n v="7.7553333333333336"/>
    <n v="465.3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11633"/>
    <x v="0"/>
    <x v="1"/>
    <s v="GBP"/>
    <n v="1403964324"/>
    <n v="1401372324"/>
    <b v="0"/>
    <n v="20"/>
    <b v="1"/>
    <s v="theater/plays"/>
    <n v="15.049159120310479"/>
    <n v="581.65"/>
    <x v="1"/>
    <x v="6"/>
  </r>
  <r>
    <n v="3553"/>
    <s v="Coming Home"/>
    <s v="Professional actors bring to life the true stories of 5 African-Americans struggling with mental health and their search for healing."/>
    <n v="5500"/>
    <n v="11633"/>
    <x v="0"/>
    <x v="0"/>
    <s v="USD"/>
    <n v="1439337600"/>
    <n v="1436575280"/>
    <b v="0"/>
    <n v="104"/>
    <b v="1"/>
    <s v="theater/plays"/>
    <n v="2.1150909090909091"/>
    <n v="111.85576923076923"/>
    <x v="1"/>
    <x v="6"/>
  </r>
  <r>
    <n v="3554"/>
    <s v="MASKS: Off-Broadway Debut"/>
    <s v="MASKS is a dramedy dealing with what it means to be alive, the reliability of identity, and what it means to suffer."/>
    <n v="5000"/>
    <n v="11633"/>
    <x v="0"/>
    <x v="0"/>
    <s v="USD"/>
    <n v="1423674000"/>
    <n v="1421025159"/>
    <b v="0"/>
    <n v="53"/>
    <b v="1"/>
    <s v="theater/plays"/>
    <n v="2.3266"/>
    <n v="219.4905660377358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11633"/>
    <x v="0"/>
    <x v="13"/>
    <s v="EUR"/>
    <n v="1479382594"/>
    <n v="1476786994"/>
    <b v="0"/>
    <n v="14"/>
    <b v="1"/>
    <s v="theater/plays"/>
    <n v="4.847083333333333"/>
    <n v="830.92857142857144"/>
    <x v="1"/>
    <x v="6"/>
  </r>
  <r>
    <n v="3556"/>
    <s v="Immortal"/>
    <s v="'Immortal', a play about five English Air Bombers in WW2, is an exciting first project for the brand new Production Company, GreanTea."/>
    <n v="2200"/>
    <n v="11633"/>
    <x v="0"/>
    <x v="1"/>
    <s v="GBP"/>
    <n v="1408289724"/>
    <n v="1403105724"/>
    <b v="0"/>
    <n v="20"/>
    <b v="1"/>
    <s v="theater/plays"/>
    <n v="5.2877272727272731"/>
    <n v="581.65"/>
    <x v="1"/>
    <x v="6"/>
  </r>
  <r>
    <n v="3557"/>
    <s v="Good Bread Alley"/>
    <s v="A play by April Yvette Thompson. A Gullah Healer Woman and an Afro-Cuban Priest forge a new world of magic &amp; dreams in Jim Crow Miami."/>
    <n v="100000"/>
    <n v="11633"/>
    <x v="0"/>
    <x v="0"/>
    <s v="USD"/>
    <n v="1399271911"/>
    <n v="1396334311"/>
    <b v="0"/>
    <n v="558"/>
    <b v="1"/>
    <s v="theater/plays"/>
    <n v="0.11633"/>
    <n v="20.847670250896059"/>
    <x v="1"/>
    <x v="6"/>
  </r>
  <r>
    <n v="3558"/>
    <s v="SPILL - A verbatim show about sex"/>
    <s v="We're making a show about sex. Because it's important, everyone wants to talk about it and it's at the start of everything."/>
    <n v="350"/>
    <n v="11633"/>
    <x v="0"/>
    <x v="1"/>
    <s v="GBP"/>
    <n v="1435352400"/>
    <n v="1431718575"/>
    <b v="0"/>
    <n v="22"/>
    <b v="1"/>
    <s v="theater/plays"/>
    <n v="33.237142857142857"/>
    <n v="528.7727272727272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1633"/>
    <x v="0"/>
    <x v="2"/>
    <s v="AUD"/>
    <n v="1438333080"/>
    <n v="1436408308"/>
    <b v="0"/>
    <n v="24"/>
    <b v="1"/>
    <s v="theater/plays"/>
    <n v="11.632999999999999"/>
    <n v="484.7083333333333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11633"/>
    <x v="0"/>
    <x v="5"/>
    <s v="CAD"/>
    <n v="1432694700"/>
    <n v="1429651266"/>
    <b v="0"/>
    <n v="74"/>
    <b v="1"/>
    <s v="theater/plays"/>
    <n v="3.6353124999999999"/>
    <n v="157.2027027027027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11633"/>
    <x v="0"/>
    <x v="0"/>
    <s v="USD"/>
    <n v="1438799760"/>
    <n v="1437236378"/>
    <b v="0"/>
    <n v="54"/>
    <b v="1"/>
    <s v="theater/plays"/>
    <n v="4.6532"/>
    <n v="215.4259259259259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11633"/>
    <x v="0"/>
    <x v="1"/>
    <s v="GBP"/>
    <n v="1457906400"/>
    <n v="1457115427"/>
    <b v="0"/>
    <n v="31"/>
    <b v="1"/>
    <s v="theater/plays"/>
    <n v="36.93015873015873"/>
    <n v="375.2580645161290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11633"/>
    <x v="0"/>
    <x v="1"/>
    <s v="GBP"/>
    <n v="1470078000"/>
    <n v="1467648456"/>
    <b v="0"/>
    <n v="25"/>
    <b v="1"/>
    <s v="theater/plays"/>
    <n v="23.265999999999998"/>
    <n v="465.32"/>
    <x v="1"/>
    <x v="6"/>
  </r>
  <r>
    <n v="3564"/>
    <s v="The Pillowman Aberdeen"/>
    <s v="Multi Award-Winng play THE PILLOWMAN coming to the Arts Centre Theatre, Aberdeen"/>
    <n v="1000"/>
    <n v="11633"/>
    <x v="0"/>
    <x v="1"/>
    <s v="GBP"/>
    <n v="1444060800"/>
    <n v="1440082649"/>
    <b v="0"/>
    <n v="17"/>
    <b v="1"/>
    <s v="theater/plays"/>
    <n v="11.632999999999999"/>
    <n v="684.29411764705878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633"/>
    <x v="0"/>
    <x v="0"/>
    <s v="USD"/>
    <n v="1420048208"/>
    <n v="1417456208"/>
    <b v="0"/>
    <n v="12"/>
    <b v="1"/>
    <s v="theater/plays"/>
    <n v="12.925555555555556"/>
    <n v="969.4166666666666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11633"/>
    <x v="0"/>
    <x v="1"/>
    <s v="GBP"/>
    <n v="1422015083"/>
    <n v="1419423083"/>
    <b v="0"/>
    <n v="38"/>
    <b v="1"/>
    <s v="theater/plays"/>
    <n v="5.8164999999999996"/>
    <n v="306.1315789473684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1633"/>
    <x v="0"/>
    <x v="1"/>
    <s v="GBP"/>
    <n v="1433964444"/>
    <n v="1431372444"/>
    <b v="0"/>
    <n v="41"/>
    <b v="1"/>
    <s v="theater/plays"/>
    <n v="11.632999999999999"/>
    <n v="283.7317073170731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633"/>
    <x v="0"/>
    <x v="0"/>
    <s v="USD"/>
    <n v="1410975994"/>
    <n v="1408383994"/>
    <b v="0"/>
    <n v="19"/>
    <b v="1"/>
    <s v="theater/plays"/>
    <n v="11.632999999999999"/>
    <n v="612.2631578947368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11633"/>
    <x v="0"/>
    <x v="0"/>
    <s v="USD"/>
    <n v="1420734696"/>
    <n v="1418142696"/>
    <b v="0"/>
    <n v="41"/>
    <b v="1"/>
    <s v="theater/plays"/>
    <n v="2.3266"/>
    <n v="283.73170731707319"/>
    <x v="1"/>
    <x v="6"/>
  </r>
  <r>
    <n v="3570"/>
    <s v="The Lower Depths"/>
    <s v="Theatre Machine presents an all-new adaptation of Maxim Gorky's classic of Russian theatre, The Lower Depths."/>
    <n v="2000"/>
    <n v="11633"/>
    <x v="0"/>
    <x v="0"/>
    <s v="USD"/>
    <n v="1420009200"/>
    <n v="1417593483"/>
    <b v="0"/>
    <n v="26"/>
    <b v="1"/>
    <s v="theater/plays"/>
    <n v="5.8164999999999996"/>
    <n v="447.42307692307691"/>
    <x v="1"/>
    <x v="6"/>
  </r>
  <r>
    <n v="3571"/>
    <s v="Cans at Theatre503"/>
    <s v="Support Kuleshovâ€™s first full length production; help to build the set and bring a fierce and important new play to life"/>
    <n v="1500"/>
    <n v="11633"/>
    <x v="0"/>
    <x v="1"/>
    <s v="GBP"/>
    <n v="1414701413"/>
    <n v="1412109413"/>
    <b v="0"/>
    <n v="25"/>
    <b v="1"/>
    <s v="theater/plays"/>
    <n v="7.7553333333333336"/>
    <n v="465.32"/>
    <x v="1"/>
    <x v="6"/>
  </r>
  <r>
    <n v="3572"/>
    <s v="Monster"/>
    <s v="A darkly comic one woman show by Abram Rooney as part of The Camden Fringe 2015."/>
    <n v="500"/>
    <n v="11633"/>
    <x v="0"/>
    <x v="1"/>
    <s v="GBP"/>
    <n v="1434894082"/>
    <n v="1432302082"/>
    <b v="0"/>
    <n v="9"/>
    <b v="1"/>
    <s v="theater/plays"/>
    <n v="23.265999999999998"/>
    <n v="1292.5555555555557"/>
    <x v="1"/>
    <x v="6"/>
  </r>
  <r>
    <n v="3573"/>
    <s v="Licensed To Ill"/>
    <s v="London based theatre makers collaborating to create a new show about the history of HipHop."/>
    <n v="3000"/>
    <n v="11633"/>
    <x v="0"/>
    <x v="1"/>
    <s v="GBP"/>
    <n v="1415440846"/>
    <n v="1412845246"/>
    <b v="0"/>
    <n v="78"/>
    <b v="1"/>
    <s v="theater/plays"/>
    <n v="3.8776666666666668"/>
    <n v="149.1410256410256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11633"/>
    <x v="0"/>
    <x v="0"/>
    <s v="USD"/>
    <n v="1415921848"/>
    <n v="1413326248"/>
    <b v="0"/>
    <n v="45"/>
    <b v="1"/>
    <s v="theater/plays"/>
    <n v="2.0056896551724139"/>
    <n v="258.5111111111111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1633"/>
    <x v="0"/>
    <x v="0"/>
    <s v="USD"/>
    <n v="1470887940"/>
    <n v="1468176527"/>
    <b v="0"/>
    <n v="102"/>
    <b v="1"/>
    <s v="theater/plays"/>
    <n v="1.1633"/>
    <n v="114.04901960784314"/>
    <x v="1"/>
    <x v="6"/>
  </r>
  <r>
    <n v="3576"/>
    <s v="Vote for Next Season's Shows!"/>
    <s v="Vote here for whatever show you want to see next year! No gimmick, no stretch goals, just a simple vote and a free ticket."/>
    <n v="100"/>
    <n v="11633"/>
    <x v="0"/>
    <x v="0"/>
    <s v="USD"/>
    <n v="1480947054"/>
    <n v="1475759454"/>
    <b v="0"/>
    <n v="5"/>
    <b v="1"/>
    <s v="theater/plays"/>
    <n v="116.33"/>
    <n v="2326.6"/>
    <x v="1"/>
    <x v="6"/>
  </r>
  <r>
    <n v="3577"/>
    <s v="The Laramie Project in Utah County"/>
    <s v="Our goal is to bring this story of one town's processing of tragedy and their own community identity to Utah County."/>
    <n v="600"/>
    <n v="11633"/>
    <x v="0"/>
    <x v="0"/>
    <s v="USD"/>
    <n v="1430029680"/>
    <n v="1427741583"/>
    <b v="0"/>
    <n v="27"/>
    <b v="1"/>
    <s v="theater/plays"/>
    <n v="19.388333333333332"/>
    <n v="430.85185185185185"/>
    <x v="1"/>
    <x v="6"/>
  </r>
  <r>
    <n v="3578"/>
    <s v="Home"/>
    <s v="An unsparing, slightly surreal look at the effects of the private rented sector on two young women. Based on real events."/>
    <n v="1500"/>
    <n v="11633"/>
    <x v="0"/>
    <x v="1"/>
    <s v="GBP"/>
    <n v="1462037777"/>
    <n v="1459445777"/>
    <b v="0"/>
    <n v="37"/>
    <b v="1"/>
    <s v="theater/plays"/>
    <n v="7.7553333333333336"/>
    <n v="314.4054054054054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11633"/>
    <x v="0"/>
    <x v="1"/>
    <s v="GBP"/>
    <n v="1459444656"/>
    <n v="1456856256"/>
    <b v="0"/>
    <n v="14"/>
    <b v="1"/>
    <s v="theater/plays"/>
    <n v="23.265999999999998"/>
    <n v="830.92857142857144"/>
    <x v="1"/>
    <x v="6"/>
  </r>
  <r>
    <n v="3580"/>
    <s v="Annabel Lost"/>
    <s v="Annabel Lost combines visual art and performance poetry to tell the story of two orphaned refugees, Quetzal and Rhime."/>
    <n v="900"/>
    <n v="11633"/>
    <x v="0"/>
    <x v="0"/>
    <s v="USD"/>
    <n v="1425185940"/>
    <n v="1421900022"/>
    <b v="0"/>
    <n v="27"/>
    <b v="1"/>
    <s v="theater/plays"/>
    <n v="12.925555555555556"/>
    <n v="430.8518518518518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1633"/>
    <x v="0"/>
    <x v="1"/>
    <s v="GBP"/>
    <n v="1406719110"/>
    <n v="1405509510"/>
    <b v="0"/>
    <n v="45"/>
    <b v="1"/>
    <s v="theater/plays"/>
    <n v="7.7553333333333336"/>
    <n v="258.51111111111112"/>
    <x v="1"/>
    <x v="6"/>
  </r>
  <r>
    <n v="3582"/>
    <s v="REALLY REALLY"/>
    <s v="A contemporary American play touching on the scorching realities of growing up in the Millennial generation."/>
    <n v="1000"/>
    <n v="11633"/>
    <x v="0"/>
    <x v="0"/>
    <s v="USD"/>
    <n v="1459822682"/>
    <n v="1458613082"/>
    <b v="0"/>
    <n v="49"/>
    <b v="1"/>
    <s v="theater/plays"/>
    <n v="11.632999999999999"/>
    <n v="237.40816326530611"/>
    <x v="1"/>
    <x v="6"/>
  </r>
  <r>
    <n v="3583"/>
    <s v="The Tragedy of Mario and Juliet"/>
    <s v="Bumbling architect Romeo and handsome contractor Mario meet their match while building a balcony for Verona, NJ siren, Juliet."/>
    <n v="3000"/>
    <n v="11633"/>
    <x v="0"/>
    <x v="0"/>
    <s v="USD"/>
    <n v="1460970805"/>
    <n v="1455790405"/>
    <b v="0"/>
    <n v="24"/>
    <b v="1"/>
    <s v="theater/plays"/>
    <n v="3.8776666666666668"/>
    <n v="484.7083333333333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11633"/>
    <x v="0"/>
    <x v="1"/>
    <s v="GBP"/>
    <n v="1436772944"/>
    <n v="1434180944"/>
    <b v="0"/>
    <n v="112"/>
    <b v="1"/>
    <s v="theater/plays"/>
    <n v="3.8776666666666668"/>
    <n v="103.86607142857143"/>
    <x v="1"/>
    <x v="6"/>
  </r>
  <r>
    <n v="3585"/>
    <s v="The Lost Boy (a play)"/>
    <s v="The world premiere of a play, a true story about love, loss, and a man reaching back in time as the only way to move forward."/>
    <n v="3400"/>
    <n v="11633"/>
    <x v="0"/>
    <x v="0"/>
    <s v="USD"/>
    <n v="1419181890"/>
    <n v="1416589890"/>
    <b v="0"/>
    <n v="23"/>
    <b v="1"/>
    <s v="theater/plays"/>
    <n v="3.421470588235294"/>
    <n v="505.78260869565219"/>
    <x v="1"/>
    <x v="6"/>
  </r>
  <r>
    <n v="3586"/>
    <s v="Actors &amp; Musicians who are Blind or Autistic"/>
    <s v="See Theatre In A New Light"/>
    <n v="7500"/>
    <n v="11633"/>
    <x v="0"/>
    <x v="0"/>
    <s v="USD"/>
    <n v="1474649070"/>
    <n v="1469465070"/>
    <b v="0"/>
    <n v="54"/>
    <b v="1"/>
    <s v="theater/plays"/>
    <n v="1.5510666666666666"/>
    <n v="215.42592592592592"/>
    <x v="1"/>
    <x v="6"/>
  </r>
  <r>
    <n v="3587"/>
    <s v="Blue Stockings @ The Cockpit Theatre"/>
    <s v="The GSA BA (Hons) Acting class of 2016 are taking a transfer of their GSA Production to The Cockpit Theatre in London"/>
    <n v="500"/>
    <n v="11633"/>
    <x v="0"/>
    <x v="1"/>
    <s v="GBP"/>
    <n v="1467054000"/>
    <n v="1463144254"/>
    <b v="0"/>
    <n v="28"/>
    <b v="1"/>
    <s v="theater/plays"/>
    <n v="23.265999999999998"/>
    <n v="415.46428571428572"/>
    <x v="1"/>
    <x v="6"/>
  </r>
  <r>
    <n v="3588"/>
    <s v="MENTAL Play short-tour 2015!"/>
    <s v="Touring the fast-paced, playful and poignant story of three twenty-somethings in a mental-health support group."/>
    <n v="200"/>
    <n v="11633"/>
    <x v="0"/>
    <x v="1"/>
    <s v="GBP"/>
    <n v="1430348400"/>
    <n v="1428436410"/>
    <b v="0"/>
    <n v="11"/>
    <b v="1"/>
    <s v="theater/plays"/>
    <n v="58.164999999999999"/>
    <n v="1057.54545454545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11633"/>
    <x v="0"/>
    <x v="0"/>
    <s v="USD"/>
    <n v="1432654347"/>
    <n v="1430494347"/>
    <b v="0"/>
    <n v="62"/>
    <b v="1"/>
    <s v="theater/plays"/>
    <n v="2.9082499999999998"/>
    <n v="187.62903225806451"/>
    <x v="1"/>
    <x v="6"/>
  </r>
  <r>
    <n v="3590"/>
    <s v="The Glasshouse"/>
    <s v="Two men on trial for desertion, confined within a Glasshouse. How long can friendship last? How much can a man stand before he breaks?"/>
    <n v="5000"/>
    <n v="11633"/>
    <x v="0"/>
    <x v="1"/>
    <s v="GBP"/>
    <n v="1413792034"/>
    <n v="1411200034"/>
    <b v="0"/>
    <n v="73"/>
    <b v="1"/>
    <s v="theater/plays"/>
    <n v="2.3266"/>
    <n v="159.3561643835616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1633"/>
    <x v="0"/>
    <x v="0"/>
    <s v="USD"/>
    <n v="1422075540"/>
    <n v="1419979544"/>
    <b v="0"/>
    <n v="18"/>
    <b v="1"/>
    <s v="theater/plays"/>
    <n v="16.618571428571428"/>
    <n v="646.27777777777783"/>
    <x v="1"/>
    <x v="6"/>
  </r>
  <r>
    <n v="3592"/>
    <s v="boom- a play by Peter Sinn Nachtrieb"/>
    <s v="Sex. Fish. A COMET THAT DESTROYS THE WORLD. boom a play by Peter Sinn Nachtrieb- Feb 19-21 at The Bridge in NYC."/>
    <n v="2000"/>
    <n v="11633"/>
    <x v="0"/>
    <x v="0"/>
    <s v="USD"/>
    <n v="1423630740"/>
    <n v="1418673307"/>
    <b v="0"/>
    <n v="35"/>
    <b v="1"/>
    <s v="theater/plays"/>
    <n v="5.8164999999999996"/>
    <n v="332.3714285714285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11633"/>
    <x v="0"/>
    <x v="0"/>
    <s v="USD"/>
    <n v="1420489560"/>
    <n v="1417469639"/>
    <b v="0"/>
    <n v="43"/>
    <b v="1"/>
    <s v="theater/plays"/>
    <n v="3.8776666666666668"/>
    <n v="270.53488372093022"/>
    <x v="1"/>
    <x v="6"/>
  </r>
  <r>
    <n v="3594"/>
    <s v="HEDDA"/>
    <s v="An adaptation that realizes the internal struggle of Ibsenâ€™s most renowned protagonist as she traverses a claustrophobic social world"/>
    <n v="1600"/>
    <n v="11633"/>
    <x v="0"/>
    <x v="0"/>
    <s v="USD"/>
    <n v="1472952982"/>
    <n v="1470792982"/>
    <b v="0"/>
    <n v="36"/>
    <b v="1"/>
    <s v="theater/plays"/>
    <n v="7.2706249999999999"/>
    <n v="323.13888888888891"/>
    <x v="1"/>
    <x v="6"/>
  </r>
  <r>
    <n v="3595"/>
    <s v="The Flu Season"/>
    <s v="A new theatre company staging Will Eno's The Flu Season in Seattle"/>
    <n v="2600"/>
    <n v="11633"/>
    <x v="0"/>
    <x v="0"/>
    <s v="USD"/>
    <n v="1426229940"/>
    <n v="1423959123"/>
    <b v="0"/>
    <n v="62"/>
    <b v="1"/>
    <s v="theater/plays"/>
    <n v="4.4742307692307692"/>
    <n v="187.6290322580645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633"/>
    <x v="0"/>
    <x v="5"/>
    <s v="CAD"/>
    <n v="1409072982"/>
    <n v="1407258582"/>
    <b v="0"/>
    <n v="15"/>
    <b v="1"/>
    <s v="theater/plays"/>
    <n v="10.575454545454546"/>
    <n v="775.5333333333333"/>
    <x v="1"/>
    <x v="6"/>
  </r>
  <r>
    <n v="3597"/>
    <s v="Akvavit Theatre presents NOTHING OF ME by Arne Lygre"/>
    <s v="&quot;I think that I have my own will. I can stop this, I tell myself. But it's not true.&quot;"/>
    <n v="2500"/>
    <n v="11633"/>
    <x v="0"/>
    <x v="0"/>
    <s v="USD"/>
    <n v="1456984740"/>
    <n v="1455717790"/>
    <b v="0"/>
    <n v="33"/>
    <b v="1"/>
    <s v="theater/plays"/>
    <n v="4.6532"/>
    <n v="352.5151515151515"/>
    <x v="1"/>
    <x v="6"/>
  </r>
  <r>
    <n v="3598"/>
    <s v="Cinderella"/>
    <s v="River City Theatre Company needs your support as we embark on our thirteenth production, CINDERELLA!"/>
    <n v="1000"/>
    <n v="11633"/>
    <x v="0"/>
    <x v="0"/>
    <s v="USD"/>
    <n v="1409720340"/>
    <n v="1408129822"/>
    <b v="0"/>
    <n v="27"/>
    <b v="1"/>
    <s v="theater/plays"/>
    <n v="11.632999999999999"/>
    <n v="430.85185185185185"/>
    <x v="1"/>
    <x v="6"/>
  </r>
  <r>
    <n v="3599"/>
    <s v="Promised Land"/>
    <s v="Help Chrysalis get this production off the ground!  An original play, we only need $500 to get this production on its feet!"/>
    <n v="500"/>
    <n v="11633"/>
    <x v="0"/>
    <x v="0"/>
    <s v="USD"/>
    <n v="1440892800"/>
    <n v="1438715077"/>
    <b v="0"/>
    <n v="17"/>
    <b v="1"/>
    <s v="theater/plays"/>
    <n v="23.265999999999998"/>
    <n v="684.29411764705878"/>
    <x v="1"/>
    <x v="6"/>
  </r>
  <r>
    <n v="3600"/>
    <s v="Pariah"/>
    <s v="The First Play From The Man Who Brought You The Black James Bond!"/>
    <n v="10"/>
    <n v="11633"/>
    <x v="0"/>
    <x v="0"/>
    <s v="USD"/>
    <n v="1476390164"/>
    <n v="1473970964"/>
    <b v="0"/>
    <n v="4"/>
    <b v="1"/>
    <s v="theater/plays"/>
    <n v="1163.3"/>
    <n v="2908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11633"/>
    <x v="0"/>
    <x v="1"/>
    <s v="GBP"/>
    <n v="1421452682"/>
    <n v="1418860682"/>
    <b v="0"/>
    <n v="53"/>
    <b v="1"/>
    <s v="theater/plays"/>
    <n v="5.8164999999999996"/>
    <n v="219.4905660377358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11633"/>
    <x v="0"/>
    <x v="0"/>
    <s v="USD"/>
    <n v="1463520479"/>
    <n v="1458336479"/>
    <b v="0"/>
    <n v="49"/>
    <b v="1"/>
    <s v="theater/plays"/>
    <n v="2.9082499999999998"/>
    <n v="237.4081632653061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11633"/>
    <x v="0"/>
    <x v="0"/>
    <s v="USD"/>
    <n v="1446759880"/>
    <n v="1444164280"/>
    <b v="0"/>
    <n v="57"/>
    <b v="1"/>
    <s v="theater/plays"/>
    <n v="7.7553333333333336"/>
    <n v="204.0877192982456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11633"/>
    <x v="0"/>
    <x v="0"/>
    <s v="USD"/>
    <n v="1461913140"/>
    <n v="1461370956"/>
    <b v="0"/>
    <n v="69"/>
    <b v="1"/>
    <s v="theater/plays"/>
    <n v="3.8776666666666668"/>
    <n v="168.5942028985507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11633"/>
    <x v="0"/>
    <x v="1"/>
    <s v="GBP"/>
    <n v="1455390126"/>
    <n v="1452798126"/>
    <b v="0"/>
    <n v="15"/>
    <b v="1"/>
    <s v="theater/plays"/>
    <n v="46.531999999999996"/>
    <n v="775.5333333333333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11633"/>
    <x v="0"/>
    <x v="1"/>
    <s v="GBP"/>
    <n v="1471185057"/>
    <n v="1468593057"/>
    <b v="0"/>
    <n v="64"/>
    <b v="1"/>
    <s v="theater/plays"/>
    <n v="3.8776666666666668"/>
    <n v="181.765625"/>
    <x v="1"/>
    <x v="6"/>
  </r>
  <r>
    <n v="3607"/>
    <s v="E15 at The Pleasance and CPT"/>
    <s v="'E15' is a verbatim project that looks at the story of the Focus E15 Campaign"/>
    <n v="550"/>
    <n v="11633"/>
    <x v="0"/>
    <x v="1"/>
    <s v="GBP"/>
    <n v="1450137600"/>
    <n v="1448924882"/>
    <b v="0"/>
    <n v="20"/>
    <b v="1"/>
    <s v="theater/plays"/>
    <n v="21.150909090909092"/>
    <n v="581.65"/>
    <x v="1"/>
    <x v="6"/>
  </r>
  <r>
    <n v="3608"/>
    <s v="Petrification"/>
    <s v="Help us get the show on the road! Petrification is a new play about home, memory and identity and we need your help to tour."/>
    <n v="800"/>
    <n v="11633"/>
    <x v="0"/>
    <x v="1"/>
    <s v="GBP"/>
    <n v="1466172000"/>
    <n v="1463418090"/>
    <b v="0"/>
    <n v="27"/>
    <b v="1"/>
    <s v="theater/plays"/>
    <n v="14.54125"/>
    <n v="430.851851851851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11633"/>
    <x v="0"/>
    <x v="1"/>
    <s v="GBP"/>
    <n v="1459378085"/>
    <n v="1456789685"/>
    <b v="0"/>
    <n v="21"/>
    <b v="1"/>
    <s v="theater/plays"/>
    <n v="5.9352040816326532"/>
    <n v="553.9523809523809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1633"/>
    <x v="0"/>
    <x v="1"/>
    <s v="GBP"/>
    <n v="1439806936"/>
    <n v="1437214936"/>
    <b v="0"/>
    <n v="31"/>
    <b v="1"/>
    <s v="theater/plays"/>
    <n v="11.632999999999999"/>
    <n v="375.2580645161290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11633"/>
    <x v="0"/>
    <x v="1"/>
    <s v="GBP"/>
    <n v="1428483201"/>
    <n v="1425891201"/>
    <b v="0"/>
    <n v="51"/>
    <b v="1"/>
    <s v="theater/plays"/>
    <n v="4.6532"/>
    <n v="228.0980392156862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11633"/>
    <x v="0"/>
    <x v="5"/>
    <s v="CAD"/>
    <n v="1402334811"/>
    <n v="1401470811"/>
    <b v="0"/>
    <n v="57"/>
    <b v="1"/>
    <s v="theater/plays"/>
    <n v="2.3266"/>
    <n v="204.08771929824562"/>
    <x v="1"/>
    <x v="6"/>
  </r>
  <r>
    <n v="3613"/>
    <s v="HIS NAME IS ARTHUR HOLMBERG"/>
    <s v="a woman walks into a bar except she looks like a man and no one's serving drinks. one night only"/>
    <n v="1250"/>
    <n v="11633"/>
    <x v="0"/>
    <x v="0"/>
    <s v="USD"/>
    <n v="1403964574"/>
    <n v="1401372574"/>
    <b v="0"/>
    <n v="20"/>
    <b v="1"/>
    <s v="theater/plays"/>
    <n v="9.3064"/>
    <n v="581.65"/>
    <x v="1"/>
    <x v="6"/>
  </r>
  <r>
    <n v="3614"/>
    <s v="Gruesome Playground Injuries"/>
    <s v="A production of &quot;Gruesome Playground Injuries&quot; by Rajiv Joseph July 24th-August 9th at The Bakery in Denver, CO."/>
    <n v="2500"/>
    <n v="11633"/>
    <x v="0"/>
    <x v="0"/>
    <s v="USD"/>
    <n v="1434675616"/>
    <n v="1432083616"/>
    <b v="0"/>
    <n v="71"/>
    <b v="1"/>
    <s v="theater/plays"/>
    <n v="4.6532"/>
    <n v="163.845070422535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11633"/>
    <x v="0"/>
    <x v="1"/>
    <s v="GBP"/>
    <n v="1449756896"/>
    <n v="1447164896"/>
    <b v="0"/>
    <n v="72"/>
    <b v="1"/>
    <s v="theater/plays"/>
    <n v="4.6532"/>
    <n v="161.5694444444444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11633"/>
    <x v="0"/>
    <x v="1"/>
    <s v="GBP"/>
    <n v="1426801664"/>
    <n v="1424213264"/>
    <b v="0"/>
    <n v="45"/>
    <b v="1"/>
    <s v="theater/plays"/>
    <n v="4.6532"/>
    <n v="258.5111111111111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11633"/>
    <x v="0"/>
    <x v="1"/>
    <s v="GBP"/>
    <n v="1488240000"/>
    <n v="1486996729"/>
    <b v="0"/>
    <n v="51"/>
    <b v="1"/>
    <s v="theater/plays"/>
    <n v="15.720270270270269"/>
    <n v="228.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11633"/>
    <x v="0"/>
    <x v="1"/>
    <s v="GBP"/>
    <n v="1433343850"/>
    <n v="1430751850"/>
    <b v="0"/>
    <n v="56"/>
    <b v="1"/>
    <s v="theater/plays"/>
    <n v="5.8164999999999996"/>
    <n v="207.7321428571428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633"/>
    <x v="0"/>
    <x v="0"/>
    <s v="USD"/>
    <n v="1479592800"/>
    <n v="1476760226"/>
    <b v="0"/>
    <n v="17"/>
    <b v="1"/>
    <s v="theater/plays"/>
    <n v="11.632999999999999"/>
    <n v="684.2941176470587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633"/>
    <x v="0"/>
    <x v="0"/>
    <s v="USD"/>
    <n v="1425528000"/>
    <n v="1422916261"/>
    <b v="0"/>
    <n v="197"/>
    <b v="1"/>
    <s v="theater/plays"/>
    <n v="1.1079047619047619"/>
    <n v="59.050761421319798"/>
    <x v="1"/>
    <x v="6"/>
  </r>
  <r>
    <n v="3621"/>
    <s v="EverScape"/>
    <s v="Bare Theatre and Sonorous Road collaborate on the NC debut of  Allan Maule's gamer fantasy play that was extended in New York."/>
    <n v="3000"/>
    <n v="11633"/>
    <x v="0"/>
    <x v="0"/>
    <s v="USD"/>
    <n v="1475269200"/>
    <n v="1473200844"/>
    <b v="0"/>
    <n v="70"/>
    <b v="1"/>
    <s v="theater/plays"/>
    <n v="3.8776666666666668"/>
    <n v="166.18571428571428"/>
    <x v="1"/>
    <x v="6"/>
  </r>
  <r>
    <n v="3622"/>
    <s v="Shakespeare's Pericles, Prince of Tyre"/>
    <s v="5 actors. 39 characters. 1 epic adventure. Presented by the Cradle Theatre Company."/>
    <n v="1000"/>
    <n v="11633"/>
    <x v="0"/>
    <x v="0"/>
    <s v="USD"/>
    <n v="1411874580"/>
    <n v="1409030371"/>
    <b v="0"/>
    <n v="21"/>
    <b v="1"/>
    <s v="theater/plays"/>
    <n v="11.632999999999999"/>
    <n v="553.95238095238096"/>
    <x v="1"/>
    <x v="6"/>
  </r>
  <r>
    <n v="3623"/>
    <s v="Since I've Been Here"/>
    <s v="An original play exploring the complications of romantic relationships in all forms."/>
    <n v="2500"/>
    <n v="11633"/>
    <x v="0"/>
    <x v="0"/>
    <s v="USD"/>
    <n v="1406358000"/>
    <n v="1404841270"/>
    <b v="0"/>
    <n v="34"/>
    <b v="1"/>
    <s v="theater/plays"/>
    <n v="4.6532"/>
    <n v="342.1470588235293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11633"/>
    <x v="0"/>
    <x v="0"/>
    <s v="USD"/>
    <n v="1471977290"/>
    <n v="1466793290"/>
    <b v="0"/>
    <n v="39"/>
    <b v="1"/>
    <s v="theater/plays"/>
    <n v="3.8776666666666668"/>
    <n v="298.2820512820512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11633"/>
    <x v="0"/>
    <x v="1"/>
    <s v="GBP"/>
    <n v="1435851577"/>
    <n v="1433259577"/>
    <b v="0"/>
    <n v="78"/>
    <b v="1"/>
    <s v="theater/plays"/>
    <n v="3.8776666666666668"/>
    <n v="149.14102564102564"/>
    <x v="1"/>
    <x v="6"/>
  </r>
  <r>
    <n v="3626"/>
    <s v="These are your lives."/>
    <s v="The first four-week performance run for our dance-theatre company, Geste Records, to be performed at The Yard Theatre in September."/>
    <n v="4000"/>
    <n v="11633"/>
    <x v="0"/>
    <x v="1"/>
    <s v="GBP"/>
    <n v="1408204857"/>
    <n v="1406390457"/>
    <b v="0"/>
    <n v="48"/>
    <b v="1"/>
    <s v="theater/plays"/>
    <n v="2.9082499999999998"/>
    <n v="242.3541666666666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11633"/>
    <x v="0"/>
    <x v="0"/>
    <s v="USD"/>
    <n v="1463803140"/>
    <n v="1459446487"/>
    <b v="0"/>
    <n v="29"/>
    <b v="1"/>
    <s v="theater/plays"/>
    <n v="5.8164999999999996"/>
    <n v="401.1379310344827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11633"/>
    <x v="2"/>
    <x v="0"/>
    <s v="USD"/>
    <n v="1450040396"/>
    <n v="1444852796"/>
    <b v="0"/>
    <n v="0"/>
    <b v="0"/>
    <s v="theater/musical"/>
    <n v="0.11633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11633"/>
    <x v="2"/>
    <x v="0"/>
    <s v="USD"/>
    <n v="1462467600"/>
    <n v="1457403364"/>
    <b v="0"/>
    <n v="2"/>
    <b v="0"/>
    <s v="theater/musical"/>
    <n v="1.1632999999999999E-2"/>
    <n v="5816.5"/>
    <x v="1"/>
    <x v="40"/>
  </r>
  <r>
    <n v="3630"/>
    <s v="Jeremy Kyle- The Opera"/>
    <s v="The Jeremy Kyle Show offers so much subject matter to create an opera with.  Along with his brilliant put downs it could be excellent!"/>
    <n v="3000"/>
    <n v="11633"/>
    <x v="2"/>
    <x v="1"/>
    <s v="GBP"/>
    <n v="1417295990"/>
    <n v="1414700390"/>
    <b v="0"/>
    <n v="1"/>
    <b v="0"/>
    <s v="theater/musical"/>
    <n v="3.8776666666666668"/>
    <n v="11633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11633"/>
    <x v="2"/>
    <x v="0"/>
    <s v="USD"/>
    <n v="1411444740"/>
    <n v="1409335497"/>
    <b v="0"/>
    <n v="59"/>
    <b v="0"/>
    <s v="theater/musical"/>
    <n v="0.68029239766081873"/>
    <n v="197.1694915254237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1633"/>
    <x v="2"/>
    <x v="1"/>
    <s v="GBP"/>
    <n v="1416781749"/>
    <n v="1415053749"/>
    <b v="0"/>
    <n v="1"/>
    <b v="0"/>
    <s v="theater/musical"/>
    <n v="23.265999999999998"/>
    <n v="11633"/>
    <x v="1"/>
    <x v="40"/>
  </r>
  <r>
    <n v="3633"/>
    <s v="SMOKEY AND THE BANDIT: THE MUSICAL"/>
    <s v="SMOKEY AND THE BANDIT: THE MUSICAL_x000a_The classic film, characters and music you love, on stage, LIVE!"/>
    <n v="5000"/>
    <n v="11633"/>
    <x v="2"/>
    <x v="0"/>
    <s v="USD"/>
    <n v="1479517200"/>
    <n v="1475765867"/>
    <b v="0"/>
    <n v="31"/>
    <b v="0"/>
    <s v="theater/musical"/>
    <n v="2.3266"/>
    <n v="375.2580645161290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11633"/>
    <x v="2"/>
    <x v="5"/>
    <s v="CAD"/>
    <n v="1484366340"/>
    <n v="1480219174"/>
    <b v="0"/>
    <n v="18"/>
    <b v="0"/>
    <s v="theater/musical"/>
    <n v="0.15510666666666667"/>
    <n v="646.27777777777783"/>
    <x v="1"/>
    <x v="40"/>
  </r>
  <r>
    <n v="3635"/>
    <s v="Mary's Son"/>
    <s v="Mary's Son is a pop opera about Jesus and the hope he brings to all people."/>
    <n v="3500"/>
    <n v="11633"/>
    <x v="2"/>
    <x v="0"/>
    <s v="USD"/>
    <n v="1461186676"/>
    <n v="1458594676"/>
    <b v="0"/>
    <n v="10"/>
    <b v="0"/>
    <s v="theater/musical"/>
    <n v="3.3237142857142858"/>
    <n v="1163.3"/>
    <x v="1"/>
    <x v="40"/>
  </r>
  <r>
    <n v="3636"/>
    <s v="The Brother's of B-Block"/>
    <s v="The Brotherâ€™s of B-block is a musical play. A new take on &quot;OZ&quot; _x000a_The Wizard of OZ meets HBO's OZ."/>
    <n v="150000"/>
    <n v="11633"/>
    <x v="2"/>
    <x v="0"/>
    <s v="USD"/>
    <n v="1442248829"/>
    <n v="1439224829"/>
    <b v="0"/>
    <n v="0"/>
    <b v="0"/>
    <s v="theater/musical"/>
    <n v="7.7553333333333335E-2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11633"/>
    <x v="2"/>
    <x v="0"/>
    <s v="USD"/>
    <n v="1420130935"/>
    <n v="1417538935"/>
    <b v="0"/>
    <n v="14"/>
    <b v="0"/>
    <s v="theater/musical"/>
    <n v="3.8776666666666668"/>
    <n v="830.92857142857144"/>
    <x v="1"/>
    <x v="40"/>
  </r>
  <r>
    <n v="3638"/>
    <s v="Project Hedwig and the Angry Inch"/>
    <s v="A rock and roll journey that explores love, loss, redemption, duality and ascension."/>
    <n v="3300"/>
    <n v="11633"/>
    <x v="2"/>
    <x v="5"/>
    <s v="CAD"/>
    <n v="1429456132"/>
    <n v="1424275732"/>
    <b v="0"/>
    <n v="2"/>
    <b v="0"/>
    <s v="theater/musical"/>
    <n v="3.5251515151515154"/>
    <n v="5816.5"/>
    <x v="1"/>
    <x v="40"/>
  </r>
  <r>
    <n v="3639"/>
    <s v="POE!"/>
    <s v="POE is a tragicomic musical about the life and works of Edgar Poe, with Death as his therapist helping him find peace in the beyond."/>
    <n v="25000"/>
    <n v="11633"/>
    <x v="2"/>
    <x v="0"/>
    <s v="USD"/>
    <n v="1475853060"/>
    <n v="1470672906"/>
    <b v="0"/>
    <n v="1"/>
    <b v="0"/>
    <s v="theater/musical"/>
    <n v="0.46532000000000001"/>
    <n v="1163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1633"/>
    <x v="2"/>
    <x v="0"/>
    <s v="USD"/>
    <n v="1431283530"/>
    <n v="1428691530"/>
    <b v="0"/>
    <n v="3"/>
    <b v="0"/>
    <s v="theater/musical"/>
    <n v="11.632999999999999"/>
    <n v="3877.666666666666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11633"/>
    <x v="2"/>
    <x v="0"/>
    <s v="USD"/>
    <n v="1412485200"/>
    <n v="1410966179"/>
    <b v="0"/>
    <n v="0"/>
    <b v="0"/>
    <s v="theater/musical"/>
    <n v="3.8776666666666668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1633"/>
    <x v="2"/>
    <x v="12"/>
    <s v="EUR"/>
    <n v="1448902800"/>
    <n v="1445369727"/>
    <b v="0"/>
    <n v="2"/>
    <b v="0"/>
    <s v="theater/musical"/>
    <n v="16.618571428571428"/>
    <n v="5816.5"/>
    <x v="1"/>
    <x v="40"/>
  </r>
  <r>
    <n v="3643"/>
    <s v="Puberty: The Musical"/>
    <s v="It feels like the first time. Like the very first time everyone's coming-of-age comes to the stage. Think 'Wicked', with bad acne."/>
    <n v="25000"/>
    <n v="11633"/>
    <x v="2"/>
    <x v="0"/>
    <s v="USD"/>
    <n v="1447734439"/>
    <n v="1444274839"/>
    <b v="0"/>
    <n v="0"/>
    <b v="0"/>
    <s v="theater/musical"/>
    <n v="0.46532000000000001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11633"/>
    <x v="2"/>
    <x v="0"/>
    <s v="USD"/>
    <n v="1457413140"/>
    <n v="1454996887"/>
    <b v="0"/>
    <n v="12"/>
    <b v="0"/>
    <s v="theater/musical"/>
    <n v="2.3266"/>
    <n v="969.41666666666663"/>
    <x v="1"/>
    <x v="40"/>
  </r>
  <r>
    <n v="3645"/>
    <s v="If the Shoe Fits"/>
    <s v="This new musical comedy empowers women and girls of all ages to be themselves in their shoes, whatever shoes they choose."/>
    <n v="1000"/>
    <n v="11633"/>
    <x v="2"/>
    <x v="5"/>
    <s v="CAD"/>
    <n v="1479773838"/>
    <n v="1477178238"/>
    <b v="0"/>
    <n v="1"/>
    <b v="0"/>
    <s v="theater/musical"/>
    <n v="11.632999999999999"/>
    <n v="11633"/>
    <x v="1"/>
    <x v="40"/>
  </r>
  <r>
    <n v="3646"/>
    <s v="Our Sacred Honor"/>
    <s v="Develop demo materials for new, true story of teen Revolutionary War heroes - for hybrid film/live stage musical"/>
    <n v="10000"/>
    <n v="11633"/>
    <x v="2"/>
    <x v="0"/>
    <s v="USD"/>
    <n v="1434497400"/>
    <n v="1431770802"/>
    <b v="0"/>
    <n v="8"/>
    <b v="0"/>
    <s v="theater/musical"/>
    <n v="1.1633"/>
    <n v="1454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11633"/>
    <x v="2"/>
    <x v="1"/>
    <s v="GBP"/>
    <n v="1475258327"/>
    <n v="1471370327"/>
    <b v="0"/>
    <n v="2"/>
    <b v="0"/>
    <s v="theater/musical"/>
    <n v="23.265999999999998"/>
    <n v="5816.5"/>
    <x v="1"/>
    <x v="40"/>
  </r>
  <r>
    <n v="3648"/>
    <s v="Moth Theater Lives"/>
    <s v="Help Moth Live! Support Moth and its artist collective to achieve its 2014/15 season."/>
    <n v="40000"/>
    <n v="11633"/>
    <x v="0"/>
    <x v="0"/>
    <s v="USD"/>
    <n v="1412492445"/>
    <n v="1409900445"/>
    <b v="0"/>
    <n v="73"/>
    <b v="1"/>
    <s v="theater/plays"/>
    <n v="0.290825"/>
    <n v="159.3561643835616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11633"/>
    <x v="0"/>
    <x v="5"/>
    <s v="CAD"/>
    <n v="1402938394"/>
    <n v="1400691994"/>
    <b v="0"/>
    <n v="8"/>
    <b v="1"/>
    <s v="theater/plays"/>
    <n v="15.510666666666667"/>
    <n v="1454.12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11633"/>
    <x v="0"/>
    <x v="1"/>
    <s v="GBP"/>
    <n v="1454412584"/>
    <n v="1452598184"/>
    <b v="0"/>
    <n v="17"/>
    <b v="1"/>
    <s v="theater/plays"/>
    <n v="23.265999999999998"/>
    <n v="684.29411764705878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11633"/>
    <x v="0"/>
    <x v="0"/>
    <s v="USD"/>
    <n v="1407686340"/>
    <n v="1404833442"/>
    <b v="0"/>
    <n v="9"/>
    <b v="1"/>
    <s v="theater/plays"/>
    <n v="23.265999999999998"/>
    <n v="1292.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11633"/>
    <x v="0"/>
    <x v="5"/>
    <s v="CAD"/>
    <n v="1472097540"/>
    <n v="1471188502"/>
    <b v="0"/>
    <n v="17"/>
    <b v="1"/>
    <s v="theater/plays"/>
    <n v="38.776666666666664"/>
    <n v="684.29411764705878"/>
    <x v="1"/>
    <x v="6"/>
  </r>
  <r>
    <n v="3653"/>
    <s v="ALLIE"/>
    <s v="ALLIE is a new dark comedy play which will premiere at the Edinburgh Festival Fringe 2015. Written and produced by Ruaraidh Murray."/>
    <n v="2000"/>
    <n v="11633"/>
    <x v="0"/>
    <x v="1"/>
    <s v="GBP"/>
    <n v="1438764207"/>
    <n v="1436172207"/>
    <b v="0"/>
    <n v="33"/>
    <b v="1"/>
    <s v="theater/plays"/>
    <n v="5.8164999999999996"/>
    <n v="352.515151515151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1633"/>
    <x v="0"/>
    <x v="1"/>
    <s v="GBP"/>
    <n v="1459702800"/>
    <n v="1457690386"/>
    <b v="0"/>
    <n v="38"/>
    <b v="1"/>
    <s v="theater/plays"/>
    <n v="7.7553333333333336"/>
    <n v="306.13157894736844"/>
    <x v="1"/>
    <x v="6"/>
  </r>
  <r>
    <n v="3655"/>
    <s v="The Tumbleweed Zephyr"/>
    <s v="All aboard for the world premiere of a new steampunk-inspired train adventure play, written by Maggie Lee and directed by Amy Poisson!"/>
    <n v="5000"/>
    <n v="11633"/>
    <x v="0"/>
    <x v="0"/>
    <s v="USD"/>
    <n v="1437202740"/>
    <n v="1434654998"/>
    <b v="0"/>
    <n v="79"/>
    <b v="1"/>
    <s v="theater/plays"/>
    <n v="2.3266"/>
    <n v="147.2531645569620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11633"/>
    <x v="0"/>
    <x v="16"/>
    <s v="CHF"/>
    <n v="1485989940"/>
    <n v="1483393836"/>
    <b v="0"/>
    <n v="46"/>
    <b v="1"/>
    <s v="theater/plays"/>
    <n v="2.3266"/>
    <n v="252.89130434782609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11633"/>
    <x v="0"/>
    <x v="8"/>
    <s v="DKK"/>
    <n v="1464817320"/>
    <n v="1462806419"/>
    <b v="0"/>
    <n v="20"/>
    <b v="1"/>
    <s v="theater/plays"/>
    <n v="5.8164999999999996"/>
    <n v="581.65"/>
    <x v="1"/>
    <x v="6"/>
  </r>
  <r>
    <n v="3658"/>
    <s v="Mr. Marmalade"/>
    <s v="Life is hard when your own imaginary friend can't make time for you."/>
    <n v="1500"/>
    <n v="11633"/>
    <x v="0"/>
    <x v="0"/>
    <s v="USD"/>
    <n v="1404273540"/>
    <n v="1400272580"/>
    <b v="0"/>
    <n v="20"/>
    <b v="1"/>
    <s v="theater/plays"/>
    <n v="7.7553333333333336"/>
    <n v="581.65"/>
    <x v="1"/>
    <x v="6"/>
  </r>
  <r>
    <n v="3659"/>
    <s v="Reality of Love Remix (Love in Disguise)"/>
    <s v="We want you to analyze while we dramatize if people who romanticize can recognize true love in a disguise."/>
    <n v="3000"/>
    <n v="11633"/>
    <x v="0"/>
    <x v="0"/>
    <s v="USD"/>
    <n v="1426775940"/>
    <n v="1424414350"/>
    <b v="0"/>
    <n v="13"/>
    <b v="1"/>
    <s v="theater/plays"/>
    <n v="3.8776666666666668"/>
    <n v="894.8461538461538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11633"/>
    <x v="0"/>
    <x v="1"/>
    <s v="GBP"/>
    <n v="1419368925"/>
    <n v="1417208925"/>
    <b v="0"/>
    <n v="22"/>
    <b v="1"/>
    <s v="theater/plays"/>
    <n v="46.531999999999996"/>
    <n v="528.7727272727272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1633"/>
    <x v="0"/>
    <x v="0"/>
    <s v="USD"/>
    <n v="1460260800"/>
    <n v="1458336672"/>
    <b v="0"/>
    <n v="36"/>
    <b v="1"/>
    <s v="theater/plays"/>
    <n v="3.8776666666666668"/>
    <n v="323.1388888888889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1633"/>
    <x v="0"/>
    <x v="5"/>
    <s v="CAD"/>
    <n v="1427775414"/>
    <n v="1425187014"/>
    <b v="0"/>
    <n v="40"/>
    <b v="1"/>
    <s v="theater/plays"/>
    <n v="1.4541249999999999"/>
    <n v="290.82499999999999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11633"/>
    <x v="0"/>
    <x v="1"/>
    <s v="GBP"/>
    <n v="1482321030"/>
    <n v="1477133430"/>
    <b v="0"/>
    <n v="9"/>
    <b v="1"/>
    <s v="theater/plays"/>
    <n v="51.702222222222225"/>
    <n v="1292.5555555555557"/>
    <x v="1"/>
    <x v="6"/>
  </r>
  <r>
    <n v="3664"/>
    <s v="Cubs: an Original Work"/>
    <s v="An Original Short Play: two young women search for answers about sexuality, the history they are taught, and their animal instincts."/>
    <n v="800"/>
    <n v="11633"/>
    <x v="0"/>
    <x v="0"/>
    <s v="USD"/>
    <n v="1466056689"/>
    <n v="1464847089"/>
    <b v="0"/>
    <n v="19"/>
    <b v="1"/>
    <s v="theater/plays"/>
    <n v="14.54125"/>
    <n v="612.2631578947368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11633"/>
    <x v="0"/>
    <x v="6"/>
    <s v="EUR"/>
    <n v="1446062040"/>
    <n v="1445109822"/>
    <b v="0"/>
    <n v="14"/>
    <b v="1"/>
    <s v="theater/plays"/>
    <n v="18.762903225806451"/>
    <n v="830.92857142857144"/>
    <x v="1"/>
    <x v="6"/>
  </r>
  <r>
    <n v="3666"/>
    <s v="Israel LÃ³pez @ Ojai Playwrights Conference"/>
    <s v="Artistic Internship @ Ojai Playwrights Conference"/>
    <n v="1200"/>
    <n v="11633"/>
    <x v="0"/>
    <x v="0"/>
    <s v="USD"/>
    <n v="1406185200"/>
    <n v="1404337382"/>
    <b v="0"/>
    <n v="38"/>
    <b v="1"/>
    <s v="theater/plays"/>
    <n v="9.6941666666666659"/>
    <n v="306.13157894736844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1633"/>
    <x v="0"/>
    <x v="1"/>
    <s v="GBP"/>
    <n v="1437261419"/>
    <n v="1434669419"/>
    <b v="0"/>
    <n v="58"/>
    <b v="1"/>
    <s v="theater/plays"/>
    <n v="3.8776666666666668"/>
    <n v="200.5689655172413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1633"/>
    <x v="0"/>
    <x v="0"/>
    <s v="USD"/>
    <n v="1437676380"/>
    <n v="1435670452"/>
    <b v="0"/>
    <n v="28"/>
    <b v="1"/>
    <s v="theater/plays"/>
    <n v="11.632999999999999"/>
    <n v="415.46428571428572"/>
    <x v="1"/>
    <x v="6"/>
  </r>
  <r>
    <n v="3669"/>
    <s v="Prowl Theatre Company"/>
    <s v="Prowl Theatre Company is brand new. We are putting on our first play 'Sexual perversity in Chicago', from the 10th to the 16th August"/>
    <n v="1000"/>
    <n v="11633"/>
    <x v="0"/>
    <x v="1"/>
    <s v="GBP"/>
    <n v="1434039137"/>
    <n v="1431447137"/>
    <b v="0"/>
    <n v="17"/>
    <b v="1"/>
    <s v="theater/plays"/>
    <n v="11.632999999999999"/>
    <n v="684.2941176470587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11633"/>
    <x v="0"/>
    <x v="1"/>
    <s v="GBP"/>
    <n v="1433113200"/>
    <n v="1431951611"/>
    <b v="0"/>
    <n v="12"/>
    <b v="1"/>
    <s v="theater/plays"/>
    <n v="52.877272727272725"/>
    <n v="969.41666666666663"/>
    <x v="1"/>
    <x v="6"/>
  </r>
  <r>
    <n v="3671"/>
    <s v="Kylie for President"/>
    <s v="Bring a touring character education play about making wise choices to elementary students in Kentuckiana. Vote Kylie for President!"/>
    <n v="3500"/>
    <n v="11633"/>
    <x v="0"/>
    <x v="0"/>
    <s v="USD"/>
    <n v="1405915140"/>
    <n v="1404140667"/>
    <b v="0"/>
    <n v="40"/>
    <b v="1"/>
    <s v="theater/plays"/>
    <n v="3.3237142857142858"/>
    <n v="290.82499999999999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1633"/>
    <x v="0"/>
    <x v="1"/>
    <s v="GBP"/>
    <n v="1411771384"/>
    <n v="1409179384"/>
    <b v="0"/>
    <n v="57"/>
    <b v="1"/>
    <s v="theater/plays"/>
    <n v="3.8776666666666668"/>
    <n v="204.08771929824562"/>
    <x v="1"/>
    <x v="6"/>
  </r>
  <r>
    <n v="3673"/>
    <s v="CHILD Z"/>
    <s v="Zoe is a teenage girl growing up in a deeply disturbing society. If those paid to protect her aren't listening, then who is?"/>
    <n v="4000"/>
    <n v="11633"/>
    <x v="0"/>
    <x v="1"/>
    <s v="GBP"/>
    <n v="1415191920"/>
    <n v="1412233497"/>
    <b v="0"/>
    <n v="114"/>
    <b v="1"/>
    <s v="theater/plays"/>
    <n v="2.9082499999999998"/>
    <n v="102.0438596491228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11633"/>
    <x v="0"/>
    <x v="12"/>
    <s v="EUR"/>
    <n v="1472936229"/>
    <n v="1467752229"/>
    <b v="0"/>
    <n v="31"/>
    <b v="1"/>
    <s v="theater/plays"/>
    <n v="2.5851111111111109"/>
    <n v="375.25806451612902"/>
    <x v="1"/>
    <x v="6"/>
  </r>
  <r>
    <n v="3675"/>
    <s v="Memoir of a Forgotten Past"/>
    <s v="3 decades, 3 generations, 3 friends, one house. Real Eyes Theatre explore how our lives are influenced by the decades we grow up in."/>
    <n v="50"/>
    <n v="11633"/>
    <x v="0"/>
    <x v="1"/>
    <s v="GBP"/>
    <n v="1463353200"/>
    <n v="1462285182"/>
    <b v="0"/>
    <n v="3"/>
    <b v="1"/>
    <s v="theater/plays"/>
    <n v="232.66"/>
    <n v="3877.666666666666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1633"/>
    <x v="0"/>
    <x v="0"/>
    <s v="USD"/>
    <n v="1410550484"/>
    <n v="1408995284"/>
    <b v="0"/>
    <n v="16"/>
    <b v="1"/>
    <s v="theater/plays"/>
    <n v="14.54125"/>
    <n v="727.0625"/>
    <x v="1"/>
    <x v="6"/>
  </r>
  <r>
    <n v="3677"/>
    <s v="Goldfish Memory Productions"/>
    <s v="Goldfish Memory Productions seeks at least $12,000 to begin their first 3 professional projects."/>
    <n v="12000"/>
    <n v="11633"/>
    <x v="0"/>
    <x v="0"/>
    <s v="USD"/>
    <n v="1404359940"/>
    <n v="1402580818"/>
    <b v="0"/>
    <n v="199"/>
    <b v="1"/>
    <s v="theater/plays"/>
    <n v="0.9694166666666667"/>
    <n v="58.457286432160807"/>
    <x v="1"/>
    <x v="6"/>
  </r>
  <r>
    <n v="3678"/>
    <s v="Some big Some bang"/>
    <s v="The Ugly Collective takes Some big Some bang to the Underbelly Venues at the Edinburgh Fringe!"/>
    <n v="2000"/>
    <n v="11633"/>
    <x v="0"/>
    <x v="1"/>
    <s v="GBP"/>
    <n v="1433076298"/>
    <n v="1430052298"/>
    <b v="0"/>
    <n v="31"/>
    <b v="1"/>
    <s v="theater/plays"/>
    <n v="5.8164999999999996"/>
    <n v="375.2580645161290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11633"/>
    <x v="0"/>
    <x v="0"/>
    <s v="USD"/>
    <n v="1404190740"/>
    <n v="1401214581"/>
    <b v="0"/>
    <n v="30"/>
    <b v="1"/>
    <s v="theater/plays"/>
    <n v="5.8164999999999996"/>
    <n v="387.7666666666666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1633"/>
    <x v="0"/>
    <x v="0"/>
    <s v="USD"/>
    <n v="1475664834"/>
    <n v="1473850434"/>
    <b v="0"/>
    <n v="34"/>
    <b v="1"/>
    <s v="theater/plays"/>
    <n v="3.8776666666666668"/>
    <n v="342.14705882352939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633"/>
    <x v="0"/>
    <x v="0"/>
    <s v="USD"/>
    <n v="1452872290"/>
    <n v="1452008290"/>
    <b v="0"/>
    <n v="18"/>
    <b v="1"/>
    <s v="theater/plays"/>
    <n v="11.632999999999999"/>
    <n v="646.2777777777778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1633"/>
    <x v="0"/>
    <x v="0"/>
    <s v="USD"/>
    <n v="1402901940"/>
    <n v="1399998418"/>
    <b v="0"/>
    <n v="67"/>
    <b v="1"/>
    <s v="theater/plays"/>
    <n v="3.8776666666666668"/>
    <n v="173.62686567164178"/>
    <x v="1"/>
    <x v="6"/>
  </r>
  <r>
    <n v="3683"/>
    <s v="A Krumpus Story - World Premiere"/>
    <s v="A Krumpus Story is a dark holiday comedy for anyone who wants a little more spice in their holiday fare."/>
    <n v="3500"/>
    <n v="11633"/>
    <x v="0"/>
    <x v="0"/>
    <s v="USD"/>
    <n v="1476931696"/>
    <n v="1474339696"/>
    <b v="0"/>
    <n v="66"/>
    <b v="1"/>
    <s v="theater/plays"/>
    <n v="3.3237142857142858"/>
    <n v="176.25757575757575"/>
    <x v="1"/>
    <x v="6"/>
  </r>
  <r>
    <n v="3684"/>
    <s v="Cassiopeia"/>
    <s v="Thespis Theater Festival presents Cassiopeia: A romantic tale of a bride finding her way to her unknown groom before it is too late."/>
    <n v="750"/>
    <n v="11633"/>
    <x v="0"/>
    <x v="0"/>
    <s v="USD"/>
    <n v="1441167586"/>
    <n v="1438575586"/>
    <b v="0"/>
    <n v="23"/>
    <b v="1"/>
    <s v="theater/plays"/>
    <n v="15.510666666666667"/>
    <n v="505.7826086956521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11633"/>
    <x v="0"/>
    <x v="0"/>
    <s v="USD"/>
    <n v="1400533200"/>
    <n v="1398348859"/>
    <b v="0"/>
    <n v="126"/>
    <b v="1"/>
    <s v="theater/plays"/>
    <n v="2.3266"/>
    <n v="92.325396825396822"/>
    <x v="1"/>
    <x v="6"/>
  </r>
  <r>
    <n v="3686"/>
    <s v="Dog sees God by Bert V. Royal @ FSU"/>
    <s v="This October, in association with Rogue Productions at FSU, I will be directing a production of Dog sees God."/>
    <n v="350"/>
    <n v="11633"/>
    <x v="0"/>
    <x v="0"/>
    <s v="USD"/>
    <n v="1440820740"/>
    <n v="1439567660"/>
    <b v="0"/>
    <n v="6"/>
    <b v="1"/>
    <s v="theater/plays"/>
    <n v="33.237142857142857"/>
    <n v="1938.833333333333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11633"/>
    <x v="0"/>
    <x v="0"/>
    <s v="USD"/>
    <n v="1403846055"/>
    <n v="1401254055"/>
    <b v="0"/>
    <n v="25"/>
    <b v="1"/>
    <s v="theater/plays"/>
    <n v="2.3266"/>
    <n v="465.32"/>
    <x v="1"/>
    <x v="6"/>
  </r>
  <r>
    <n v="3688"/>
    <s v="The Tulip Tree 2014"/>
    <s v="The Tulip Tree is a project I have been passionate about for 5 years. It is an unforgettable story that has never been told."/>
    <n v="3000"/>
    <n v="11633"/>
    <x v="0"/>
    <x v="1"/>
    <s v="GBP"/>
    <n v="1407524004"/>
    <n v="1404932004"/>
    <b v="0"/>
    <n v="39"/>
    <b v="1"/>
    <s v="theater/plays"/>
    <n v="3.8776666666666668"/>
    <n v="298.28205128205127"/>
    <x v="1"/>
    <x v="6"/>
  </r>
  <r>
    <n v="3689"/>
    <s v="Random Us"/>
    <s v="A humorous, touching play about the joys and challenges of a married couple's tender, yet intense relationship &quot;Love is never random&quot;"/>
    <n v="3000"/>
    <n v="11633"/>
    <x v="0"/>
    <x v="0"/>
    <s v="USD"/>
    <n v="1434925500"/>
    <n v="1432410639"/>
    <b v="0"/>
    <n v="62"/>
    <b v="1"/>
    <s v="theater/plays"/>
    <n v="3.8776666666666668"/>
    <n v="187.62903225806451"/>
    <x v="1"/>
    <x v="6"/>
  </r>
  <r>
    <n v="3690"/>
    <s v="We Rise"/>
    <s v="A play honoring the lives and legacies of the activists and those remembered at the 1992 ACT UP Ashes Action at The White House"/>
    <n v="1500"/>
    <n v="11633"/>
    <x v="0"/>
    <x v="0"/>
    <s v="USD"/>
    <n v="1417101683"/>
    <n v="1414506083"/>
    <b v="0"/>
    <n v="31"/>
    <b v="1"/>
    <s v="theater/plays"/>
    <n v="7.7553333333333336"/>
    <n v="375.25806451612902"/>
    <x v="1"/>
    <x v="6"/>
  </r>
  <r>
    <n v="3691"/>
    <s v="Most Dangerous Man in America (WEB DuBois) by Amiri  Baraka"/>
    <s v="World Premiere of last play written by Amiri Baraka"/>
    <n v="40000"/>
    <n v="11633"/>
    <x v="0"/>
    <x v="0"/>
    <s v="USD"/>
    <n v="1425272340"/>
    <n v="1421426929"/>
    <b v="0"/>
    <n v="274"/>
    <b v="1"/>
    <s v="theater/plays"/>
    <n v="0.290825"/>
    <n v="42.456204379562045"/>
    <x v="1"/>
    <x v="6"/>
  </r>
  <r>
    <n v="3692"/>
    <s v="An Evening With Durang"/>
    <s v="Help us independently produce two great comedies by Christopher Durang."/>
    <n v="1000"/>
    <n v="11633"/>
    <x v="0"/>
    <x v="0"/>
    <s v="USD"/>
    <n v="1411084800"/>
    <n v="1410304179"/>
    <b v="0"/>
    <n v="17"/>
    <b v="1"/>
    <s v="theater/plays"/>
    <n v="11.632999999999999"/>
    <n v="684.29411764705878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11633"/>
    <x v="0"/>
    <x v="1"/>
    <s v="GBP"/>
    <n v="1448922600"/>
    <n v="1446352529"/>
    <b v="0"/>
    <n v="14"/>
    <b v="1"/>
    <s v="theater/plays"/>
    <n v="34.933933933933936"/>
    <n v="830.9285714285714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11633"/>
    <x v="0"/>
    <x v="0"/>
    <s v="USD"/>
    <n v="1465178400"/>
    <n v="1461985967"/>
    <b v="0"/>
    <n v="60"/>
    <b v="1"/>
    <s v="theater/plays"/>
    <n v="3.3237142857142858"/>
    <n v="193.8833333333333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11633"/>
    <x v="0"/>
    <x v="0"/>
    <s v="USD"/>
    <n v="1421009610"/>
    <n v="1419281610"/>
    <b v="0"/>
    <n v="33"/>
    <b v="1"/>
    <s v="theater/plays"/>
    <n v="2.9082499999999998"/>
    <n v="352.515151515151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11633"/>
    <x v="0"/>
    <x v="1"/>
    <s v="GBP"/>
    <n v="1423838916"/>
    <n v="1418654916"/>
    <b v="0"/>
    <n v="78"/>
    <b v="1"/>
    <s v="theater/plays"/>
    <n v="5.8164999999999996"/>
    <n v="149.14102564102564"/>
    <x v="1"/>
    <x v="6"/>
  </r>
  <r>
    <n v="3697"/>
    <s v="Sid the tour 2016"/>
    <s v="With your support this one-man show will tour various theatres in the UK - it's a story of hero worship and love beyond the grave."/>
    <n v="2000"/>
    <n v="11633"/>
    <x v="0"/>
    <x v="1"/>
    <s v="GBP"/>
    <n v="1462878648"/>
    <n v="1461064248"/>
    <b v="0"/>
    <n v="30"/>
    <b v="1"/>
    <s v="theater/plays"/>
    <n v="5.8164999999999996"/>
    <n v="387.76666666666665"/>
    <x v="1"/>
    <x v="6"/>
  </r>
  <r>
    <n v="3698"/>
    <s v="CORIOLANUS | THE NORMAL HEART @ The Lab Theater"/>
    <s v="Two great political plays, separated in authorship by four hundred years but united in their urgency."/>
    <n v="5000"/>
    <n v="11633"/>
    <x v="0"/>
    <x v="0"/>
    <s v="USD"/>
    <n v="1456946487"/>
    <n v="1454354487"/>
    <b v="0"/>
    <n v="136"/>
    <b v="1"/>
    <s v="theater/plays"/>
    <n v="2.3266"/>
    <n v="85.536764705882348"/>
    <x v="1"/>
    <x v="6"/>
  </r>
  <r>
    <n v="3699"/>
    <s v="Tell Me That You Love Me"/>
    <s v="Tell Me That You Love Me, a new play about the love affair between Actress and Writer, with the novel Arch of Triumph as the backdrop"/>
    <n v="2500"/>
    <n v="11633"/>
    <x v="0"/>
    <x v="0"/>
    <s v="USD"/>
    <n v="1413383216"/>
    <n v="1410791216"/>
    <b v="0"/>
    <n v="40"/>
    <b v="1"/>
    <s v="theater/plays"/>
    <n v="4.6532"/>
    <n v="290.82499999999999"/>
    <x v="1"/>
    <x v="6"/>
  </r>
  <r>
    <n v="3700"/>
    <s v="Generations (Senior Project)"/>
    <s v="Help me produce the play I have written for my senior project!"/>
    <n v="500"/>
    <n v="11633"/>
    <x v="0"/>
    <x v="0"/>
    <s v="USD"/>
    <n v="1412092800"/>
    <n v="1409493800"/>
    <b v="0"/>
    <n v="18"/>
    <b v="1"/>
    <s v="theater/plays"/>
    <n v="23.265999999999998"/>
    <n v="646.27777777777783"/>
    <x v="1"/>
    <x v="6"/>
  </r>
  <r>
    <n v="3701"/>
    <s v="Dog Show"/>
    <s v="Part-silent film, part-thriller, Dog Show sees four actors play a community of dogs and their owners. One autumn, a killer strikes."/>
    <n v="1500"/>
    <n v="11633"/>
    <x v="0"/>
    <x v="1"/>
    <s v="GBP"/>
    <n v="1433422793"/>
    <n v="1430830793"/>
    <b v="0"/>
    <n v="39"/>
    <b v="1"/>
    <s v="theater/plays"/>
    <n v="7.7553333333333336"/>
    <n v="298.2820512820512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11633"/>
    <x v="0"/>
    <x v="1"/>
    <s v="GBP"/>
    <n v="1468191540"/>
    <n v="1464958484"/>
    <b v="0"/>
    <n v="21"/>
    <b v="1"/>
    <s v="theater/plays"/>
    <n v="3.8776666666666668"/>
    <n v="553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1633"/>
    <x v="0"/>
    <x v="0"/>
    <s v="USD"/>
    <n v="1471071540"/>
    <n v="1467720388"/>
    <b v="0"/>
    <n v="30"/>
    <b v="1"/>
    <s v="theater/plays"/>
    <n v="11.079047619047619"/>
    <n v="387.766666666666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11633"/>
    <x v="0"/>
    <x v="1"/>
    <s v="GBP"/>
    <n v="1464712394"/>
    <n v="1459528394"/>
    <b v="0"/>
    <n v="27"/>
    <b v="1"/>
    <s v="theater/plays"/>
    <n v="38.776666666666664"/>
    <n v="430.851851851851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11633"/>
    <x v="0"/>
    <x v="0"/>
    <s v="USD"/>
    <n v="1403546400"/>
    <n v="1401714114"/>
    <b v="0"/>
    <n v="35"/>
    <b v="1"/>
    <s v="theater/plays"/>
    <n v="4.11496285815352"/>
    <n v="332.37142857142857"/>
    <x v="1"/>
    <x v="6"/>
  </r>
  <r>
    <n v="3706"/>
    <s v="The Drama Factory presents : The Magic Flute"/>
    <s v="Our original dramatic adaption of this Mozart opera is staged to create visually stunning fun with live music."/>
    <n v="1500"/>
    <n v="11633"/>
    <x v="0"/>
    <x v="0"/>
    <s v="USD"/>
    <n v="1410558949"/>
    <n v="1409262949"/>
    <b v="0"/>
    <n v="13"/>
    <b v="1"/>
    <s v="theater/plays"/>
    <n v="7.7553333333333336"/>
    <n v="894.84615384615381"/>
    <x v="1"/>
    <x v="6"/>
  </r>
  <r>
    <n v="3707"/>
    <s v="A KC Fringe World Premiere: DESPERATE ACTS"/>
    <s v="Support this collection of new plays by Kansas City writers and the artists who are bringing it to life!"/>
    <n v="1000"/>
    <n v="11633"/>
    <x v="0"/>
    <x v="0"/>
    <s v="USD"/>
    <n v="1469165160"/>
    <n v="1467335378"/>
    <b v="0"/>
    <n v="23"/>
    <b v="1"/>
    <s v="theater/plays"/>
    <n v="11.632999999999999"/>
    <n v="505.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11633"/>
    <x v="0"/>
    <x v="0"/>
    <s v="USD"/>
    <n v="1404444286"/>
    <n v="1403234686"/>
    <b v="0"/>
    <n v="39"/>
    <b v="1"/>
    <s v="theater/plays"/>
    <n v="16.618571428571428"/>
    <n v="298.28205128205127"/>
    <x v="1"/>
    <x v="6"/>
  </r>
  <r>
    <n v="3709"/>
    <s v="The Ruby Darlings Show"/>
    <s v="The filthily talented Ruby and Darling, take you on a raunch-tastic musical discovery of life with a vagina. #sayno"/>
    <n v="1000"/>
    <n v="11633"/>
    <x v="0"/>
    <x v="1"/>
    <s v="GBP"/>
    <n v="1403715546"/>
    <n v="1401123546"/>
    <b v="0"/>
    <n v="35"/>
    <b v="1"/>
    <s v="theater/plays"/>
    <n v="11.632999999999999"/>
    <n v="332.37142857142857"/>
    <x v="1"/>
    <x v="6"/>
  </r>
  <r>
    <n v="3710"/>
    <s v="&quot;Loving Alanis&quot; Rocky Mountain Regional Premier"/>
    <s v="A comedy about, life, death, men, women, and the power of a good Kegel."/>
    <n v="1300"/>
    <n v="11633"/>
    <x v="0"/>
    <x v="0"/>
    <s v="USD"/>
    <n v="1428068988"/>
    <n v="1425908988"/>
    <b v="0"/>
    <n v="27"/>
    <b v="1"/>
    <s v="theater/plays"/>
    <n v="8.9484615384615385"/>
    <n v="430.85185185185185"/>
    <x v="1"/>
    <x v="6"/>
  </r>
  <r>
    <n v="3711"/>
    <s v="The Youth Shakespeare Project 2014"/>
    <s v="Two teachers and twenty kids bring one of Shakespeare's plays to life!"/>
    <n v="500"/>
    <n v="11633"/>
    <x v="0"/>
    <x v="0"/>
    <s v="USD"/>
    <n v="1402848000"/>
    <n v="1400606573"/>
    <b v="0"/>
    <n v="21"/>
    <b v="1"/>
    <s v="theater/plays"/>
    <n v="23.265999999999998"/>
    <n v="553.95238095238096"/>
    <x v="1"/>
    <x v="6"/>
  </r>
  <r>
    <n v="3712"/>
    <s v="IT'S JUST MY LIFE"/>
    <s v="Married, Single, Divorced, Straight, Gay, Transgendered, Birth Mother, Adoptive Mother.... Everyone has a story.  These are ours."/>
    <n v="7500"/>
    <n v="11633"/>
    <x v="0"/>
    <x v="0"/>
    <s v="USD"/>
    <n v="1433055540"/>
    <n v="1431230867"/>
    <b v="0"/>
    <n v="104"/>
    <b v="1"/>
    <s v="theater/plays"/>
    <n v="1.5510666666666666"/>
    <n v="111.8557692307692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11633"/>
    <x v="0"/>
    <x v="0"/>
    <s v="USD"/>
    <n v="1465062166"/>
    <n v="1463334166"/>
    <b v="0"/>
    <n v="19"/>
    <b v="1"/>
    <s v="theater/plays"/>
    <n v="5.8164999999999996"/>
    <n v="612.26315789473688"/>
    <x v="1"/>
    <x v="6"/>
  </r>
  <r>
    <n v="3714"/>
    <s v="Expedition (to NYC)"/>
    <s v="This summer, help some of the top high school theater students from across the country come to NYC to create a world premiere play."/>
    <n v="10000"/>
    <n v="11633"/>
    <x v="0"/>
    <x v="0"/>
    <s v="USD"/>
    <n v="1432612740"/>
    <n v="1429881667"/>
    <b v="0"/>
    <n v="97"/>
    <b v="1"/>
    <s v="theater/plays"/>
    <n v="1.1633"/>
    <n v="119.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11633"/>
    <x v="0"/>
    <x v="1"/>
    <s v="GBP"/>
    <n v="1427806320"/>
    <n v="1422834819"/>
    <b v="0"/>
    <n v="27"/>
    <b v="1"/>
    <s v="theater/plays"/>
    <n v="3.3237142857142858"/>
    <n v="430.85185185185185"/>
    <x v="1"/>
    <x v="6"/>
  </r>
  <r>
    <n v="3716"/>
    <s v="Sylvia (a benefit show)"/>
    <s v="I am raising money to pay for the rights to produce Sylvia by A.R. Gurney. The show will be a fundraiser for Wayside Waifs."/>
    <n v="800"/>
    <n v="11633"/>
    <x v="0"/>
    <x v="0"/>
    <s v="USD"/>
    <n v="1453411109"/>
    <n v="1450819109"/>
    <b v="0"/>
    <n v="24"/>
    <b v="1"/>
    <s v="theater/plays"/>
    <n v="14.54125"/>
    <n v="484.70833333333331"/>
    <x v="1"/>
    <x v="6"/>
  </r>
  <r>
    <n v="3717"/>
    <s v="Told Look Younger at Jermyn Street Theatre"/>
    <s v="A heart-warming comedy by award-winning writer about Love, Sex, Friendship of three old gay men in their 60s'!"/>
    <n v="4000"/>
    <n v="11633"/>
    <x v="0"/>
    <x v="1"/>
    <s v="GBP"/>
    <n v="1431204449"/>
    <n v="1428526049"/>
    <b v="0"/>
    <n v="13"/>
    <b v="1"/>
    <s v="theater/plays"/>
    <n v="2.9082499999999998"/>
    <n v="894.84615384615381"/>
    <x v="1"/>
    <x v="6"/>
  </r>
  <r>
    <n v="3718"/>
    <s v="PUNK ROCK"/>
    <s v="William Carlisle has the world at his feet but its weight on his shoulders. He is intelligent, articulate and fucked."/>
    <n v="500"/>
    <n v="11633"/>
    <x v="0"/>
    <x v="1"/>
    <s v="GBP"/>
    <n v="1425057075"/>
    <n v="1422465075"/>
    <b v="0"/>
    <n v="46"/>
    <b v="1"/>
    <s v="theater/plays"/>
    <n v="23.265999999999998"/>
    <n v="252.89130434782609"/>
    <x v="1"/>
    <x v="6"/>
  </r>
  <r>
    <n v="3719"/>
    <s v="Corium"/>
    <s v="A new piece of physical theatre about love, regret and longing."/>
    <n v="200"/>
    <n v="11633"/>
    <x v="0"/>
    <x v="1"/>
    <s v="GBP"/>
    <n v="1434994266"/>
    <n v="1432402266"/>
    <b v="0"/>
    <n v="4"/>
    <b v="1"/>
    <s v="theater/plays"/>
    <n v="58.164999999999999"/>
    <n v="2908.25"/>
    <x v="1"/>
    <x v="6"/>
  </r>
  <r>
    <n v="3720"/>
    <s v="Lakotas and the American Theatre"/>
    <s v="Breaking the American Indian stereotype in the American Theatre."/>
    <n v="3300"/>
    <n v="11633"/>
    <x v="0"/>
    <x v="0"/>
    <s v="USD"/>
    <n v="1435881006"/>
    <n v="1433980206"/>
    <b v="0"/>
    <n v="40"/>
    <b v="1"/>
    <s v="theater/plays"/>
    <n v="3.5251515151515154"/>
    <n v="290.8249999999999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11633"/>
    <x v="0"/>
    <x v="0"/>
    <s v="USD"/>
    <n v="1415230084"/>
    <n v="1413412084"/>
    <b v="0"/>
    <n v="44"/>
    <b v="1"/>
    <s v="theater/plays"/>
    <n v="2.3266"/>
    <n v="264.3863636363636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1633"/>
    <x v="0"/>
    <x v="5"/>
    <s v="CAD"/>
    <n v="1455231540"/>
    <n v="1452614847"/>
    <b v="0"/>
    <n v="35"/>
    <b v="1"/>
    <s v="theater/plays"/>
    <n v="7.7553333333333336"/>
    <n v="332.37142857142857"/>
    <x v="1"/>
    <x v="6"/>
  </r>
  <r>
    <n v="3723"/>
    <s v="Beauty and the Beast"/>
    <s v="Saltmine Theatre Company present Beauty and the Beast:"/>
    <n v="4500"/>
    <n v="11633"/>
    <x v="0"/>
    <x v="1"/>
    <s v="GBP"/>
    <n v="1417374262"/>
    <n v="1414778662"/>
    <b v="0"/>
    <n v="63"/>
    <b v="1"/>
    <s v="theater/plays"/>
    <n v="2.5851111111111109"/>
    <n v="184.65079365079364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11633"/>
    <x v="0"/>
    <x v="1"/>
    <s v="GBP"/>
    <n v="1462402800"/>
    <n v="1459856860"/>
    <b v="0"/>
    <n v="89"/>
    <b v="1"/>
    <s v="theater/plays"/>
    <n v="2.7053488372093022"/>
    <n v="130.7078651685393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11633"/>
    <x v="0"/>
    <x v="1"/>
    <s v="GBP"/>
    <n v="1455831000"/>
    <n v="1454366467"/>
    <b v="0"/>
    <n v="15"/>
    <b v="1"/>
    <s v="theater/plays"/>
    <n v="38.776666666666664"/>
    <n v="775.5333333333333"/>
    <x v="1"/>
    <x v="6"/>
  </r>
  <r>
    <n v="3726"/>
    <s v="Howard's End 3.0"/>
    <s v="A week of rehearsal culminating in a staged reading of our three-actor adaptation of &quot;Howards End,&quot; for potential producers."/>
    <n v="850"/>
    <n v="11633"/>
    <x v="0"/>
    <x v="0"/>
    <s v="USD"/>
    <n v="1461963600"/>
    <n v="1459567371"/>
    <b v="0"/>
    <n v="46"/>
    <b v="1"/>
    <s v="theater/plays"/>
    <n v="13.685882352941176"/>
    <n v="252.8913043478260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11633"/>
    <x v="0"/>
    <x v="0"/>
    <s v="USD"/>
    <n v="1476939300"/>
    <n v="1474273294"/>
    <b v="0"/>
    <n v="33"/>
    <b v="1"/>
    <s v="theater/plays"/>
    <n v="5.8164999999999996"/>
    <n v="352.5151515151515"/>
    <x v="1"/>
    <x v="6"/>
  </r>
  <r>
    <n v="3728"/>
    <s v="Bare Bones Shakespeare 2015-16 Season"/>
    <s v="Bare Bones Shakespeare's first season will start with a DFW school touring show: Romeo and Juliet."/>
    <n v="20000"/>
    <n v="11633"/>
    <x v="2"/>
    <x v="0"/>
    <s v="USD"/>
    <n v="1439957176"/>
    <n v="1437365176"/>
    <b v="0"/>
    <n v="31"/>
    <b v="0"/>
    <s v="theater/plays"/>
    <n v="0.58165"/>
    <n v="375.258064516129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11633"/>
    <x v="2"/>
    <x v="0"/>
    <s v="USD"/>
    <n v="1427082912"/>
    <n v="1423198512"/>
    <b v="0"/>
    <n v="5"/>
    <b v="0"/>
    <s v="theater/plays"/>
    <n v="2.3266"/>
    <n v="2326.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1633"/>
    <x v="2"/>
    <x v="0"/>
    <s v="USD"/>
    <n v="1439828159"/>
    <n v="1437236159"/>
    <b v="0"/>
    <n v="1"/>
    <b v="0"/>
    <s v="theater/plays"/>
    <n v="11.632999999999999"/>
    <n v="11633"/>
    <x v="1"/>
    <x v="6"/>
  </r>
  <r>
    <n v="3731"/>
    <s v="The Rabbit on the Moon"/>
    <s v="A long distance wrong number leads to love, but with Emily flying in to finally meet, Nick somehow forgot to mention he's blind."/>
    <n v="5500"/>
    <n v="11633"/>
    <x v="2"/>
    <x v="0"/>
    <s v="USD"/>
    <n v="1420860180"/>
    <n v="1418234646"/>
    <b v="0"/>
    <n v="12"/>
    <b v="0"/>
    <s v="theater/plays"/>
    <n v="2.1150909090909091"/>
    <n v="969.41666666666663"/>
    <x v="1"/>
    <x v="6"/>
  </r>
  <r>
    <n v="3732"/>
    <s v="Elektra Bekent - Afstudeervoorstelling"/>
    <s v="Mijn solo voorstelling gaat over Elektra (Sophokles) en hoe zij als jongere alles beleeft en meemaakt!"/>
    <n v="850"/>
    <n v="11633"/>
    <x v="2"/>
    <x v="9"/>
    <s v="EUR"/>
    <n v="1422100800"/>
    <n v="1416932133"/>
    <b v="0"/>
    <n v="4"/>
    <b v="0"/>
    <s v="theater/plays"/>
    <n v="13.685882352941176"/>
    <n v="2908.25"/>
    <x v="1"/>
    <x v="6"/>
  </r>
  <r>
    <n v="3733"/>
    <s v="laughter in the hood"/>
    <s v="want to donate tickets to residents who live in the community that cant afford the 35.00 price of ticket"/>
    <n v="1500"/>
    <n v="11633"/>
    <x v="2"/>
    <x v="0"/>
    <s v="USD"/>
    <n v="1429396200"/>
    <n v="1428539708"/>
    <b v="0"/>
    <n v="0"/>
    <b v="0"/>
    <s v="theater/plays"/>
    <n v="7.7553333333333336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11633"/>
    <x v="2"/>
    <x v="0"/>
    <s v="USD"/>
    <n v="1432589896"/>
    <n v="1427405896"/>
    <b v="0"/>
    <n v="7"/>
    <b v="0"/>
    <s v="theater/plays"/>
    <n v="7.7553333333333336"/>
    <n v="1661.8571428571429"/>
    <x v="1"/>
    <x v="6"/>
  </r>
  <r>
    <n v="3735"/>
    <s v="Women Beware Women"/>
    <s v="Young Actor's taking on a Jacobean tragedy. Family, betrayal, love, lust, sex and death."/>
    <n v="150"/>
    <n v="11633"/>
    <x v="2"/>
    <x v="1"/>
    <s v="GBP"/>
    <n v="1432831089"/>
    <n v="1430239089"/>
    <b v="0"/>
    <n v="2"/>
    <b v="0"/>
    <s v="theater/plays"/>
    <n v="77.553333333333327"/>
    <n v="5816.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1633"/>
    <x v="2"/>
    <x v="1"/>
    <s v="GBP"/>
    <n v="1427133600"/>
    <n v="1423847093"/>
    <b v="0"/>
    <n v="1"/>
    <b v="0"/>
    <s v="theater/plays"/>
    <n v="7.7553333333333336"/>
    <n v="11633"/>
    <x v="1"/>
    <x v="6"/>
  </r>
  <r>
    <n v="3737"/>
    <s v="Measure For Measure"/>
    <s v="The ASU Theatre and Shakespeare Club presents Measure For Measure directed by Jordyn Ochser."/>
    <n v="700"/>
    <n v="11633"/>
    <x v="2"/>
    <x v="0"/>
    <s v="USD"/>
    <n v="1447311540"/>
    <n v="1445358903"/>
    <b v="0"/>
    <n v="4"/>
    <b v="0"/>
    <s v="theater/plays"/>
    <n v="16.618571428571428"/>
    <n v="2908.25"/>
    <x v="1"/>
    <x v="6"/>
  </r>
  <r>
    <n v="3738"/>
    <s v="'GULF' - a new play by PIVOT THEATRE"/>
    <s v="A filmic, fast-paced exploration of trust, making its debut at Camden People's Theatre this July."/>
    <n v="1500"/>
    <n v="11633"/>
    <x v="2"/>
    <x v="1"/>
    <s v="GBP"/>
    <n v="1405461600"/>
    <n v="1403562705"/>
    <b v="0"/>
    <n v="6"/>
    <b v="0"/>
    <s v="theater/plays"/>
    <n v="7.7553333333333336"/>
    <n v="1938.833333333333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11633"/>
    <x v="2"/>
    <x v="1"/>
    <s v="GBP"/>
    <n v="1468752468"/>
    <n v="1467024468"/>
    <b v="0"/>
    <n v="8"/>
    <b v="0"/>
    <s v="theater/plays"/>
    <n v="2.9082499999999998"/>
    <n v="1454.1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11633"/>
    <x v="2"/>
    <x v="0"/>
    <s v="USD"/>
    <n v="1407808438"/>
    <n v="1405217355"/>
    <b v="0"/>
    <n v="14"/>
    <b v="0"/>
    <s v="theater/plays"/>
    <n v="5.8164999999999996"/>
    <n v="830.92857142857144"/>
    <x v="1"/>
    <x v="6"/>
  </r>
  <r>
    <n v="3741"/>
    <s v="Open House Theater"/>
    <s v="A small community with a love for theater would like to continue. Help the children of this community continue."/>
    <n v="20000"/>
    <n v="11633"/>
    <x v="2"/>
    <x v="0"/>
    <s v="USD"/>
    <n v="1450389950"/>
    <n v="1447797950"/>
    <b v="0"/>
    <n v="0"/>
    <b v="0"/>
    <s v="theater/plays"/>
    <n v="0.58165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1633"/>
    <x v="2"/>
    <x v="0"/>
    <s v="USD"/>
    <n v="1409980144"/>
    <n v="1407388144"/>
    <b v="0"/>
    <n v="4"/>
    <b v="0"/>
    <s v="theater/plays"/>
    <n v="2.3266"/>
    <n v="2908.25"/>
    <x v="1"/>
    <x v="6"/>
  </r>
  <r>
    <n v="3743"/>
    <s v="Down the Mississippi"/>
    <s v="I'm taking the Adventures of Huckleberry Finn puppet show down the Mississippi River!"/>
    <n v="2200"/>
    <n v="11633"/>
    <x v="2"/>
    <x v="0"/>
    <s v="USD"/>
    <n v="1404406964"/>
    <n v="1401814964"/>
    <b v="0"/>
    <n v="0"/>
    <b v="0"/>
    <s v="theater/plays"/>
    <n v="5.2877272727272731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11633"/>
    <x v="2"/>
    <x v="0"/>
    <s v="USD"/>
    <n v="1404532740"/>
    <n v="1401823952"/>
    <b v="0"/>
    <n v="0"/>
    <b v="0"/>
    <s v="theater/plays"/>
    <n v="9.6941666666666659"/>
    <n v="0"/>
    <x v="1"/>
    <x v="6"/>
  </r>
  <r>
    <n v="3745"/>
    <s v="Tyke Theatre Web Show"/>
    <s v="Tyke wants to expand her puppet theater show to weekly online web shows and is looking for backers."/>
    <n v="100"/>
    <n v="11633"/>
    <x v="2"/>
    <x v="0"/>
    <s v="USD"/>
    <n v="1407689102"/>
    <n v="1405097102"/>
    <b v="0"/>
    <n v="1"/>
    <b v="0"/>
    <s v="theater/plays"/>
    <n v="116.33"/>
    <n v="11633"/>
    <x v="1"/>
    <x v="6"/>
  </r>
  <r>
    <n v="3746"/>
    <s v="Stage Play Production - &quot;I Love You to Death&quot;"/>
    <s v="Generational curses CAN be broken...right?"/>
    <n v="8500"/>
    <n v="11633"/>
    <x v="2"/>
    <x v="0"/>
    <s v="USD"/>
    <n v="1475918439"/>
    <n v="1473326439"/>
    <b v="0"/>
    <n v="1"/>
    <b v="0"/>
    <s v="theater/plays"/>
    <n v="1.3685882352941177"/>
    <n v="11633"/>
    <x v="1"/>
    <x v="6"/>
  </r>
  <r>
    <n v="3747"/>
    <s v="Counting Stars"/>
    <s v="The world premiere of an astonishing new play by acclaimed writer Atiha Sen Gupta."/>
    <n v="2500"/>
    <n v="11633"/>
    <x v="2"/>
    <x v="1"/>
    <s v="GBP"/>
    <n v="1436137140"/>
    <n v="1433833896"/>
    <b v="0"/>
    <n v="1"/>
    <b v="0"/>
    <s v="theater/plays"/>
    <n v="4.6532"/>
    <n v="11633"/>
    <x v="1"/>
    <x v="6"/>
  </r>
  <r>
    <n v="3748"/>
    <s v="CAUCUS! THE MUSICAL"/>
    <s v="An irreverent look at the Iowa Caucuses and the oversized role this undersized state plays in the presidential election process."/>
    <n v="5000"/>
    <n v="11633"/>
    <x v="0"/>
    <x v="0"/>
    <s v="USD"/>
    <n v="1455602340"/>
    <n v="1453827436"/>
    <b v="0"/>
    <n v="52"/>
    <b v="1"/>
    <s v="theater/musical"/>
    <n v="2.3266"/>
    <n v="223.71153846153845"/>
    <x v="1"/>
    <x v="40"/>
  </r>
  <r>
    <n v="3749"/>
    <s v="Dante's Capstone Project: Who am I?"/>
    <s v="A night of music, fellowship, and a reflection of my experiences over the past 4 years at Ball State University."/>
    <n v="500"/>
    <n v="11633"/>
    <x v="0"/>
    <x v="0"/>
    <s v="USD"/>
    <n v="1461902340"/>
    <n v="1459220588"/>
    <b v="0"/>
    <n v="7"/>
    <b v="1"/>
    <s v="theater/musical"/>
    <n v="23.265999999999998"/>
    <n v="1661.8571428571429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11633"/>
    <x v="0"/>
    <x v="0"/>
    <s v="USD"/>
    <n v="1423555140"/>
    <n v="1421105608"/>
    <b v="0"/>
    <n v="28"/>
    <b v="1"/>
    <s v="theater/musical"/>
    <n v="1.9388333333333334"/>
    <n v="415.46428571428572"/>
    <x v="1"/>
    <x v="40"/>
  </r>
  <r>
    <n v="3751"/>
    <s v="GGC Productions 2016"/>
    <s v="I will be performing in TWO productions to kick off the 2016 season. NEED HELP TO FUND THESE GREAT SHOWS!"/>
    <n v="1000"/>
    <n v="11633"/>
    <x v="0"/>
    <x v="0"/>
    <s v="USD"/>
    <n v="1459641073"/>
    <n v="1454460673"/>
    <b v="0"/>
    <n v="11"/>
    <b v="1"/>
    <s v="theater/musical"/>
    <n v="11.632999999999999"/>
    <n v="1057.545454545454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11633"/>
    <x v="0"/>
    <x v="1"/>
    <s v="GBP"/>
    <n v="1476651600"/>
    <n v="1473189335"/>
    <b v="0"/>
    <n v="15"/>
    <b v="1"/>
    <s v="theater/musical"/>
    <n v="23.265999999999998"/>
    <n v="775.5333333333333"/>
    <x v="1"/>
    <x v="40"/>
  </r>
  <r>
    <n v="3753"/>
    <s v="Wagner in English"/>
    <s v="An English-language production of the opera TannhÃ¤user. Some of the greatest songs ever composed, now with lyrics we can understand."/>
    <n v="5000"/>
    <n v="11633"/>
    <x v="0"/>
    <x v="0"/>
    <s v="USD"/>
    <n v="1433289600"/>
    <n v="1430768800"/>
    <b v="0"/>
    <n v="30"/>
    <b v="1"/>
    <s v="theater/musical"/>
    <n v="2.3266"/>
    <n v="387.76666666666665"/>
    <x v="1"/>
    <x v="40"/>
  </r>
  <r>
    <n v="3754"/>
    <s v="Little Shop of Horrors"/>
    <s v="CitÃ© des Arts needs your help in funding their fall production of the hit musical comedy &quot;Little Shop of Horrors.&quot;"/>
    <n v="2500"/>
    <n v="11633"/>
    <x v="0"/>
    <x v="0"/>
    <s v="USD"/>
    <n v="1406350740"/>
    <n v="1403125737"/>
    <b v="0"/>
    <n v="27"/>
    <b v="1"/>
    <s v="theater/musical"/>
    <n v="4.6532"/>
    <n v="430.85185185185185"/>
    <x v="1"/>
    <x v="40"/>
  </r>
  <r>
    <n v="3755"/>
    <s v="Retro Rhapsody"/>
    <s v="We have formed an innovative company that aims to create musical comedic performances suitable for a range of venues."/>
    <n v="550"/>
    <n v="11633"/>
    <x v="0"/>
    <x v="1"/>
    <s v="GBP"/>
    <n v="1460753307"/>
    <n v="1458161307"/>
    <b v="0"/>
    <n v="28"/>
    <b v="1"/>
    <s v="theater/musical"/>
    <n v="21.150909090909092"/>
    <n v="415.4642857142857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11633"/>
    <x v="0"/>
    <x v="0"/>
    <s v="USD"/>
    <n v="1402515198"/>
    <n v="1399923198"/>
    <b v="0"/>
    <n v="17"/>
    <b v="1"/>
    <s v="theater/musical"/>
    <n v="2.5851111111111109"/>
    <n v="684.2941176470587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11633"/>
    <x v="0"/>
    <x v="0"/>
    <s v="USD"/>
    <n v="1417465515"/>
    <n v="1415737515"/>
    <b v="0"/>
    <n v="50"/>
    <b v="1"/>
    <s v="theater/musical"/>
    <n v="3.3237142857142858"/>
    <n v="232.66"/>
    <x v="1"/>
    <x v="40"/>
  </r>
  <r>
    <n v="3758"/>
    <s v="Luigi's Ladies"/>
    <s v="LUIGI'S LADIES: an original one-woman musical comedy"/>
    <n v="1500"/>
    <n v="11633"/>
    <x v="0"/>
    <x v="0"/>
    <s v="USD"/>
    <n v="1400475600"/>
    <n v="1397819938"/>
    <b v="0"/>
    <n v="26"/>
    <b v="1"/>
    <s v="theater/musical"/>
    <n v="7.7553333333333336"/>
    <n v="447.42307692307691"/>
    <x v="1"/>
    <x v="40"/>
  </r>
  <r>
    <n v="3759"/>
    <s v="Pared Down Productions"/>
    <s v="A production company specializing in small-scale musicals"/>
    <n v="4000"/>
    <n v="11633"/>
    <x v="0"/>
    <x v="0"/>
    <s v="USD"/>
    <n v="1440556553"/>
    <n v="1435372553"/>
    <b v="0"/>
    <n v="88"/>
    <b v="1"/>
    <s v="theater/musical"/>
    <n v="2.9082499999999998"/>
    <n v="132.19318181818181"/>
    <x v="1"/>
    <x v="40"/>
  </r>
  <r>
    <n v="3760"/>
    <s v="Song of the Sea"/>
    <s v="Two Shows: SIRENS and The Girl From Bare Cove. A community of artists determined to give voice to survivors of sexual violence."/>
    <n v="5000"/>
    <n v="11633"/>
    <x v="0"/>
    <x v="0"/>
    <s v="USD"/>
    <n v="1399293386"/>
    <n v="1397133386"/>
    <b v="0"/>
    <n v="91"/>
    <b v="1"/>
    <s v="theater/musical"/>
    <n v="2.3266"/>
    <n v="127.8351648351648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11633"/>
    <x v="0"/>
    <x v="1"/>
    <s v="GBP"/>
    <n v="1439247600"/>
    <n v="1434625937"/>
    <b v="0"/>
    <n v="3"/>
    <b v="1"/>
    <s v="theater/musical"/>
    <n v="23.265999999999998"/>
    <n v="3877.6666666666665"/>
    <x v="1"/>
    <x v="40"/>
  </r>
  <r>
    <n v="3762"/>
    <s v="iolite the musical"/>
    <s v="We are trying to raise money to perform a musical we have written, called &quot;Iolite&quot;, at the Edinburgh Fringe in 2015."/>
    <n v="1250"/>
    <n v="11633"/>
    <x v="0"/>
    <x v="1"/>
    <s v="GBP"/>
    <n v="1438543889"/>
    <n v="1436383889"/>
    <b v="0"/>
    <n v="28"/>
    <b v="1"/>
    <s v="theater/musical"/>
    <n v="9.3064"/>
    <n v="415.46428571428572"/>
    <x v="1"/>
    <x v="40"/>
  </r>
  <r>
    <n v="3763"/>
    <s v="[title of show] â€” The Chicago Storefront Premiere"/>
    <s v="A musical about two guys writing a musical about...two guys writing a musical."/>
    <n v="5000"/>
    <n v="11633"/>
    <x v="0"/>
    <x v="0"/>
    <s v="USD"/>
    <n v="1427907626"/>
    <n v="1425319226"/>
    <b v="0"/>
    <n v="77"/>
    <b v="1"/>
    <s v="theater/musical"/>
    <n v="2.3266"/>
    <n v="151.07792207792207"/>
    <x v="1"/>
    <x v="40"/>
  </r>
  <r>
    <n v="3764"/>
    <s v="Agape Performing Arts Company, a Ministry of OLG"/>
    <s v="Talented, hard-working performers for Into the Woods JR need your help in renting microphones for our show!"/>
    <n v="1500"/>
    <n v="11633"/>
    <x v="0"/>
    <x v="0"/>
    <s v="USD"/>
    <n v="1464482160"/>
    <n v="1462824832"/>
    <b v="0"/>
    <n v="27"/>
    <b v="1"/>
    <s v="theater/musical"/>
    <n v="7.7553333333333336"/>
    <n v="430.85185185185185"/>
    <x v="1"/>
    <x v="40"/>
  </r>
  <r>
    <n v="3765"/>
    <s v="Before and After"/>
    <s v="An new musical from Laura Grill &amp; Misha Chowdhury about relationships, Relationships, and the moments that change everything."/>
    <n v="7000"/>
    <n v="11633"/>
    <x v="0"/>
    <x v="0"/>
    <s v="USD"/>
    <n v="1406745482"/>
    <n v="1404153482"/>
    <b v="0"/>
    <n v="107"/>
    <b v="1"/>
    <s v="theater/musical"/>
    <n v="1.6618571428571429"/>
    <n v="108.71962616822429"/>
    <x v="1"/>
    <x v="40"/>
  </r>
  <r>
    <n v="3766"/>
    <s v="Held Momentarily The Musical Takes FringeNYC"/>
    <s v="Trapped on a stalled New York subway, seven strangers realize it's not just the train that's stuck."/>
    <n v="10000"/>
    <n v="11633"/>
    <x v="0"/>
    <x v="0"/>
    <s v="USD"/>
    <n v="1404360045"/>
    <n v="1401336045"/>
    <b v="0"/>
    <n v="96"/>
    <b v="1"/>
    <s v="theater/musical"/>
    <n v="1.1633"/>
    <n v="121.17708333333333"/>
    <x v="1"/>
    <x v="40"/>
  </r>
  <r>
    <n v="3767"/>
    <s v="Accidental Artists Lab"/>
    <s v="A ragtag crew collaborating on a live performance for the first time, with music as their medium and NYC as their inspiration."/>
    <n v="2000"/>
    <n v="11633"/>
    <x v="0"/>
    <x v="0"/>
    <s v="USD"/>
    <n v="1425185940"/>
    <n v="1423960097"/>
    <b v="0"/>
    <n v="56"/>
    <b v="1"/>
    <s v="theater/musical"/>
    <n v="5.8164999999999996"/>
    <n v="207.7321428571428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11633"/>
    <x v="0"/>
    <x v="0"/>
    <s v="USD"/>
    <n v="1402594090"/>
    <n v="1400002090"/>
    <b v="0"/>
    <n v="58"/>
    <b v="1"/>
    <s v="theater/musical"/>
    <n v="2.9082499999999998"/>
    <n v="200.5689655172413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633"/>
    <x v="0"/>
    <x v="0"/>
    <s v="USD"/>
    <n v="1460730079"/>
    <n v="1458138079"/>
    <b v="0"/>
    <n v="15"/>
    <b v="1"/>
    <s v="theater/musical"/>
    <n v="10.575454545454546"/>
    <n v="775.53333333333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11633"/>
    <x v="0"/>
    <x v="1"/>
    <s v="GBP"/>
    <n v="1434234010"/>
    <n v="1431642010"/>
    <b v="0"/>
    <n v="20"/>
    <b v="1"/>
    <s v="theater/musical"/>
    <n v="5.8164999999999996"/>
    <n v="581.65"/>
    <x v="1"/>
    <x v="40"/>
  </r>
  <r>
    <n v="3771"/>
    <s v="COME OUT SWINGIN'!"/>
    <s v="I would like to make a demo recording of six songs from COME OUT SWINGIN'!"/>
    <n v="1000"/>
    <n v="11633"/>
    <x v="0"/>
    <x v="0"/>
    <s v="USD"/>
    <n v="1463529600"/>
    <n v="1462307652"/>
    <b v="0"/>
    <n v="38"/>
    <b v="1"/>
    <s v="theater/musical"/>
    <n v="11.632999999999999"/>
    <n v="306.13157894736844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11633"/>
    <x v="0"/>
    <x v="0"/>
    <s v="USD"/>
    <n v="1480399200"/>
    <n v="1478616506"/>
    <b v="0"/>
    <n v="33"/>
    <b v="1"/>
    <s v="theater/musical"/>
    <n v="2.3266"/>
    <n v="352.5151515151515"/>
    <x v="1"/>
    <x v="40"/>
  </r>
  <r>
    <n v="3773"/>
    <s v="Dundee: A Hip-Hopera"/>
    <s v="A dramatic hip-hopera, inspired from monologues written by the performers."/>
    <n v="5000"/>
    <n v="11633"/>
    <x v="0"/>
    <x v="0"/>
    <s v="USD"/>
    <n v="1479175680"/>
    <n v="1476317247"/>
    <b v="0"/>
    <n v="57"/>
    <b v="1"/>
    <s v="theater/musical"/>
    <n v="2.3266"/>
    <n v="204.0877192982456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11633"/>
    <x v="0"/>
    <x v="5"/>
    <s v="CAD"/>
    <n v="1428606055"/>
    <n v="1427223655"/>
    <b v="0"/>
    <n v="25"/>
    <b v="1"/>
    <s v="theater/musical"/>
    <n v="4.6532"/>
    <n v="465.32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11633"/>
    <x v="0"/>
    <x v="0"/>
    <s v="USD"/>
    <n v="1428552000"/>
    <n v="1426199843"/>
    <b v="0"/>
    <n v="14"/>
    <b v="1"/>
    <s v="theater/musical"/>
    <n v="5.8164999999999996"/>
    <n v="830.92857142857144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11633"/>
    <x v="0"/>
    <x v="0"/>
    <s v="USD"/>
    <n v="1406854800"/>
    <n v="1403599778"/>
    <b v="0"/>
    <n v="94"/>
    <b v="1"/>
    <s v="theater/musical"/>
    <n v="1.4541249999999999"/>
    <n v="123.7553191489361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11633"/>
    <x v="0"/>
    <x v="0"/>
    <s v="USD"/>
    <n v="1411790400"/>
    <n v="1409884821"/>
    <b v="0"/>
    <n v="59"/>
    <b v="1"/>
    <s v="theater/musical"/>
    <n v="5.8164999999999996"/>
    <n v="197.16949152542372"/>
    <x v="1"/>
    <x v="40"/>
  </r>
  <r>
    <n v="3778"/>
    <s v="Give a Puppet a Hand"/>
    <s v="Sponsor an AVENUE Q puppet for The Barn Players April 2015 production."/>
    <n v="2400"/>
    <n v="11633"/>
    <x v="0"/>
    <x v="0"/>
    <s v="USD"/>
    <n v="1423942780"/>
    <n v="1418758780"/>
    <b v="0"/>
    <n v="36"/>
    <b v="1"/>
    <s v="theater/musical"/>
    <n v="4.847083333333333"/>
    <n v="323.13888888888891"/>
    <x v="1"/>
    <x v="40"/>
  </r>
  <r>
    <n v="3779"/>
    <s v="&quot;The Last Adam&quot; A New Musical, NYC reading"/>
    <s v="A fresh, re-telling of the Jesus story for a new generation."/>
    <n v="15000"/>
    <n v="11633"/>
    <x v="0"/>
    <x v="0"/>
    <s v="USD"/>
    <n v="1459010340"/>
    <n v="1456421940"/>
    <b v="0"/>
    <n v="115"/>
    <b v="1"/>
    <s v="theater/musical"/>
    <n v="0.7755333333333333"/>
    <n v="101.1565217391304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11633"/>
    <x v="0"/>
    <x v="0"/>
    <s v="USD"/>
    <n v="1436817960"/>
    <n v="1433999785"/>
    <b v="0"/>
    <n v="30"/>
    <b v="1"/>
    <s v="theater/musical"/>
    <n v="4.6532"/>
    <n v="387.7666666666666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11633"/>
    <x v="0"/>
    <x v="0"/>
    <s v="USD"/>
    <n v="1410210685"/>
    <n v="1408050685"/>
    <b v="0"/>
    <n v="52"/>
    <b v="1"/>
    <s v="theater/musical"/>
    <n v="2.5851111111111109"/>
    <n v="223.7115384615384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11633"/>
    <x v="0"/>
    <x v="1"/>
    <s v="GBP"/>
    <n v="1469401200"/>
    <n v="1466887297"/>
    <b v="0"/>
    <n v="27"/>
    <b v="1"/>
    <s v="theater/musical"/>
    <n v="5.8164999999999996"/>
    <n v="430.8518518518518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1633"/>
    <x v="0"/>
    <x v="0"/>
    <s v="USD"/>
    <n v="1458057600"/>
    <n v="1455938520"/>
    <b v="0"/>
    <n v="24"/>
    <b v="1"/>
    <s v="theater/musical"/>
    <n v="9.6941666666666659"/>
    <n v="484.7083333333333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633"/>
    <x v="0"/>
    <x v="5"/>
    <s v="CAD"/>
    <n v="1468193532"/>
    <n v="1465601532"/>
    <b v="0"/>
    <n v="10"/>
    <b v="1"/>
    <s v="theater/musical"/>
    <n v="11.632999999999999"/>
    <n v="1163.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11633"/>
    <x v="0"/>
    <x v="1"/>
    <s v="GBP"/>
    <n v="1470132180"/>
    <n v="1467040769"/>
    <b v="0"/>
    <n v="30"/>
    <b v="1"/>
    <s v="theater/musical"/>
    <n v="5.8164999999999996"/>
    <n v="387.766666666666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11633"/>
    <x v="0"/>
    <x v="0"/>
    <s v="USD"/>
    <n v="1464310475"/>
    <n v="1461718475"/>
    <b v="0"/>
    <n v="71"/>
    <b v="1"/>
    <s v="theater/musical"/>
    <n v="1.9388333333333334"/>
    <n v="163.8450704225352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11633"/>
    <x v="0"/>
    <x v="0"/>
    <s v="USD"/>
    <n v="1436587140"/>
    <n v="1434113406"/>
    <b v="0"/>
    <n v="10"/>
    <b v="1"/>
    <s v="theater/musical"/>
    <n v="33.237142857142857"/>
    <n v="1163.3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11633"/>
    <x v="2"/>
    <x v="0"/>
    <s v="USD"/>
    <n v="1450887480"/>
    <n v="1448469719"/>
    <b v="0"/>
    <n v="1"/>
    <b v="0"/>
    <s v="theater/musical"/>
    <n v="0.15510666666666667"/>
    <n v="11633"/>
    <x v="1"/>
    <x v="40"/>
  </r>
  <r>
    <n v="3789"/>
    <s v="Austen a New Musical Play"/>
    <s v="This fabulous new play explores the little known love life of England's most famous romantic novelist, Jane Austen."/>
    <n v="3550"/>
    <n v="11633"/>
    <x v="2"/>
    <x v="1"/>
    <s v="GBP"/>
    <n v="1434395418"/>
    <n v="1431630618"/>
    <b v="0"/>
    <n v="4"/>
    <b v="0"/>
    <s v="theater/musical"/>
    <n v="3.2769014084507044"/>
    <n v="2908.2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11633"/>
    <x v="2"/>
    <x v="0"/>
    <s v="USD"/>
    <n v="1479834023"/>
    <n v="1477238423"/>
    <b v="0"/>
    <n v="0"/>
    <b v="0"/>
    <s v="theater/musical"/>
    <n v="0.7755333333333333"/>
    <n v="0"/>
    <x v="1"/>
    <x v="40"/>
  </r>
  <r>
    <n v="3791"/>
    <s v="Spin! at The Cumming Playhouse"/>
    <s v="Spin! is an original musical comedy-drama presented by Blue Palm Productions."/>
    <n v="1500"/>
    <n v="11633"/>
    <x v="2"/>
    <x v="0"/>
    <s v="USD"/>
    <n v="1404664592"/>
    <n v="1399480592"/>
    <b v="0"/>
    <n v="0"/>
    <b v="0"/>
    <s v="theater/musical"/>
    <n v="7.7553333333333336"/>
    <n v="0"/>
    <x v="1"/>
    <x v="40"/>
  </r>
  <r>
    <n v="3792"/>
    <s v="BorikÃ©n: The Show"/>
    <s v="A cultural and historic journey through Puerto Rico's music and dance!"/>
    <n v="12500"/>
    <n v="11633"/>
    <x v="2"/>
    <x v="0"/>
    <s v="USD"/>
    <n v="1436957022"/>
    <n v="1434365022"/>
    <b v="0"/>
    <n v="2"/>
    <b v="0"/>
    <s v="theater/musical"/>
    <n v="0.93064000000000002"/>
    <n v="5816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11633"/>
    <x v="2"/>
    <x v="0"/>
    <s v="USD"/>
    <n v="1418769129"/>
    <n v="1416954729"/>
    <b v="0"/>
    <n v="24"/>
    <b v="0"/>
    <s v="theater/musical"/>
    <n v="1.6618571428571429"/>
    <n v="484.7083333333333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11633"/>
    <x v="2"/>
    <x v="1"/>
    <s v="GBP"/>
    <n v="1433685354"/>
    <n v="1431093354"/>
    <b v="0"/>
    <n v="1"/>
    <b v="0"/>
    <s v="theater/musical"/>
    <n v="2.3266"/>
    <n v="11633"/>
    <x v="1"/>
    <x v="40"/>
  </r>
  <r>
    <n v="3795"/>
    <s v="Duodeca"/>
    <s v="Poppin Productions are currently entering the development stage of their very first production -  &quot;Duodeca&quot;."/>
    <n v="600"/>
    <n v="11633"/>
    <x v="2"/>
    <x v="1"/>
    <s v="GBP"/>
    <n v="1440801000"/>
    <n v="1437042490"/>
    <b v="0"/>
    <n v="2"/>
    <b v="0"/>
    <s v="theater/musical"/>
    <n v="19.388333333333332"/>
    <n v="5816.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1633"/>
    <x v="2"/>
    <x v="0"/>
    <s v="USD"/>
    <n v="1484354556"/>
    <n v="1479170556"/>
    <b v="0"/>
    <n v="1"/>
    <b v="0"/>
    <s v="theater/musical"/>
    <n v="0.51702222222222227"/>
    <n v="1163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11633"/>
    <x v="2"/>
    <x v="0"/>
    <s v="USD"/>
    <n v="1429564165"/>
    <n v="1426972165"/>
    <b v="0"/>
    <n v="37"/>
    <b v="0"/>
    <s v="theater/musical"/>
    <n v="1.9388333333333334"/>
    <n v="314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1633"/>
    <x v="2"/>
    <x v="0"/>
    <s v="USD"/>
    <n v="1407691248"/>
    <n v="1405099248"/>
    <b v="0"/>
    <n v="5"/>
    <b v="0"/>
    <s v="theater/musical"/>
    <n v="0.1661857142857143"/>
    <n v="2326.6"/>
    <x v="1"/>
    <x v="40"/>
  </r>
  <r>
    <n v="3799"/>
    <s v="A Story Once Told"/>
    <s v="An original musical on it's way to the stage in Minneapolis, MN. Feel free to ask any questions."/>
    <n v="10000"/>
    <n v="11633"/>
    <x v="2"/>
    <x v="0"/>
    <s v="USD"/>
    <n v="1457734843"/>
    <n v="1455142843"/>
    <b v="0"/>
    <n v="4"/>
    <b v="0"/>
    <s v="theater/musical"/>
    <n v="1.1633"/>
    <n v="2908.2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11633"/>
    <x v="2"/>
    <x v="0"/>
    <s v="USD"/>
    <n v="1420952340"/>
    <n v="1418146883"/>
    <b v="0"/>
    <n v="16"/>
    <b v="0"/>
    <s v="theater/musical"/>
    <n v="0.52877272727272728"/>
    <n v="727.0625"/>
    <x v="1"/>
    <x v="40"/>
  </r>
  <r>
    <n v="3801"/>
    <s v="The Imaginary A Musical"/>
    <s v="The Imaginary : A Musical is a new musical adaptation based on the novel written by A.F. Harrold.       TheImaginaryAMusical.com"/>
    <n v="5000"/>
    <n v="11633"/>
    <x v="2"/>
    <x v="0"/>
    <s v="USD"/>
    <n v="1420215216"/>
    <n v="1417536816"/>
    <b v="0"/>
    <n v="9"/>
    <b v="0"/>
    <s v="theater/musical"/>
    <n v="2.3266"/>
    <n v="1292.5555555555557"/>
    <x v="1"/>
    <x v="40"/>
  </r>
  <r>
    <n v="3802"/>
    <s v="The Lost Play of William Shakespeare"/>
    <s v="A musical about how Shakespeare was inspired to write only his own plays after the co-authored play Henry VI was taken."/>
    <n v="3000"/>
    <n v="11633"/>
    <x v="2"/>
    <x v="0"/>
    <s v="USD"/>
    <n v="1445482906"/>
    <n v="1442890906"/>
    <b v="0"/>
    <n v="0"/>
    <b v="0"/>
    <s v="theater/musical"/>
    <n v="3.8776666666666668"/>
    <n v="0"/>
    <x v="1"/>
    <x v="40"/>
  </r>
  <r>
    <n v="3803"/>
    <s v="Benjamin Button the Musical Concept Album"/>
    <s v="A fully orchestrated concept album of Benjamin Button the Musical!"/>
    <n v="12000"/>
    <n v="11633"/>
    <x v="2"/>
    <x v="0"/>
    <s v="USD"/>
    <n v="1457133568"/>
    <n v="1454541568"/>
    <b v="0"/>
    <n v="40"/>
    <b v="0"/>
    <s v="theater/musical"/>
    <n v="0.9694166666666667"/>
    <n v="290.824999999999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11633"/>
    <x v="2"/>
    <x v="0"/>
    <s v="USD"/>
    <n v="1469948400"/>
    <n v="1465172024"/>
    <b v="0"/>
    <n v="0"/>
    <b v="0"/>
    <s v="theater/musical"/>
    <n v="1.4541249999999999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11633"/>
    <x v="2"/>
    <x v="0"/>
    <s v="USD"/>
    <n v="1411852640"/>
    <n v="1406668640"/>
    <b v="0"/>
    <n v="2"/>
    <b v="0"/>
    <s v="theater/musical"/>
    <n v="7.7553333333333335E-2"/>
    <n v="5816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11633"/>
    <x v="2"/>
    <x v="2"/>
    <s v="AUD"/>
    <n v="1404022381"/>
    <n v="1402294381"/>
    <b v="0"/>
    <n v="1"/>
    <b v="0"/>
    <s v="theater/musical"/>
    <n v="1.5510666666666666"/>
    <n v="1163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11633"/>
    <x v="2"/>
    <x v="0"/>
    <s v="USD"/>
    <n v="1428097739"/>
    <n v="1427492939"/>
    <b v="0"/>
    <n v="9"/>
    <b v="0"/>
    <s v="theater/musical"/>
    <n v="7.7553333333333336"/>
    <n v="1292.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1633"/>
    <x v="0"/>
    <x v="1"/>
    <s v="GBP"/>
    <n v="1429955619"/>
    <n v="1424775219"/>
    <b v="0"/>
    <n v="24"/>
    <b v="1"/>
    <s v="theater/plays"/>
    <n v="11.632999999999999"/>
    <n v="484.7083333333333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11633"/>
    <x v="0"/>
    <x v="1"/>
    <s v="GBP"/>
    <n v="1406761200"/>
    <n v="1402403907"/>
    <b v="0"/>
    <n v="38"/>
    <b v="1"/>
    <s v="theater/plays"/>
    <n v="5.8164999999999996"/>
    <n v="306.13157894736844"/>
    <x v="1"/>
    <x v="6"/>
  </r>
  <r>
    <n v="3810"/>
    <s v="Romeo &amp; Juliet"/>
    <s v="Theater students of UMass present a large-scale theater collaboration that will revolutionize the way you see Shakespeare."/>
    <n v="1500"/>
    <n v="11633"/>
    <x v="0"/>
    <x v="0"/>
    <s v="USD"/>
    <n v="1426965758"/>
    <n v="1424377358"/>
    <b v="0"/>
    <n v="26"/>
    <b v="1"/>
    <s v="theater/plays"/>
    <n v="7.7553333333333336"/>
    <n v="447.42307692307691"/>
    <x v="1"/>
    <x v="6"/>
  </r>
  <r>
    <n v="3811"/>
    <s v="The Merchant of Venice"/>
    <s v="The University of Exeter Shakespeare Society is touring its acclaimed show The Merchant of Venice to Stratford-upon-Avon!"/>
    <n v="250"/>
    <n v="11633"/>
    <x v="0"/>
    <x v="1"/>
    <s v="GBP"/>
    <n v="1464692400"/>
    <n v="1461769373"/>
    <b v="0"/>
    <n v="19"/>
    <b v="1"/>
    <s v="theater/plays"/>
    <n v="46.531999999999996"/>
    <n v="612.26315789473688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11633"/>
    <x v="0"/>
    <x v="5"/>
    <s v="CAD"/>
    <n v="1433131140"/>
    <n v="1429120908"/>
    <b v="0"/>
    <n v="11"/>
    <b v="1"/>
    <s v="theater/plays"/>
    <n v="5.8164999999999996"/>
    <n v="1057.5454545454545"/>
    <x v="1"/>
    <x v="6"/>
  </r>
  <r>
    <n v="3813"/>
    <s v="SUCKIN INJUN"/>
    <s v="A comedic play about hillbilly vampires and the absurdity of judging by appearances. Wanna live forever? Better watch what you drink."/>
    <n v="2100"/>
    <n v="11633"/>
    <x v="0"/>
    <x v="0"/>
    <s v="USD"/>
    <n v="1465940580"/>
    <n v="1462603021"/>
    <b v="0"/>
    <n v="27"/>
    <b v="1"/>
    <s v="theater/plays"/>
    <n v="5.5395238095238097"/>
    <n v="430.8518518518518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11633"/>
    <x v="0"/>
    <x v="0"/>
    <s v="USD"/>
    <n v="1427860740"/>
    <n v="1424727712"/>
    <b v="0"/>
    <n v="34"/>
    <b v="1"/>
    <s v="theater/plays"/>
    <n v="7.7553333333333336"/>
    <n v="342.14705882352939"/>
    <x v="1"/>
    <x v="6"/>
  </r>
  <r>
    <n v="3815"/>
    <s v="The Canterbury Shakespeare Festival - first season"/>
    <s v="Come and help us make the Canterbury Shakespeare Festival a reality"/>
    <n v="1000"/>
    <n v="11633"/>
    <x v="0"/>
    <x v="1"/>
    <s v="GBP"/>
    <n v="1440111600"/>
    <n v="1437545657"/>
    <b v="0"/>
    <n v="20"/>
    <b v="1"/>
    <s v="theater/plays"/>
    <n v="11.632999999999999"/>
    <n v="581.6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1633"/>
    <x v="0"/>
    <x v="0"/>
    <s v="USD"/>
    <n v="1405614823"/>
    <n v="1403022823"/>
    <b v="0"/>
    <n v="37"/>
    <b v="1"/>
    <s v="theater/plays"/>
    <n v="7.7553333333333336"/>
    <n v="314.4054054054054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11633"/>
    <x v="0"/>
    <x v="0"/>
    <s v="USD"/>
    <n v="1445659140"/>
    <n v="1444236216"/>
    <b v="0"/>
    <n v="20"/>
    <b v="1"/>
    <s v="theater/plays"/>
    <n v="5.8164999999999996"/>
    <n v="581.65"/>
    <x v="1"/>
    <x v="6"/>
  </r>
  <r>
    <n v="3818"/>
    <s v="The AOA Presents: The Maiden of Orleans"/>
    <s v="The Arthurian Order of Avalon is attempting to raise funds to put on the annual Human Chessboard in March 2015!"/>
    <n v="250"/>
    <n v="11633"/>
    <x v="0"/>
    <x v="0"/>
    <s v="USD"/>
    <n v="1426187582"/>
    <n v="1423599182"/>
    <b v="0"/>
    <n v="10"/>
    <b v="1"/>
    <s v="theater/plays"/>
    <n v="46.531999999999996"/>
    <n v="1163.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1633"/>
    <x v="0"/>
    <x v="0"/>
    <s v="USD"/>
    <n v="1437166920"/>
    <n v="1435554104"/>
    <b v="0"/>
    <n v="26"/>
    <b v="1"/>
    <s v="theater/plays"/>
    <n v="11.632999999999999"/>
    <n v="447.42307692307691"/>
    <x v="1"/>
    <x v="6"/>
  </r>
  <r>
    <n v="3820"/>
    <s v="TUSENTACK THEATRE"/>
    <s v="Tusentack Theatre is a professional theatre company providing opportunities to adults who access Mental Health Services."/>
    <n v="300"/>
    <n v="11633"/>
    <x v="0"/>
    <x v="1"/>
    <s v="GBP"/>
    <n v="1436110717"/>
    <n v="1433518717"/>
    <b v="0"/>
    <n v="20"/>
    <b v="1"/>
    <s v="theater/plays"/>
    <n v="38.776666666666664"/>
    <n v="581.6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11633"/>
    <x v="0"/>
    <x v="0"/>
    <s v="USD"/>
    <n v="1451881207"/>
    <n v="1449116407"/>
    <b v="0"/>
    <n v="46"/>
    <b v="1"/>
    <s v="theater/plays"/>
    <n v="3.3237142857142858"/>
    <n v="252.89130434782609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11633"/>
    <x v="0"/>
    <x v="12"/>
    <s v="EUR"/>
    <n v="1453244340"/>
    <n v="1448136417"/>
    <b v="0"/>
    <n v="76"/>
    <b v="1"/>
    <s v="theater/plays"/>
    <n v="2.3266"/>
    <n v="153.06578947368422"/>
    <x v="1"/>
    <x v="6"/>
  </r>
  <r>
    <n v="3823"/>
    <s v="FEED"/>
    <s v="Feed, a new play by Garrett Markgraf (based on the novel by M.T. Anderson), Directed by Anna Marck at Oakland University."/>
    <n v="2500"/>
    <n v="11633"/>
    <x v="0"/>
    <x v="0"/>
    <s v="USD"/>
    <n v="1437364740"/>
    <n v="1434405044"/>
    <b v="0"/>
    <n v="41"/>
    <b v="1"/>
    <s v="theater/plays"/>
    <n v="4.6532"/>
    <n v="283.73170731707319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11633"/>
    <x v="0"/>
    <x v="1"/>
    <s v="GBP"/>
    <n v="1470058860"/>
    <n v="1469026903"/>
    <b v="0"/>
    <n v="7"/>
    <b v="1"/>
    <s v="theater/plays"/>
    <n v="46.531999999999996"/>
    <n v="1661.857142857142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11633"/>
    <x v="0"/>
    <x v="0"/>
    <s v="USD"/>
    <n v="1434505214"/>
    <n v="1432690814"/>
    <b v="0"/>
    <n v="49"/>
    <b v="1"/>
    <s v="theater/plays"/>
    <n v="2.3266"/>
    <n v="237.40816326530611"/>
    <x v="1"/>
    <x v="6"/>
  </r>
  <r>
    <n v="3826"/>
    <s v="DAY OF THE DOG by Blue Sparrow Theatre Company"/>
    <s v="This is the story about the Westons. One family who live with mental illness on a daily basis."/>
    <n v="600"/>
    <n v="11633"/>
    <x v="0"/>
    <x v="1"/>
    <s v="GBP"/>
    <n v="1430993394"/>
    <n v="1428401394"/>
    <b v="0"/>
    <n v="26"/>
    <b v="1"/>
    <s v="theater/plays"/>
    <n v="19.388333333333332"/>
    <n v="447.4230769230769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11633"/>
    <x v="0"/>
    <x v="1"/>
    <s v="GBP"/>
    <n v="1427414400"/>
    <n v="1422656201"/>
    <b v="0"/>
    <n v="65"/>
    <b v="1"/>
    <s v="theater/plays"/>
    <n v="3.8776666666666668"/>
    <n v="178.9692307692307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11633"/>
    <x v="0"/>
    <x v="0"/>
    <s v="USD"/>
    <n v="1420033187"/>
    <n v="1414845587"/>
    <b v="0"/>
    <n v="28"/>
    <b v="1"/>
    <s v="theater/plays"/>
    <n v="2.3266"/>
    <n v="415.46428571428572"/>
    <x v="1"/>
    <x v="6"/>
  </r>
  <r>
    <n v="3829"/>
    <s v="Returning Home."/>
    <s v="A play that illustrates the symptoms of PTSD, shows its effect on families, and demonstrates some of the difficulties of treating it."/>
    <n v="500"/>
    <n v="11633"/>
    <x v="0"/>
    <x v="0"/>
    <s v="USD"/>
    <n v="1472676371"/>
    <n v="1470948371"/>
    <b v="0"/>
    <n v="8"/>
    <b v="1"/>
    <s v="theater/plays"/>
    <n v="23.265999999999998"/>
    <n v="1454.125"/>
    <x v="1"/>
    <x v="6"/>
  </r>
  <r>
    <n v="3830"/>
    <s v="Run Away"/>
    <s v="The Aeon Theatre company is producing another original play by Parker Hale at the Manhattan Reportory Theatre"/>
    <n v="100"/>
    <n v="11633"/>
    <x v="0"/>
    <x v="0"/>
    <s v="USD"/>
    <n v="1464371211"/>
    <n v="1463161611"/>
    <b v="0"/>
    <n v="3"/>
    <b v="1"/>
    <s v="theater/plays"/>
    <n v="116.33"/>
    <n v="3877.666666666666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11633"/>
    <x v="0"/>
    <x v="0"/>
    <s v="USD"/>
    <n v="1415222545"/>
    <n v="1413404545"/>
    <b v="0"/>
    <n v="9"/>
    <b v="1"/>
    <s v="theater/plays"/>
    <n v="23.265999999999998"/>
    <n v="1292.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1633"/>
    <x v="0"/>
    <x v="0"/>
    <s v="USD"/>
    <n v="1455936335"/>
    <n v="1452048335"/>
    <b v="0"/>
    <n v="9"/>
    <b v="1"/>
    <s v="theater/plays"/>
    <n v="9.6941666666666659"/>
    <n v="1292.5555555555557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1633"/>
    <x v="0"/>
    <x v="5"/>
    <s v="CAD"/>
    <n v="1417460940"/>
    <n v="1416516972"/>
    <b v="0"/>
    <n v="20"/>
    <b v="1"/>
    <s v="theater/plays"/>
    <n v="9.6941666666666659"/>
    <n v="581.65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11633"/>
    <x v="0"/>
    <x v="1"/>
    <s v="GBP"/>
    <n v="1434624067"/>
    <n v="1432032067"/>
    <b v="0"/>
    <n v="57"/>
    <b v="1"/>
    <s v="theater/plays"/>
    <n v="3.8776666666666668"/>
    <n v="204.08771929824562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11633"/>
    <x v="0"/>
    <x v="1"/>
    <s v="GBP"/>
    <n v="1461278208"/>
    <n v="1459463808"/>
    <b v="0"/>
    <n v="8"/>
    <b v="1"/>
    <s v="theater/plays"/>
    <n v="58.164999999999999"/>
    <n v="1454.125"/>
    <x v="1"/>
    <x v="6"/>
  </r>
  <r>
    <n v="3836"/>
    <s v="Home (The Place Where My Stuff Resides)"/>
    <s v="&quot;The surveyor said the foundation was shaky&quot;. A woman finds what it means to rebuild her marriage."/>
    <n v="800"/>
    <n v="11633"/>
    <x v="0"/>
    <x v="0"/>
    <s v="USD"/>
    <n v="1470197340"/>
    <n v="1467497652"/>
    <b v="0"/>
    <n v="14"/>
    <b v="1"/>
    <s v="theater/plays"/>
    <n v="14.54125"/>
    <n v="830.92857142857144"/>
    <x v="1"/>
    <x v="6"/>
  </r>
  <r>
    <n v="3837"/>
    <s v="Farcical Elements Presents Boeing-Boeing"/>
    <s v="A high-flying French farce with the thrust of a well-tuned jet engine"/>
    <n v="2000"/>
    <n v="11633"/>
    <x v="0"/>
    <x v="1"/>
    <s v="GBP"/>
    <n v="1435947758"/>
    <n v="1432837358"/>
    <b v="0"/>
    <n v="17"/>
    <b v="1"/>
    <s v="theater/plays"/>
    <n v="5.8164999999999996"/>
    <n v="684.2941176470587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1633"/>
    <x v="0"/>
    <x v="11"/>
    <s v="SEK"/>
    <n v="1432314209"/>
    <n v="1429722209"/>
    <b v="0"/>
    <n v="100"/>
    <b v="1"/>
    <s v="theater/plays"/>
    <n v="0.11633"/>
    <n v="116.3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11633"/>
    <x v="0"/>
    <x v="0"/>
    <s v="USD"/>
    <n v="1438226724"/>
    <n v="1433042724"/>
    <b v="0"/>
    <n v="32"/>
    <b v="1"/>
    <s v="theater/plays"/>
    <n v="5.8164999999999996"/>
    <n v="363.53125"/>
    <x v="1"/>
    <x v="6"/>
  </r>
  <r>
    <n v="3840"/>
    <s v="Tonight I'll be April"/>
    <s v="A gritty play looking at a modern day relationship, highlighting issues of mental health and abuse suffered by men."/>
    <n v="1"/>
    <n v="11633"/>
    <x v="0"/>
    <x v="1"/>
    <s v="GBP"/>
    <n v="1459180229"/>
    <n v="1457023829"/>
    <b v="0"/>
    <n v="3"/>
    <b v="1"/>
    <s v="theater/plays"/>
    <n v="11633"/>
    <n v="3877.666666666666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11633"/>
    <x v="2"/>
    <x v="0"/>
    <s v="USD"/>
    <n v="1405882287"/>
    <n v="1400698287"/>
    <b v="1"/>
    <n v="34"/>
    <b v="0"/>
    <s v="theater/plays"/>
    <n v="1.1633"/>
    <n v="342.1470588235293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1633"/>
    <x v="2"/>
    <x v="1"/>
    <s v="GBP"/>
    <n v="1399809052"/>
    <n v="1397217052"/>
    <b v="1"/>
    <n v="23"/>
    <b v="0"/>
    <s v="theater/plays"/>
    <n v="2.3266"/>
    <n v="505.78260869565219"/>
    <x v="1"/>
    <x v="6"/>
  </r>
  <r>
    <n v="3843"/>
    <s v="Vengeance Can Wait"/>
    <s v="Vengeance Can Wait navigates Japanese sub-culture as it charts a dark, twisted and touching, â€œdifferentâ€ kind of love story."/>
    <n v="5000"/>
    <n v="11633"/>
    <x v="2"/>
    <x v="0"/>
    <s v="USD"/>
    <n v="1401587064"/>
    <n v="1399427064"/>
    <b v="1"/>
    <n v="19"/>
    <b v="0"/>
    <s v="theater/plays"/>
    <n v="2.3266"/>
    <n v="612.2631578947368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11633"/>
    <x v="2"/>
    <x v="0"/>
    <s v="USD"/>
    <n v="1401778740"/>
    <n v="1399474134"/>
    <b v="1"/>
    <n v="50"/>
    <b v="0"/>
    <s v="theater/plays"/>
    <n v="1.1870408163265307"/>
    <n v="232.6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11633"/>
    <x v="2"/>
    <x v="0"/>
    <s v="USD"/>
    <n v="1443711774"/>
    <n v="1441119774"/>
    <b v="1"/>
    <n v="12"/>
    <b v="0"/>
    <s v="theater/plays"/>
    <n v="0.290825"/>
    <n v="969.41666666666663"/>
    <x v="1"/>
    <x v="6"/>
  </r>
  <r>
    <n v="3846"/>
    <s v="My Insane Shakespeare"/>
    <s v="My Insane Shakespeare. An original play by Arthur Elbakyan premiering October 13th at United Solo, New York City."/>
    <n v="7000"/>
    <n v="11633"/>
    <x v="2"/>
    <x v="0"/>
    <s v="USD"/>
    <n v="1412405940"/>
    <n v="1409721542"/>
    <b v="1"/>
    <n v="8"/>
    <b v="0"/>
    <s v="theater/plays"/>
    <n v="1.6618571428571429"/>
    <n v="1454.125"/>
    <x v="1"/>
    <x v="6"/>
  </r>
  <r>
    <n v="3847"/>
    <s v="Madame X"/>
    <s v="The production of the original play &quot;Madame X&quot; by Amanda Davison. Inspired by the painting by John Singer Sargent."/>
    <n v="10500"/>
    <n v="11633"/>
    <x v="2"/>
    <x v="0"/>
    <s v="USD"/>
    <n v="1437283391"/>
    <n v="1433395391"/>
    <b v="1"/>
    <n v="9"/>
    <b v="0"/>
    <s v="theater/plays"/>
    <n v="1.1079047619047619"/>
    <n v="1292.555555555555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11633"/>
    <x v="2"/>
    <x v="0"/>
    <s v="USD"/>
    <n v="1445196989"/>
    <n v="1442604989"/>
    <b v="1"/>
    <n v="43"/>
    <b v="0"/>
    <s v="theater/plays"/>
    <n v="0.89484615384615385"/>
    <n v="270.5348837209302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11633"/>
    <x v="2"/>
    <x v="12"/>
    <s v="EUR"/>
    <n v="1434047084"/>
    <n v="1431455084"/>
    <b v="1"/>
    <n v="28"/>
    <b v="0"/>
    <s v="theater/plays"/>
    <n v="0.38776666666666665"/>
    <n v="415.46428571428572"/>
    <x v="1"/>
    <x v="6"/>
  </r>
  <r>
    <n v="3850"/>
    <s v="The Vagina Monologues 2015"/>
    <s v="V-Day is a global activist movement to end violence against women and girls."/>
    <n v="1000"/>
    <n v="11633"/>
    <x v="2"/>
    <x v="0"/>
    <s v="USD"/>
    <n v="1420081143"/>
    <n v="1417489143"/>
    <b v="1"/>
    <n v="4"/>
    <b v="0"/>
    <s v="theater/plays"/>
    <n v="11.632999999999999"/>
    <n v="2908.25"/>
    <x v="1"/>
    <x v="6"/>
  </r>
  <r>
    <n v="3851"/>
    <s v="Waving Goodbye"/>
    <s v="A play about the horrible choices we have to make every day. Should we take a risk, or take the road most travelled?"/>
    <n v="2500"/>
    <n v="11633"/>
    <x v="2"/>
    <x v="1"/>
    <s v="GBP"/>
    <n v="1437129179"/>
    <n v="1434537179"/>
    <b v="1"/>
    <n v="24"/>
    <b v="0"/>
    <s v="theater/plays"/>
    <n v="4.6532"/>
    <n v="484.70833333333331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11633"/>
    <x v="2"/>
    <x v="0"/>
    <s v="USD"/>
    <n v="1427427276"/>
    <n v="1425270876"/>
    <b v="0"/>
    <n v="2"/>
    <b v="0"/>
    <s v="theater/plays"/>
    <n v="1.1633"/>
    <n v="5816.5"/>
    <x v="1"/>
    <x v="6"/>
  </r>
  <r>
    <n v="3853"/>
    <s v="The Original Laughter Therapist"/>
    <s v="A dose of One-woman &quot;Dramedy&quot; to cure those daily blues is just what the doctor ordered!"/>
    <n v="100000"/>
    <n v="11633"/>
    <x v="2"/>
    <x v="0"/>
    <s v="USD"/>
    <n v="1409602178"/>
    <n v="1406578178"/>
    <b v="0"/>
    <n v="2"/>
    <b v="0"/>
    <s v="theater/plays"/>
    <n v="0.11633"/>
    <n v="5816.5"/>
    <x v="1"/>
    <x v="6"/>
  </r>
  <r>
    <n v="3854"/>
    <s v="The Case Of Soghomon Tehlirian"/>
    <s v="A play dedicated to the 100th anniversary of the Armenian Genocide."/>
    <n v="11000"/>
    <n v="11633"/>
    <x v="2"/>
    <x v="0"/>
    <s v="USD"/>
    <n v="1431206058"/>
    <n v="1428614058"/>
    <b v="0"/>
    <n v="20"/>
    <b v="0"/>
    <s v="theater/plays"/>
    <n v="1.0575454545454546"/>
    <n v="581.6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11633"/>
    <x v="2"/>
    <x v="0"/>
    <s v="USD"/>
    <n v="1427408271"/>
    <n v="1424819871"/>
    <b v="0"/>
    <n v="1"/>
    <b v="0"/>
    <s v="theater/plays"/>
    <n v="11.632999999999999"/>
    <n v="1163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1633"/>
    <x v="2"/>
    <x v="0"/>
    <s v="USD"/>
    <n v="1425833403"/>
    <n v="1423245003"/>
    <b v="0"/>
    <n v="1"/>
    <b v="0"/>
    <s v="theater/plays"/>
    <n v="2.3266"/>
    <n v="11633"/>
    <x v="1"/>
    <x v="6"/>
  </r>
  <r>
    <n v="3857"/>
    <s v="I support Molding Heartz"/>
    <s v="The Ultimate Screenwriting Conference_x000a_is the experience showing screenwriters how to write and sell a screenplay in hollywood!"/>
    <n v="5000"/>
    <n v="11633"/>
    <x v="2"/>
    <x v="0"/>
    <s v="USD"/>
    <n v="1406913120"/>
    <n v="1404927690"/>
    <b v="0"/>
    <n v="4"/>
    <b v="0"/>
    <s v="theater/plays"/>
    <n v="2.3266"/>
    <n v="2908.2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1633"/>
    <x v="2"/>
    <x v="1"/>
    <s v="GBP"/>
    <n v="1432328400"/>
    <n v="1430734844"/>
    <b v="0"/>
    <n v="1"/>
    <b v="0"/>
    <s v="theater/plays"/>
    <n v="23.265999999999998"/>
    <n v="11633"/>
    <x v="1"/>
    <x v="6"/>
  </r>
  <r>
    <n v="3859"/>
    <s v="What Dreams Were Made Of"/>
    <s v="This is a play that will have each and everyone that sees it thinking about the dreams they had growing up. It's a dramady"/>
    <n v="2500"/>
    <n v="11633"/>
    <x v="2"/>
    <x v="0"/>
    <s v="USD"/>
    <n v="1403730000"/>
    <n v="1401485207"/>
    <b v="0"/>
    <n v="1"/>
    <b v="0"/>
    <s v="theater/plays"/>
    <n v="4.6532"/>
    <n v="1163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1633"/>
    <x v="2"/>
    <x v="0"/>
    <s v="USD"/>
    <n v="1407858710"/>
    <n v="1405266710"/>
    <b v="0"/>
    <n v="13"/>
    <b v="0"/>
    <s v="theater/plays"/>
    <n v="1.9388333333333334"/>
    <n v="894.84615384615381"/>
    <x v="1"/>
    <x v="6"/>
  </r>
  <r>
    <n v="3861"/>
    <s v="READY OR NOT HERE I COME"/>
    <s v="THE COMING OF THE LORD!"/>
    <n v="2000"/>
    <n v="11633"/>
    <x v="2"/>
    <x v="0"/>
    <s v="USD"/>
    <n v="1415828820"/>
    <n v="1412258977"/>
    <b v="0"/>
    <n v="1"/>
    <b v="0"/>
    <s v="theater/plays"/>
    <n v="5.8164999999999996"/>
    <n v="11633"/>
    <x v="1"/>
    <x v="6"/>
  </r>
  <r>
    <n v="3862"/>
    <s v="The Container Play"/>
    <s v="The hit immersive theatre experience of England comes to Corpus Christi!"/>
    <n v="7500"/>
    <n v="11633"/>
    <x v="2"/>
    <x v="0"/>
    <s v="USD"/>
    <n v="1473699540"/>
    <n v="1472451356"/>
    <b v="0"/>
    <n v="1"/>
    <b v="0"/>
    <s v="theater/plays"/>
    <n v="1.5510666666666666"/>
    <n v="11633"/>
    <x v="1"/>
    <x v="6"/>
  </r>
  <r>
    <n v="3863"/>
    <s v="Umma Yemaya"/>
    <s v="Umma Yemaya is  a play that examines the challenges of unconventional love. The Lady  and the Artist create their own world for love."/>
    <n v="6000"/>
    <n v="11633"/>
    <x v="2"/>
    <x v="0"/>
    <s v="USD"/>
    <n v="1446739905"/>
    <n v="1441552305"/>
    <b v="0"/>
    <n v="0"/>
    <b v="0"/>
    <s v="theater/plays"/>
    <n v="1.9388333333333334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11633"/>
    <x v="2"/>
    <x v="0"/>
    <s v="USD"/>
    <n v="1447799054"/>
    <n v="1445203454"/>
    <b v="0"/>
    <n v="3"/>
    <b v="0"/>
    <s v="theater/plays"/>
    <n v="2.3266"/>
    <n v="3877.6666666666665"/>
    <x v="1"/>
    <x v="6"/>
  </r>
  <r>
    <n v="3865"/>
    <s v="Fellatia's-Fantastic-Fun-Time-Show"/>
    <s v="Sissy Entertainment delivers a delicious cabaret that blends comedic monologue, song, and traditional sketch comedy."/>
    <n v="2413"/>
    <n v="11633"/>
    <x v="2"/>
    <x v="5"/>
    <s v="CAD"/>
    <n v="1409376600"/>
    <n v="1405957098"/>
    <b v="0"/>
    <n v="14"/>
    <b v="0"/>
    <s v="theater/plays"/>
    <n v="4.8209697472026525"/>
    <n v="830.92857142857144"/>
    <x v="1"/>
    <x v="6"/>
  </r>
  <r>
    <n v="3866"/>
    <s v="a feminine ending, brought to you by the East End Theatre Co"/>
    <s v="A funny, moving, witty piece about a girl, her oboe, and her dreams."/>
    <n v="2000"/>
    <n v="11633"/>
    <x v="2"/>
    <x v="0"/>
    <s v="USD"/>
    <n v="1458703740"/>
    <n v="1454453021"/>
    <b v="0"/>
    <n v="2"/>
    <b v="0"/>
    <s v="theater/plays"/>
    <n v="5.8164999999999996"/>
    <n v="581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11633"/>
    <x v="2"/>
    <x v="0"/>
    <s v="USD"/>
    <n v="1466278339"/>
    <n v="1463686339"/>
    <b v="0"/>
    <n v="5"/>
    <b v="0"/>
    <s v="theater/plays"/>
    <n v="5.8164999999999996"/>
    <n v="2326.6"/>
    <x v="1"/>
    <x v="6"/>
  </r>
  <r>
    <n v="3868"/>
    <s v="1000 words (Canceled)"/>
    <s v="New collection of music by Scott Evan Davis!"/>
    <n v="5000"/>
    <n v="11633"/>
    <x v="1"/>
    <x v="1"/>
    <s v="GBP"/>
    <n v="1410191405"/>
    <n v="1408031405"/>
    <b v="0"/>
    <n v="1"/>
    <b v="0"/>
    <s v="theater/musical"/>
    <n v="2.3266"/>
    <n v="11633"/>
    <x v="1"/>
    <x v="40"/>
  </r>
  <r>
    <n v="3869"/>
    <s v="The Masturbation Musical (Canceled)"/>
    <s v="A Musical about 3 women who pursue their Pleasure and end up finding themselves."/>
    <n v="13111"/>
    <n v="11633"/>
    <x v="1"/>
    <x v="0"/>
    <s v="USD"/>
    <n v="1426302660"/>
    <n v="1423761792"/>
    <b v="0"/>
    <n v="15"/>
    <b v="0"/>
    <s v="theater/musical"/>
    <n v="0.88727023110365344"/>
    <n v="775.5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1633"/>
    <x v="1"/>
    <x v="0"/>
    <s v="USD"/>
    <n v="1404360478"/>
    <n v="1401768478"/>
    <b v="0"/>
    <n v="10"/>
    <b v="0"/>
    <s v="theater/musical"/>
    <n v="1.1633"/>
    <n v="1163.3"/>
    <x v="1"/>
    <x v="40"/>
  </r>
  <r>
    <n v="3871"/>
    <s v="Pocket Monsters: A Musical Parody (Canceled)"/>
    <s v="Our musical is finally ready to come to life, and we're raising funds to help make that happen!"/>
    <n v="1500"/>
    <n v="11633"/>
    <x v="1"/>
    <x v="0"/>
    <s v="USD"/>
    <n v="1490809450"/>
    <n v="1485629050"/>
    <b v="0"/>
    <n v="3"/>
    <b v="0"/>
    <s v="theater/musical"/>
    <n v="7.7553333333333336"/>
    <n v="3877.6666666666665"/>
    <x v="1"/>
    <x v="40"/>
  </r>
  <r>
    <n v="3872"/>
    <s v="Shining Star Players (Canceled)"/>
    <s v="We are a brand new theatrical teen production company, and we need enough money to put on our first musical production."/>
    <n v="15000"/>
    <n v="11633"/>
    <x v="1"/>
    <x v="0"/>
    <s v="USD"/>
    <n v="1439522996"/>
    <n v="1435202996"/>
    <b v="0"/>
    <n v="0"/>
    <b v="0"/>
    <s v="theater/musical"/>
    <n v="0.7755333333333333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11633"/>
    <x v="1"/>
    <x v="0"/>
    <s v="USD"/>
    <n v="1444322535"/>
    <n v="1441730535"/>
    <b v="0"/>
    <n v="0"/>
    <b v="0"/>
    <s v="theater/musical"/>
    <n v="2.1150909090909091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11633"/>
    <x v="1"/>
    <x v="4"/>
    <s v="NZD"/>
    <n v="1422061200"/>
    <n v="1420244622"/>
    <b v="0"/>
    <n v="0"/>
    <b v="0"/>
    <s v="theater/musical"/>
    <n v="18.762903225806451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11633"/>
    <x v="1"/>
    <x v="8"/>
    <s v="DKK"/>
    <n v="1472896800"/>
    <n v="1472804365"/>
    <b v="0"/>
    <n v="0"/>
    <b v="0"/>
    <s v="theater/musical"/>
    <n v="0.38776666666666665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11633"/>
    <x v="1"/>
    <x v="1"/>
    <s v="GBP"/>
    <n v="1454425128"/>
    <n v="1451833128"/>
    <b v="0"/>
    <n v="46"/>
    <b v="0"/>
    <s v="theater/musical"/>
    <n v="2.982820512820513"/>
    <n v="252.8913043478260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1633"/>
    <x v="1"/>
    <x v="0"/>
    <s v="USD"/>
    <n v="1481213752"/>
    <n v="1478621752"/>
    <b v="0"/>
    <n v="14"/>
    <b v="0"/>
    <s v="theater/musical"/>
    <n v="0.46532000000000001"/>
    <n v="830.9285714285714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1633"/>
    <x v="1"/>
    <x v="0"/>
    <s v="USD"/>
    <n v="1435636740"/>
    <n v="1433014746"/>
    <b v="0"/>
    <n v="1"/>
    <b v="0"/>
    <s v="theater/musical"/>
    <n v="0.64627777777777773"/>
    <n v="11633"/>
    <x v="1"/>
    <x v="40"/>
  </r>
  <r>
    <n v="3879"/>
    <s v="Theatre 'Portable' Royal (Canceled)"/>
    <s v="Theatre â€˜Portableâ€™ Royal is a portable, fully working, 40 seater theatre which will tour the UK and beyond!"/>
    <n v="15000"/>
    <n v="11633"/>
    <x v="1"/>
    <x v="1"/>
    <s v="GBP"/>
    <n v="1422218396"/>
    <n v="1419626396"/>
    <b v="0"/>
    <n v="0"/>
    <b v="0"/>
    <s v="theater/musical"/>
    <n v="0.7755333333333333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11633"/>
    <x v="1"/>
    <x v="1"/>
    <s v="GBP"/>
    <n v="1406761200"/>
    <n v="1403724820"/>
    <b v="0"/>
    <n v="17"/>
    <b v="0"/>
    <s v="theater/musical"/>
    <n v="1.5510666666666666"/>
    <n v="684.29411764705878"/>
    <x v="1"/>
    <x v="40"/>
  </r>
  <r>
    <n v="3881"/>
    <s v="My Real Mother's Name is... (Canceled)"/>
    <s v="A musical journey coming to the Blue Venue at the 2017 Orlando Fringe Festival!"/>
    <n v="500"/>
    <n v="11633"/>
    <x v="1"/>
    <x v="0"/>
    <s v="USD"/>
    <n v="1487550399"/>
    <n v="1484958399"/>
    <b v="0"/>
    <n v="1"/>
    <b v="0"/>
    <s v="theater/musical"/>
    <n v="23.265999999999998"/>
    <n v="1163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11633"/>
    <x v="1"/>
    <x v="2"/>
    <s v="AUD"/>
    <n v="1454281380"/>
    <n v="1451950570"/>
    <b v="0"/>
    <n v="0"/>
    <b v="0"/>
    <s v="theater/musical"/>
    <n v="0.38776666666666665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11633"/>
    <x v="1"/>
    <x v="1"/>
    <s v="GBP"/>
    <n v="1409668069"/>
    <n v="1407076069"/>
    <b v="0"/>
    <n v="0"/>
    <b v="0"/>
    <s v="theater/musical"/>
    <n v="0.7755333333333333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11633"/>
    <x v="1"/>
    <x v="0"/>
    <s v="USD"/>
    <n v="1427479192"/>
    <n v="1425322792"/>
    <b v="0"/>
    <n v="0"/>
    <b v="0"/>
    <s v="theater/musical"/>
    <n v="1.1633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11633"/>
    <x v="1"/>
    <x v="0"/>
    <s v="USD"/>
    <n v="1462834191"/>
    <n v="1460242191"/>
    <b v="0"/>
    <n v="0"/>
    <b v="0"/>
    <s v="theater/musical"/>
    <n v="3.1021333333333335E-2"/>
    <n v="0"/>
    <x v="1"/>
    <x v="40"/>
  </r>
  <r>
    <n v="3886"/>
    <s v="a (Canceled)"/>
    <n v="1"/>
    <n v="10000"/>
    <n v="11633"/>
    <x v="1"/>
    <x v="2"/>
    <s v="AUD"/>
    <n v="1418275702"/>
    <n v="1415683702"/>
    <b v="0"/>
    <n v="0"/>
    <b v="0"/>
    <s v="theater/musical"/>
    <n v="1.1633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11633"/>
    <x v="1"/>
    <x v="0"/>
    <s v="USD"/>
    <n v="1430517600"/>
    <n v="1426538129"/>
    <b v="0"/>
    <n v="2"/>
    <b v="0"/>
    <s v="theater/musical"/>
    <n v="5.8164999999999996"/>
    <n v="5816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11633"/>
    <x v="2"/>
    <x v="1"/>
    <s v="GBP"/>
    <n v="1488114358"/>
    <n v="1485522358"/>
    <b v="0"/>
    <n v="14"/>
    <b v="0"/>
    <s v="theater/plays"/>
    <n v="5.8164999999999996"/>
    <n v="830.92857142857144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633"/>
    <x v="2"/>
    <x v="0"/>
    <s v="USD"/>
    <n v="1420413960"/>
    <n v="1417651630"/>
    <b v="0"/>
    <n v="9"/>
    <b v="0"/>
    <s v="theater/plays"/>
    <n v="1.4541249999999999"/>
    <n v="1292.5555555555557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11633"/>
    <x v="2"/>
    <x v="0"/>
    <s v="USD"/>
    <n v="1439662344"/>
    <n v="1434478344"/>
    <b v="0"/>
    <n v="8"/>
    <b v="0"/>
    <s v="theater/plays"/>
    <n v="0.7755333333333333"/>
    <n v="1454.125"/>
    <x v="1"/>
    <x v="6"/>
  </r>
  <r>
    <n v="3891"/>
    <s v="Out of the Box: A Mime Story"/>
    <s v="A comedy about a mime who dreams of becoming a stand up comedian."/>
    <n v="800"/>
    <n v="11633"/>
    <x v="2"/>
    <x v="0"/>
    <s v="USD"/>
    <n v="1427086740"/>
    <n v="1424488244"/>
    <b v="0"/>
    <n v="7"/>
    <b v="0"/>
    <s v="theater/plays"/>
    <n v="14.54125"/>
    <n v="1661.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11633"/>
    <x v="2"/>
    <x v="0"/>
    <s v="USD"/>
    <n v="1408863600"/>
    <n v="1408203557"/>
    <b v="0"/>
    <n v="0"/>
    <b v="0"/>
    <s v="theater/plays"/>
    <n v="11.632999999999999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1633"/>
    <x v="2"/>
    <x v="0"/>
    <s v="USD"/>
    <n v="1404194400"/>
    <n v="1400600840"/>
    <b v="0"/>
    <n v="84"/>
    <b v="0"/>
    <s v="theater/plays"/>
    <n v="0.23266000000000001"/>
    <n v="138.48809523809524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11633"/>
    <x v="2"/>
    <x v="0"/>
    <s v="USD"/>
    <n v="1481000340"/>
    <n v="1478386812"/>
    <b v="0"/>
    <n v="11"/>
    <b v="0"/>
    <s v="theater/plays"/>
    <n v="0.7755333333333333"/>
    <n v="1057.5454545454545"/>
    <x v="1"/>
    <x v="6"/>
  </r>
  <r>
    <n v="3895"/>
    <s v="Vestige"/>
    <s v="A Transgender makeup artist calls into question the loyalty of her best friend in a 1980's circus while dealing with her dying mother."/>
    <n v="1000"/>
    <n v="11633"/>
    <x v="2"/>
    <x v="0"/>
    <s v="USD"/>
    <n v="1425103218"/>
    <n v="1422424818"/>
    <b v="0"/>
    <n v="1"/>
    <b v="0"/>
    <s v="theater/plays"/>
    <n v="11.632999999999999"/>
    <n v="11633"/>
    <x v="1"/>
    <x v="6"/>
  </r>
  <r>
    <n v="3896"/>
    <s v="Yorick and Company"/>
    <s v="Yorick and Co. is a comedy about a struggling theatre company whose mysterious benefactor starts haunting the show!"/>
    <n v="1600"/>
    <n v="11633"/>
    <x v="2"/>
    <x v="0"/>
    <s v="USD"/>
    <n v="1402979778"/>
    <n v="1401770178"/>
    <b v="0"/>
    <n v="4"/>
    <b v="0"/>
    <s v="theater/plays"/>
    <n v="7.2706249999999999"/>
    <n v="2908.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11633"/>
    <x v="2"/>
    <x v="4"/>
    <s v="NZD"/>
    <n v="1420750683"/>
    <n v="1418158683"/>
    <b v="0"/>
    <n v="10"/>
    <b v="0"/>
    <s v="theater/plays"/>
    <n v="4.6532"/>
    <n v="1163.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11633"/>
    <x v="2"/>
    <x v="1"/>
    <s v="GBP"/>
    <n v="1439827200"/>
    <n v="1436355270"/>
    <b v="0"/>
    <n v="16"/>
    <b v="0"/>
    <s v="theater/plays"/>
    <n v="4.6532"/>
    <n v="727.06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1633"/>
    <x v="2"/>
    <x v="0"/>
    <s v="USD"/>
    <n v="1407868561"/>
    <n v="1406140561"/>
    <b v="0"/>
    <n v="2"/>
    <b v="0"/>
    <s v="theater/plays"/>
    <n v="1.1633"/>
    <n v="5816.5"/>
    <x v="1"/>
    <x v="6"/>
  </r>
  <r>
    <n v="3900"/>
    <s v="HUB Theatre Group presents John Logan's RED"/>
    <s v="HUB Theatre Group collaborates with local artists to present John Logan's RED to the community."/>
    <n v="2500"/>
    <n v="11633"/>
    <x v="2"/>
    <x v="0"/>
    <s v="USD"/>
    <n v="1433988791"/>
    <n v="1431396791"/>
    <b v="0"/>
    <n v="5"/>
    <b v="0"/>
    <s v="theater/plays"/>
    <n v="4.6532"/>
    <n v="2326.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11633"/>
    <x v="2"/>
    <x v="0"/>
    <s v="USD"/>
    <n v="1450554599"/>
    <n v="1447098599"/>
    <b v="0"/>
    <n v="1"/>
    <b v="0"/>
    <s v="theater/plays"/>
    <n v="3.8776666666666668"/>
    <n v="1163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1633"/>
    <x v="2"/>
    <x v="1"/>
    <s v="GBP"/>
    <n v="1479125642"/>
    <n v="1476962042"/>
    <b v="0"/>
    <n v="31"/>
    <b v="0"/>
    <s v="theater/plays"/>
    <n v="3.8776666666666668"/>
    <n v="375.2580645161290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11633"/>
    <x v="2"/>
    <x v="0"/>
    <s v="USD"/>
    <n v="1439581080"/>
    <n v="1435709765"/>
    <b v="0"/>
    <n v="0"/>
    <b v="0"/>
    <s v="theater/plays"/>
    <n v="7.7553333333333336"/>
    <n v="0"/>
    <x v="1"/>
    <x v="6"/>
  </r>
  <r>
    <n v="3904"/>
    <s v="Black America from Prophets to Pimps"/>
    <s v="A play that will cover 4000 years of black history."/>
    <n v="10000"/>
    <n v="11633"/>
    <x v="2"/>
    <x v="0"/>
    <s v="USD"/>
    <n v="1429074240"/>
    <n v="1427866200"/>
    <b v="0"/>
    <n v="2"/>
    <b v="0"/>
    <s v="theater/plays"/>
    <n v="1.1633"/>
    <n v="5816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1633"/>
    <x v="2"/>
    <x v="1"/>
    <s v="GBP"/>
    <n v="1434063600"/>
    <n v="1430405903"/>
    <b v="0"/>
    <n v="7"/>
    <b v="0"/>
    <s v="theater/plays"/>
    <n v="7.7553333333333336"/>
    <n v="1661.8571428571429"/>
    <x v="1"/>
    <x v="6"/>
  </r>
  <r>
    <n v="3906"/>
    <s v="First Draft Theatre"/>
    <s v="We will workshop, stage and develop new writing, devised work and adaptations. A joyful leap into the possibilities of an idea!"/>
    <n v="1500"/>
    <n v="11633"/>
    <x v="2"/>
    <x v="1"/>
    <s v="GBP"/>
    <n v="1435325100"/>
    <n v="1432072893"/>
    <b v="0"/>
    <n v="16"/>
    <b v="0"/>
    <s v="theater/plays"/>
    <n v="7.7553333333333336"/>
    <n v="727.06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1633"/>
    <x v="2"/>
    <x v="0"/>
    <s v="USD"/>
    <n v="1414354080"/>
    <n v="1411587606"/>
    <b v="0"/>
    <n v="4"/>
    <b v="0"/>
    <s v="theater/plays"/>
    <n v="11.632999999999999"/>
    <n v="2908.25"/>
    <x v="1"/>
    <x v="6"/>
  </r>
  <r>
    <n v="3908"/>
    <s v="Unconscious Subconscious"/>
    <s v="Death splits apart twin brothers in a questionable car accident. They shared dreams, and now they must share trials in the unknown."/>
    <n v="750"/>
    <n v="11633"/>
    <x v="2"/>
    <x v="0"/>
    <s v="USD"/>
    <n v="1406603696"/>
    <n v="1405307696"/>
    <b v="0"/>
    <n v="4"/>
    <b v="0"/>
    <s v="theater/plays"/>
    <n v="15.510666666666667"/>
    <n v="2908.25"/>
    <x v="1"/>
    <x v="6"/>
  </r>
  <r>
    <n v="3909"/>
    <s v="Woman2Woman"/>
    <s v="I am trying to put on a gospel comedy stage play that is full of laughter and life lessons as well that will change your life forever,"/>
    <n v="60000"/>
    <n v="11633"/>
    <x v="2"/>
    <x v="0"/>
    <s v="USD"/>
    <n v="1410424642"/>
    <n v="1407832642"/>
    <b v="0"/>
    <n v="4"/>
    <b v="0"/>
    <s v="theater/plays"/>
    <n v="0.19388333333333332"/>
    <n v="2908.2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1633"/>
    <x v="2"/>
    <x v="0"/>
    <s v="USD"/>
    <n v="1441649397"/>
    <n v="1439057397"/>
    <b v="0"/>
    <n v="3"/>
    <b v="0"/>
    <s v="theater/plays"/>
    <n v="1.9388333333333334"/>
    <n v="3877.6666666666665"/>
    <x v="1"/>
    <x v="6"/>
  </r>
  <r>
    <n v="3911"/>
    <s v="Ministers of Grace"/>
    <s v="â€˜Ministers of Graceâ€™ imagines what the movie Ghostbusters would be like if written by William Shakespeare."/>
    <n v="8000"/>
    <n v="11633"/>
    <x v="2"/>
    <x v="0"/>
    <s v="USD"/>
    <n v="1417033777"/>
    <n v="1414438177"/>
    <b v="0"/>
    <n v="36"/>
    <b v="0"/>
    <s v="theater/plays"/>
    <n v="1.4541249999999999"/>
    <n v="323.13888888888891"/>
    <x v="1"/>
    <x v="6"/>
  </r>
  <r>
    <n v="3912"/>
    <s v="JoLee Productions"/>
    <s v="Producing &amp; directing Jake's Women by Neil Simon opening July 9 and running through July 26 for Sonoma Arts Live"/>
    <n v="15000"/>
    <n v="11633"/>
    <x v="2"/>
    <x v="0"/>
    <s v="USD"/>
    <n v="1429936500"/>
    <n v="1424759330"/>
    <b v="0"/>
    <n v="1"/>
    <b v="0"/>
    <s v="theater/plays"/>
    <n v="0.7755333333333333"/>
    <n v="1163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1633"/>
    <x v="2"/>
    <x v="0"/>
    <s v="USD"/>
    <n v="1448863449"/>
    <n v="1446267849"/>
    <b v="0"/>
    <n v="7"/>
    <b v="0"/>
    <s v="theater/plays"/>
    <n v="1.1633"/>
    <n v="1661.857142857142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11633"/>
    <x v="2"/>
    <x v="1"/>
    <s v="GBP"/>
    <n v="1431298740"/>
    <n v="1429558756"/>
    <b v="0"/>
    <n v="27"/>
    <b v="0"/>
    <s v="theater/plays"/>
    <n v="4.6532"/>
    <n v="430.85185185185185"/>
    <x v="1"/>
    <x v="6"/>
  </r>
  <r>
    <n v="3915"/>
    <s v="Hardcross"/>
    <s v="Following the enormous success of Hardcross, we are looking for new ways to bring this wonderful play to a wider audience."/>
    <n v="1500"/>
    <n v="11633"/>
    <x v="2"/>
    <x v="1"/>
    <s v="GBP"/>
    <n v="1464824309"/>
    <n v="1462232309"/>
    <b v="0"/>
    <n v="1"/>
    <b v="0"/>
    <s v="theater/plays"/>
    <n v="7.7553333333333336"/>
    <n v="11633"/>
    <x v="1"/>
    <x v="6"/>
  </r>
  <r>
    <n v="3916"/>
    <s v="Final exam"/>
    <s v="We're a small group of University students who need a little help making our final exam production the best product possible."/>
    <n v="2000"/>
    <n v="11633"/>
    <x v="2"/>
    <x v="8"/>
    <s v="DKK"/>
    <n v="1464952752"/>
    <n v="1462360752"/>
    <b v="0"/>
    <n v="0"/>
    <b v="0"/>
    <s v="theater/plays"/>
    <n v="5.8164999999999996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1633"/>
    <x v="2"/>
    <x v="1"/>
    <s v="GBP"/>
    <n v="1410439161"/>
    <n v="1407847161"/>
    <b v="0"/>
    <n v="1"/>
    <b v="0"/>
    <s v="theater/plays"/>
    <n v="3.3237142857142858"/>
    <n v="11633"/>
    <x v="1"/>
    <x v="6"/>
  </r>
  <r>
    <n v="3918"/>
    <s v="The Singing Teacher"/>
    <s v="A fantastic new comedy coming to the West End 2014.  An Alan Ayckbourn meets Richard Curtis style comedy. Who knew singing was therapy!"/>
    <n v="60000"/>
    <n v="11633"/>
    <x v="2"/>
    <x v="1"/>
    <s v="GBP"/>
    <n v="1407168000"/>
    <n v="1406131023"/>
    <b v="0"/>
    <n v="3"/>
    <b v="0"/>
    <s v="theater/plays"/>
    <n v="0.19388333333333332"/>
    <n v="3877.6666666666665"/>
    <x v="1"/>
    <x v="6"/>
  </r>
  <r>
    <n v="3919"/>
    <s v="After The Blue"/>
    <s v="Two sisters living in a Cornish seaside town attempt to hide and escape from a life- circle of deceit, abuse, incest and revenge."/>
    <n v="5000"/>
    <n v="11633"/>
    <x v="2"/>
    <x v="1"/>
    <s v="GBP"/>
    <n v="1453075200"/>
    <n v="1450628773"/>
    <b v="0"/>
    <n v="3"/>
    <b v="0"/>
    <s v="theater/plays"/>
    <n v="2.3266"/>
    <n v="3877.666666666666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1633"/>
    <x v="2"/>
    <x v="1"/>
    <s v="GBP"/>
    <n v="1479032260"/>
    <n v="1476436660"/>
    <b v="0"/>
    <n v="3"/>
    <b v="0"/>
    <s v="theater/plays"/>
    <n v="4.6532"/>
    <n v="3877.666666666666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11633"/>
    <x v="2"/>
    <x v="1"/>
    <s v="GBP"/>
    <n v="1414346400"/>
    <n v="1413291655"/>
    <b v="0"/>
    <n v="0"/>
    <b v="0"/>
    <s v="theater/plays"/>
    <n v="3.8776666666666668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11633"/>
    <x v="2"/>
    <x v="0"/>
    <s v="USD"/>
    <n v="1425337200"/>
    <n v="1421432810"/>
    <b v="0"/>
    <n v="6"/>
    <b v="0"/>
    <s v="theater/plays"/>
    <n v="15.510666666666667"/>
    <n v="1938.8333333333333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1633"/>
    <x v="2"/>
    <x v="1"/>
    <s v="GBP"/>
    <n v="1428622271"/>
    <n v="1426203071"/>
    <b v="0"/>
    <n v="17"/>
    <b v="0"/>
    <s v="theater/plays"/>
    <n v="1.0115652173913043"/>
    <n v="684.2941176470587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11633"/>
    <x v="2"/>
    <x v="0"/>
    <s v="USD"/>
    <n v="1403823722"/>
    <n v="1401231722"/>
    <b v="0"/>
    <n v="40"/>
    <b v="0"/>
    <s v="theater/plays"/>
    <n v="0.7755333333333333"/>
    <n v="290.82499999999999"/>
    <x v="1"/>
    <x v="6"/>
  </r>
  <r>
    <n v="3925"/>
    <s v="Help Save High School Theater"/>
    <s v="Help Save High School Theater Program_x000a_Your donations will be used to purchase props, build sets, and costumes."/>
    <n v="150"/>
    <n v="11633"/>
    <x v="2"/>
    <x v="0"/>
    <s v="USD"/>
    <n v="1406753639"/>
    <n v="1404161639"/>
    <b v="0"/>
    <n v="3"/>
    <b v="0"/>
    <s v="theater/plays"/>
    <n v="77.553333333333327"/>
    <n v="3877.6666666666665"/>
    <x v="1"/>
    <x v="6"/>
  </r>
  <r>
    <n v="3926"/>
    <s v="Caryl Churchill's 'Top Girls' - NSW HSC Text"/>
    <s v="Producing syllabus-relevant theatre targeted to HSC students on the NSW Central Coast"/>
    <n v="5000"/>
    <n v="11633"/>
    <x v="2"/>
    <x v="2"/>
    <s v="AUD"/>
    <n v="1419645748"/>
    <n v="1417053748"/>
    <b v="0"/>
    <n v="1"/>
    <b v="0"/>
    <s v="theater/plays"/>
    <n v="2.3266"/>
    <n v="1163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11633"/>
    <x v="2"/>
    <x v="1"/>
    <s v="GBP"/>
    <n v="1407565504"/>
    <n v="1404973504"/>
    <b v="0"/>
    <n v="2"/>
    <b v="0"/>
    <s v="theater/plays"/>
    <n v="4.6532"/>
    <n v="5816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11633"/>
    <x v="2"/>
    <x v="0"/>
    <s v="USD"/>
    <n v="1444971540"/>
    <n v="1442593427"/>
    <b v="0"/>
    <n v="7"/>
    <b v="0"/>
    <s v="theater/plays"/>
    <n v="2.3266"/>
    <n v="1661.85714285714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11633"/>
    <x v="2"/>
    <x v="0"/>
    <s v="USD"/>
    <n v="1474228265"/>
    <n v="1471636265"/>
    <b v="0"/>
    <n v="14"/>
    <b v="0"/>
    <s v="theater/plays"/>
    <n v="0.58165"/>
    <n v="830.9285714285714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11633"/>
    <x v="2"/>
    <x v="2"/>
    <s v="AUD"/>
    <n v="1459490400"/>
    <n v="1457078868"/>
    <b v="0"/>
    <n v="0"/>
    <b v="0"/>
    <s v="theater/plays"/>
    <n v="1.1633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11633"/>
    <x v="2"/>
    <x v="0"/>
    <s v="USD"/>
    <n v="1441510707"/>
    <n v="1439350707"/>
    <b v="0"/>
    <n v="0"/>
    <b v="0"/>
    <s v="theater/plays"/>
    <n v="1.4541249999999999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1633"/>
    <x v="2"/>
    <x v="0"/>
    <s v="USD"/>
    <n v="1458097364"/>
    <n v="1455508964"/>
    <b v="0"/>
    <n v="1"/>
    <b v="0"/>
    <s v="theater/plays"/>
    <n v="0.9694166666666667"/>
    <n v="1163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633"/>
    <x v="2"/>
    <x v="0"/>
    <s v="USD"/>
    <n v="1468716180"/>
    <n v="1466205262"/>
    <b v="0"/>
    <n v="12"/>
    <b v="0"/>
    <s v="theater/plays"/>
    <n v="1.6618571428571429"/>
    <n v="969.41666666666663"/>
    <x v="1"/>
    <x v="6"/>
  </r>
  <r>
    <n v="3934"/>
    <s v="&quot;A Measure of Normalcy&quot;"/>
    <s v="Lost youth and lost souls struggle to find meaning amid dingy basements, vanishing malls, and a bleak Midwestern summer."/>
    <n v="5000"/>
    <n v="11633"/>
    <x v="2"/>
    <x v="0"/>
    <s v="USD"/>
    <n v="1443704400"/>
    <n v="1439827639"/>
    <b v="0"/>
    <n v="12"/>
    <b v="0"/>
    <s v="theater/plays"/>
    <n v="2.3266"/>
    <n v="969.4166666666666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1633"/>
    <x v="2"/>
    <x v="1"/>
    <s v="GBP"/>
    <n v="1443973546"/>
    <n v="1438789546"/>
    <b v="0"/>
    <n v="23"/>
    <b v="0"/>
    <s v="theater/plays"/>
    <n v="3.8776666666666668"/>
    <n v="505.78260869565219"/>
    <x v="1"/>
    <x v="6"/>
  </r>
  <r>
    <n v="3936"/>
    <s v="End Breast Cancer"/>
    <s v="This stage play is a true story about one woman's fight against breast cancer while still having to deal with the adversities of life."/>
    <n v="20000"/>
    <n v="11633"/>
    <x v="2"/>
    <x v="0"/>
    <s v="USD"/>
    <n v="1480576720"/>
    <n v="1477981120"/>
    <b v="0"/>
    <n v="0"/>
    <b v="0"/>
    <s v="theater/plays"/>
    <n v="0.58165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11633"/>
    <x v="2"/>
    <x v="0"/>
    <s v="USD"/>
    <n v="1468249760"/>
    <n v="1465830560"/>
    <b v="0"/>
    <n v="10"/>
    <b v="0"/>
    <s v="theater/plays"/>
    <n v="4.0322357019064121"/>
    <n v="1163.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11633"/>
    <x v="2"/>
    <x v="0"/>
    <s v="USD"/>
    <n v="1435441454"/>
    <n v="1432763054"/>
    <b v="0"/>
    <n v="5"/>
    <b v="0"/>
    <s v="theater/plays"/>
    <n v="3.5738863287250382"/>
    <n v="2326.6"/>
    <x v="1"/>
    <x v="6"/>
  </r>
  <r>
    <n v="3939"/>
    <s v="'Potter.' Funding 2015"/>
    <s v="'Potter.' is a parody of the popular Harry Potter series allowing aspiring actors a chance to work in a professional production."/>
    <n v="5000"/>
    <n v="11633"/>
    <x v="2"/>
    <x v="2"/>
    <s v="AUD"/>
    <n v="1412656200"/>
    <n v="1412328979"/>
    <b v="0"/>
    <n v="1"/>
    <b v="0"/>
    <s v="theater/plays"/>
    <n v="2.3266"/>
    <n v="11633"/>
    <x v="1"/>
    <x v="6"/>
  </r>
  <r>
    <n v="3940"/>
    <s v="Attraction"/>
    <s v="A Stage Play that will bring you to the edge of your seat , leave you thinkin and will also have you laughing while enjoyin the talent"/>
    <n v="5000"/>
    <n v="11633"/>
    <x v="2"/>
    <x v="0"/>
    <s v="USD"/>
    <n v="1420199351"/>
    <n v="1416311351"/>
    <b v="0"/>
    <n v="2"/>
    <b v="0"/>
    <s v="theater/plays"/>
    <n v="2.3266"/>
    <n v="581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11633"/>
    <x v="2"/>
    <x v="0"/>
    <s v="USD"/>
    <n v="1416877200"/>
    <n v="1414505137"/>
    <b v="0"/>
    <n v="2"/>
    <b v="0"/>
    <s v="theater/plays"/>
    <n v="2.1150909090909091"/>
    <n v="5816.5"/>
    <x v="1"/>
    <x v="6"/>
  </r>
  <r>
    <n v="3942"/>
    <s v="Epic Proportions"/>
    <s v="In the 30's, two brothers, Benny and Phil, who go to the Arizona desert to be extras in a huge Biblical epic. Riotous comedy!"/>
    <n v="1200"/>
    <n v="11633"/>
    <x v="2"/>
    <x v="0"/>
    <s v="USD"/>
    <n v="1434490914"/>
    <n v="1429306914"/>
    <b v="0"/>
    <n v="0"/>
    <b v="0"/>
    <s v="theater/plays"/>
    <n v="9.6941666666666659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1633"/>
    <x v="2"/>
    <x v="0"/>
    <s v="USD"/>
    <n v="1446483000"/>
    <n v="1443811268"/>
    <b v="0"/>
    <n v="13"/>
    <b v="0"/>
    <s v="theater/plays"/>
    <n v="2.3266"/>
    <n v="894.8461538461538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11633"/>
    <x v="2"/>
    <x v="0"/>
    <s v="USD"/>
    <n v="1440690875"/>
    <n v="1438098875"/>
    <b v="0"/>
    <n v="0"/>
    <b v="0"/>
    <s v="theater/plays"/>
    <n v="2.3266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11633"/>
    <x v="2"/>
    <x v="0"/>
    <s v="USD"/>
    <n v="1431717268"/>
    <n v="1429125268"/>
    <b v="0"/>
    <n v="1"/>
    <b v="0"/>
    <s v="theater/plays"/>
    <n v="5.8164999999999996"/>
    <n v="11633"/>
    <x v="1"/>
    <x v="6"/>
  </r>
  <r>
    <n v="3946"/>
    <s v="DR. Mecurio's Mythical Marvels &amp; Beastiry"/>
    <s v="Dr. Mecurio's is an original work of fantasy designed and written for the stage."/>
    <n v="6000"/>
    <n v="11633"/>
    <x v="2"/>
    <x v="0"/>
    <s v="USD"/>
    <n v="1425110400"/>
    <n v="1422388822"/>
    <b v="0"/>
    <n v="5"/>
    <b v="0"/>
    <s v="theater/plays"/>
    <n v="1.9388333333333334"/>
    <n v="2326.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1633"/>
    <x v="2"/>
    <x v="0"/>
    <s v="USD"/>
    <n v="1475378744"/>
    <n v="1472786744"/>
    <b v="0"/>
    <n v="2"/>
    <b v="0"/>
    <s v="theater/plays"/>
    <n v="3.8776666666666668"/>
    <n v="5816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11633"/>
    <x v="2"/>
    <x v="2"/>
    <s v="AUD"/>
    <n v="1410076123"/>
    <n v="1404892123"/>
    <b v="0"/>
    <n v="0"/>
    <b v="0"/>
    <s v="theater/plays"/>
    <n v="0.38776666666666665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1633"/>
    <x v="2"/>
    <x v="2"/>
    <s v="AUD"/>
    <n v="1423623221"/>
    <n v="1421031221"/>
    <b v="0"/>
    <n v="32"/>
    <b v="0"/>
    <s v="theater/plays"/>
    <n v="1.1633"/>
    <n v="363.53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11633"/>
    <x v="2"/>
    <x v="0"/>
    <s v="USD"/>
    <n v="1460140500"/>
    <n v="1457628680"/>
    <b v="0"/>
    <n v="1"/>
    <b v="0"/>
    <s v="theater/plays"/>
    <n v="2.9082499999999998"/>
    <n v="1163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1633"/>
    <x v="2"/>
    <x v="17"/>
    <s v="EUR"/>
    <n v="1462301342"/>
    <n v="1457120942"/>
    <b v="0"/>
    <n v="1"/>
    <b v="0"/>
    <s v="theater/plays"/>
    <n v="5.8165000000000001E-2"/>
    <n v="11633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11633"/>
    <x v="2"/>
    <x v="0"/>
    <s v="USD"/>
    <n v="1445885890"/>
    <n v="1440701890"/>
    <b v="0"/>
    <n v="1"/>
    <b v="0"/>
    <s v="theater/plays"/>
    <n v="0.44742307692307692"/>
    <n v="11633"/>
    <x v="1"/>
    <x v="6"/>
  </r>
  <r>
    <n v="3953"/>
    <s v="A Time Pirate's Love"/>
    <s v="Actors and actresses are needed to help me create a stage play. A stage play needs to be adapted from the book I wrote."/>
    <n v="17600"/>
    <n v="11633"/>
    <x v="2"/>
    <x v="0"/>
    <s v="USD"/>
    <n v="1469834940"/>
    <n v="1467162586"/>
    <b v="0"/>
    <n v="0"/>
    <b v="0"/>
    <s v="theater/plays"/>
    <n v="0.66096590909090913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11633"/>
    <x v="2"/>
    <x v="5"/>
    <s v="CAD"/>
    <n v="1405352264"/>
    <n v="1400168264"/>
    <b v="0"/>
    <n v="0"/>
    <b v="0"/>
    <s v="theater/plays"/>
    <n v="0.46532000000000001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11633"/>
    <x v="2"/>
    <x v="0"/>
    <s v="USD"/>
    <n v="1448745741"/>
    <n v="1446150141"/>
    <b v="0"/>
    <n v="8"/>
    <b v="0"/>
    <s v="theater/plays"/>
    <n v="6.6474285714285717"/>
    <n v="1454.125"/>
    <x v="1"/>
    <x v="6"/>
  </r>
  <r>
    <n v="3956"/>
    <s v="The Woman in Me"/>
    <s v="This saucy stage play chronicles the highs and lows of my life involving gangs, drugs and prison. The story is a transforming ministry."/>
    <n v="5500"/>
    <n v="11633"/>
    <x v="2"/>
    <x v="0"/>
    <s v="USD"/>
    <n v="1461543600"/>
    <n v="1459203727"/>
    <b v="0"/>
    <n v="0"/>
    <b v="0"/>
    <s v="theater/plays"/>
    <n v="2.1150909090909091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11633"/>
    <x v="2"/>
    <x v="0"/>
    <s v="USD"/>
    <n v="1468020354"/>
    <n v="1464045954"/>
    <b v="0"/>
    <n v="1"/>
    <b v="0"/>
    <s v="theater/plays"/>
    <n v="0.41546428571428573"/>
    <n v="11633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11633"/>
    <x v="2"/>
    <x v="0"/>
    <s v="USD"/>
    <n v="1406988000"/>
    <n v="1403822912"/>
    <b v="0"/>
    <n v="16"/>
    <b v="0"/>
    <s v="theater/plays"/>
    <n v="5.8164999999999996"/>
    <n v="727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11633"/>
    <x v="2"/>
    <x v="0"/>
    <s v="USD"/>
    <n v="1411930556"/>
    <n v="1409338556"/>
    <b v="0"/>
    <n v="12"/>
    <b v="0"/>
    <s v="theater/plays"/>
    <n v="9.6941666666666659"/>
    <n v="969.4166666666666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11633"/>
    <x v="2"/>
    <x v="0"/>
    <s v="USD"/>
    <n v="1451852256"/>
    <n v="1449260256"/>
    <b v="0"/>
    <n v="4"/>
    <b v="0"/>
    <s v="theater/plays"/>
    <n v="3.8776666666666668"/>
    <n v="2908.25"/>
    <x v="1"/>
    <x v="6"/>
  </r>
  <r>
    <n v="3961"/>
    <s v="New Edinburgh play"/>
    <s v="I've written a fun new play exploring the reality of gay stereotypes in 2014 - with accommodation and venue hire it needs some dough :)"/>
    <n v="5000"/>
    <n v="11633"/>
    <x v="2"/>
    <x v="1"/>
    <s v="GBP"/>
    <n v="1399584210"/>
    <n v="1397683410"/>
    <b v="0"/>
    <n v="2"/>
    <b v="0"/>
    <s v="theater/plays"/>
    <n v="2.3266"/>
    <n v="5816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11633"/>
    <x v="2"/>
    <x v="1"/>
    <s v="GBP"/>
    <n v="1448722494"/>
    <n v="1446562494"/>
    <b v="0"/>
    <n v="3"/>
    <b v="0"/>
    <s v="theater/plays"/>
    <n v="8.3092857142857142"/>
    <n v="3877.666666666666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11633"/>
    <x v="2"/>
    <x v="5"/>
    <s v="CAD"/>
    <n v="1447821717"/>
    <n v="1445226117"/>
    <b v="0"/>
    <n v="0"/>
    <b v="0"/>
    <s v="theater/plays"/>
    <n v="1.1633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1633"/>
    <x v="2"/>
    <x v="0"/>
    <s v="USD"/>
    <n v="1429460386"/>
    <n v="1424279986"/>
    <b v="0"/>
    <n v="3"/>
    <b v="0"/>
    <s v="theater/plays"/>
    <n v="5.8164999999999996"/>
    <n v="3877.666666666666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11633"/>
    <x v="2"/>
    <x v="0"/>
    <s v="USD"/>
    <n v="1460608780"/>
    <n v="1455428380"/>
    <b v="0"/>
    <n v="4"/>
    <b v="0"/>
    <s v="theater/plays"/>
    <n v="5.8164999999999996"/>
    <n v="2908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11633"/>
    <x v="2"/>
    <x v="0"/>
    <s v="USD"/>
    <n v="1406170740"/>
    <n v="1402506278"/>
    <b v="0"/>
    <n v="2"/>
    <b v="0"/>
    <s v="theater/plays"/>
    <n v="1.5510666666666666"/>
    <n v="5816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11633"/>
    <x v="2"/>
    <x v="0"/>
    <s v="USD"/>
    <n v="1488783507"/>
    <n v="1486191507"/>
    <b v="0"/>
    <n v="10"/>
    <b v="0"/>
    <s v="theater/plays"/>
    <n v="6.8429411764705881"/>
    <n v="1163.3"/>
    <x v="1"/>
    <x v="6"/>
  </r>
  <r>
    <n v="3968"/>
    <s v="Scarlet Letters (a play with songs)"/>
    <s v="&quot;On the breast of her gown, in fine red cloth, appeared the letter A.&quot; But what about the rest of the alphabet?"/>
    <n v="5000"/>
    <n v="11633"/>
    <x v="2"/>
    <x v="0"/>
    <s v="USD"/>
    <n v="1463945673"/>
    <n v="1458761673"/>
    <b v="0"/>
    <n v="11"/>
    <b v="0"/>
    <s v="theater/plays"/>
    <n v="2.3266"/>
    <n v="1057.545454545454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11633"/>
    <x v="2"/>
    <x v="0"/>
    <s v="USD"/>
    <n v="1472442900"/>
    <n v="1471638646"/>
    <b v="0"/>
    <n v="6"/>
    <b v="0"/>
    <s v="theater/plays"/>
    <n v="4.1178761061946902"/>
    <n v="1938.833333333333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633"/>
    <x v="2"/>
    <x v="0"/>
    <s v="USD"/>
    <n v="1460925811"/>
    <n v="1458333811"/>
    <b v="0"/>
    <n v="2"/>
    <b v="0"/>
    <s v="theater/plays"/>
    <n v="0.7755333333333333"/>
    <n v="581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1633"/>
    <x v="2"/>
    <x v="0"/>
    <s v="USD"/>
    <n v="1405947126"/>
    <n v="1403355126"/>
    <b v="0"/>
    <n v="6"/>
    <b v="0"/>
    <s v="theater/plays"/>
    <n v="0.83092857142857146"/>
    <n v="1938.8333333333333"/>
    <x v="1"/>
    <x v="6"/>
  </r>
  <r>
    <n v="3972"/>
    <s v="Valkyrie Theatre Company"/>
    <s v="We're a horror based theatre company in Oklahoma City beginning our first season of shows."/>
    <n v="1000"/>
    <n v="11633"/>
    <x v="2"/>
    <x v="0"/>
    <s v="USD"/>
    <n v="1423186634"/>
    <n v="1418002634"/>
    <b v="0"/>
    <n v="8"/>
    <b v="0"/>
    <s v="theater/plays"/>
    <n v="11.632999999999999"/>
    <n v="1454.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11633"/>
    <x v="2"/>
    <x v="0"/>
    <s v="USD"/>
    <n v="1462766400"/>
    <n v="1460219110"/>
    <b v="0"/>
    <n v="37"/>
    <b v="0"/>
    <s v="theater/plays"/>
    <n v="2.3266"/>
    <n v="314.40540540540542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11633"/>
    <x v="2"/>
    <x v="1"/>
    <s v="GBP"/>
    <n v="1464872848"/>
    <n v="1462280848"/>
    <b v="0"/>
    <n v="11"/>
    <b v="0"/>
    <s v="theater/plays"/>
    <n v="11.632999999999999"/>
    <n v="1057.5454545454545"/>
    <x v="1"/>
    <x v="6"/>
  </r>
  <r>
    <n v="3975"/>
    <s v="Moon Over Mangroves"/>
    <s v="Four homeless Key West men are to be given a boat, but fates twist until only the moon and mangroves witness their earthly demise."/>
    <n v="678"/>
    <n v="11633"/>
    <x v="2"/>
    <x v="0"/>
    <s v="USD"/>
    <n v="1468442898"/>
    <n v="1465850898"/>
    <b v="0"/>
    <n v="0"/>
    <b v="0"/>
    <s v="theater/plays"/>
    <n v="17.157817109144542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11633"/>
    <x v="2"/>
    <x v="0"/>
    <s v="USD"/>
    <n v="1406876400"/>
    <n v="1405024561"/>
    <b v="0"/>
    <n v="10"/>
    <b v="0"/>
    <s v="theater/plays"/>
    <n v="8.9484615384615385"/>
    <n v="1163.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1633"/>
    <x v="2"/>
    <x v="0"/>
    <s v="USD"/>
    <n v="1469213732"/>
    <n v="1466621732"/>
    <b v="0"/>
    <n v="6"/>
    <b v="0"/>
    <s v="theater/plays"/>
    <n v="0.12925555555555557"/>
    <n v="1938.833333333333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11633"/>
    <x v="2"/>
    <x v="0"/>
    <s v="USD"/>
    <n v="1422717953"/>
    <n v="1417533953"/>
    <b v="0"/>
    <n v="8"/>
    <b v="0"/>
    <s v="theater/plays"/>
    <n v="5.8164999999999996"/>
    <n v="1454.12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633"/>
    <x v="2"/>
    <x v="1"/>
    <s v="GBP"/>
    <n v="1427659200"/>
    <n v="1425678057"/>
    <b v="0"/>
    <n v="6"/>
    <b v="0"/>
    <s v="theater/plays"/>
    <n v="1.9388333333333334"/>
    <n v="1938.8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11633"/>
    <x v="2"/>
    <x v="0"/>
    <s v="USD"/>
    <n v="1404570147"/>
    <n v="1401978147"/>
    <b v="0"/>
    <n v="7"/>
    <b v="0"/>
    <s v="theater/plays"/>
    <n v="4.6532"/>
    <n v="1661.8571428571429"/>
    <x v="1"/>
    <x v="6"/>
  </r>
  <r>
    <n v="3981"/>
    <s v="BEIRUT, LADY OF LEBANON"/>
    <s v="A Theatrical Production Celebrating the Lebanese Culture and the Human Spirit in Time of War."/>
    <n v="30000"/>
    <n v="11633"/>
    <x v="2"/>
    <x v="0"/>
    <s v="USD"/>
    <n v="1468729149"/>
    <n v="1463545149"/>
    <b v="0"/>
    <n v="7"/>
    <b v="0"/>
    <s v="theater/plays"/>
    <n v="0.38776666666666665"/>
    <n v="1661.857142857142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1633"/>
    <x v="2"/>
    <x v="1"/>
    <s v="GBP"/>
    <n v="1436297180"/>
    <n v="1431113180"/>
    <b v="0"/>
    <n v="5"/>
    <b v="0"/>
    <s v="theater/plays"/>
    <n v="13.685882352941176"/>
    <n v="2326.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11633"/>
    <x v="2"/>
    <x v="0"/>
    <s v="USD"/>
    <n v="1400569140"/>
    <n v="1397854356"/>
    <b v="0"/>
    <n v="46"/>
    <b v="0"/>
    <s v="theater/plays"/>
    <n v="1.0442549371633751"/>
    <n v="252.8913043478260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11633"/>
    <x v="2"/>
    <x v="1"/>
    <s v="GBP"/>
    <n v="1415404800"/>
    <n v="1412809644"/>
    <b v="0"/>
    <n v="10"/>
    <b v="0"/>
    <s v="theater/plays"/>
    <n v="7.7553333333333336"/>
    <n v="1163.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11633"/>
    <x v="2"/>
    <x v="0"/>
    <s v="USD"/>
    <n v="1456002300"/>
    <n v="1454173120"/>
    <b v="0"/>
    <n v="19"/>
    <b v="0"/>
    <s v="theater/plays"/>
    <n v="5.8164999999999996"/>
    <n v="612.2631578947368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11633"/>
    <x v="2"/>
    <x v="1"/>
    <s v="GBP"/>
    <n v="1462539840"/>
    <n v="1460034594"/>
    <b v="0"/>
    <n v="13"/>
    <b v="0"/>
    <s v="theater/plays"/>
    <n v="2.3266"/>
    <n v="894.84615384615381"/>
    <x v="1"/>
    <x v="6"/>
  </r>
  <r>
    <n v="3987"/>
    <s v="Write Now 5"/>
    <s v="Write Now 5 is a new writing festival in south east London promoting new work from emerging playwrights."/>
    <n v="400"/>
    <n v="11633"/>
    <x v="2"/>
    <x v="1"/>
    <s v="GBP"/>
    <n v="1400278290"/>
    <n v="1399414290"/>
    <b v="0"/>
    <n v="13"/>
    <b v="0"/>
    <s v="theater/plays"/>
    <n v="29.0825"/>
    <n v="894.84615384615381"/>
    <x v="1"/>
    <x v="6"/>
  </r>
  <r>
    <n v="3988"/>
    <s v="Folk-Tales: What Stories Do Your Folks Tell?"/>
    <s v="An evening of of stories based both in myth and truth."/>
    <n v="1500"/>
    <n v="11633"/>
    <x v="2"/>
    <x v="0"/>
    <s v="USD"/>
    <n v="1440813413"/>
    <n v="1439517413"/>
    <b v="0"/>
    <n v="4"/>
    <b v="0"/>
    <s v="theater/plays"/>
    <n v="7.7553333333333336"/>
    <n v="2908.2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11633"/>
    <x v="2"/>
    <x v="0"/>
    <s v="USD"/>
    <n v="1447009181"/>
    <n v="1444413581"/>
    <b v="0"/>
    <n v="0"/>
    <b v="0"/>
    <s v="theater/plays"/>
    <n v="3.8776666666666668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11633"/>
    <x v="2"/>
    <x v="1"/>
    <s v="GBP"/>
    <n v="1456934893"/>
    <n v="1454342893"/>
    <b v="0"/>
    <n v="3"/>
    <b v="0"/>
    <s v="theater/plays"/>
    <n v="7.0503030303030307"/>
    <n v="3877.6666666666665"/>
    <x v="1"/>
    <x v="6"/>
  </r>
  <r>
    <n v="3991"/>
    <s v="NTACTheatre - North Texas Actor's Collaborative Theatre"/>
    <s v="North Texas first actor-driven theatre company needs your help"/>
    <n v="500"/>
    <n v="11633"/>
    <x v="2"/>
    <x v="0"/>
    <s v="USD"/>
    <n v="1433086082"/>
    <n v="1430494082"/>
    <b v="0"/>
    <n v="1"/>
    <b v="0"/>
    <s v="theater/plays"/>
    <n v="23.265999999999998"/>
    <n v="11633"/>
    <x v="1"/>
    <x v="6"/>
  </r>
  <r>
    <n v="3992"/>
    <s v="Tearing Down Cabrini-Green, a dynamic social commentary."/>
    <s v="A richly textured and intellectually powerful social commentary about family, community and America."/>
    <n v="10000"/>
    <n v="11633"/>
    <x v="2"/>
    <x v="0"/>
    <s v="USD"/>
    <n v="1449876859"/>
    <n v="1444689259"/>
    <b v="0"/>
    <n v="9"/>
    <b v="0"/>
    <s v="theater/plays"/>
    <n v="1.1633"/>
    <n v="1292.5555555555557"/>
    <x v="1"/>
    <x v="6"/>
  </r>
  <r>
    <n v="3993"/>
    <s v="Invincible Diamonds: A Survivor's Guide"/>
    <s v="I am seeking to turn my collection of urban poetry into a stage play. My desire is to inspire victims to heal."/>
    <n v="50000"/>
    <n v="11633"/>
    <x v="2"/>
    <x v="0"/>
    <s v="USD"/>
    <n v="1431549912"/>
    <n v="1428957912"/>
    <b v="0"/>
    <n v="1"/>
    <b v="0"/>
    <s v="theater/plays"/>
    <n v="0.23266000000000001"/>
    <n v="11633"/>
    <x v="1"/>
    <x v="6"/>
  </r>
  <r>
    <n v="3994"/>
    <s v="Poles Apart - A Play in 2 Acts"/>
    <s v="Is Henson willing to dare risk a theatrical speaking tour of his North Pole adventures...and more?"/>
    <n v="2000"/>
    <n v="11633"/>
    <x v="2"/>
    <x v="0"/>
    <s v="USD"/>
    <n v="1405761690"/>
    <n v="1403169690"/>
    <b v="0"/>
    <n v="1"/>
    <b v="0"/>
    <s v="theater/plays"/>
    <n v="5.8164999999999996"/>
    <n v="1163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11633"/>
    <x v="2"/>
    <x v="1"/>
    <s v="GBP"/>
    <n v="1423913220"/>
    <n v="1421339077"/>
    <b v="0"/>
    <n v="4"/>
    <b v="0"/>
    <s v="theater/plays"/>
    <n v="58.164999999999999"/>
    <n v="2908.2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11633"/>
    <x v="2"/>
    <x v="0"/>
    <s v="USD"/>
    <n v="1416499440"/>
    <n v="1415341464"/>
    <b v="0"/>
    <n v="17"/>
    <b v="0"/>
    <s v="theater/plays"/>
    <n v="3.8776666666666668"/>
    <n v="684.29411764705878"/>
    <x v="1"/>
    <x v="6"/>
  </r>
  <r>
    <n v="3997"/>
    <s v="'Working Play Title'"/>
    <s v="We aim to produce a Professional Published Play for two days in October 2015 on Fri 30th &amp; Sat 31st with three performances in total."/>
    <n v="3000"/>
    <n v="11633"/>
    <x v="2"/>
    <x v="1"/>
    <s v="GBP"/>
    <n v="1428222221"/>
    <n v="1425633821"/>
    <b v="0"/>
    <n v="0"/>
    <b v="0"/>
    <s v="theater/plays"/>
    <n v="3.8776666666666668"/>
    <n v="0"/>
    <x v="1"/>
    <x v="6"/>
  </r>
  <r>
    <n v="3998"/>
    <s v="Forsaken Angels-A New Play"/>
    <s v="Forsaken Angels, a powerful new play by William Leary, author of DCMTA's Best Of 2014 Play Masquerade."/>
    <n v="1250"/>
    <n v="11633"/>
    <x v="2"/>
    <x v="0"/>
    <s v="USD"/>
    <n v="1427580426"/>
    <n v="1424992026"/>
    <b v="0"/>
    <n v="12"/>
    <b v="0"/>
    <s v="theater/plays"/>
    <n v="9.3064"/>
    <n v="969.4166666666666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633"/>
    <x v="2"/>
    <x v="0"/>
    <s v="USD"/>
    <n v="1409514709"/>
    <n v="1406058798"/>
    <b v="0"/>
    <n v="14"/>
    <b v="0"/>
    <s v="theater/plays"/>
    <n v="1.6618571428571429"/>
    <n v="830.92857142857144"/>
    <x v="1"/>
    <x v="6"/>
  </r>
  <r>
    <n v="4000"/>
    <s v="The Escorts"/>
    <s v="An Enticing Trip into the World of Assisted Dying"/>
    <n v="8000"/>
    <n v="11633"/>
    <x v="2"/>
    <x v="0"/>
    <s v="USD"/>
    <n v="1462631358"/>
    <n v="1457450958"/>
    <b v="0"/>
    <n v="1"/>
    <b v="0"/>
    <s v="theater/plays"/>
    <n v="1.4541249999999999"/>
    <n v="1163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11633"/>
    <x v="2"/>
    <x v="1"/>
    <s v="GBP"/>
    <n v="1488394800"/>
    <n v="1486681708"/>
    <b v="0"/>
    <n v="14"/>
    <b v="0"/>
    <s v="theater/plays"/>
    <n v="9.6941666666666659"/>
    <n v="830.9285714285714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11633"/>
    <x v="2"/>
    <x v="0"/>
    <s v="USD"/>
    <n v="1411779761"/>
    <n v="1409187761"/>
    <b v="0"/>
    <n v="4"/>
    <b v="0"/>
    <s v="theater/plays"/>
    <n v="9.3064"/>
    <n v="2908.25"/>
    <x v="1"/>
    <x v="6"/>
  </r>
  <r>
    <n v="4003"/>
    <s v="MAMA BA-B: The Stage Play"/>
    <s v="&quot;MAMA'Z BA-B&quot; is the story of Marcus Williams who struggles to find a place for himself as a young black male."/>
    <n v="2000"/>
    <n v="11633"/>
    <x v="2"/>
    <x v="0"/>
    <s v="USD"/>
    <n v="1424009147"/>
    <n v="1421417147"/>
    <b v="0"/>
    <n v="2"/>
    <b v="0"/>
    <s v="theater/plays"/>
    <n v="5.8164999999999996"/>
    <n v="5816.5"/>
    <x v="1"/>
    <x v="6"/>
  </r>
  <r>
    <n v="4004"/>
    <s v="South Florida Tours"/>
    <s v="Help Launch The Queen Into South Florida!"/>
    <n v="500"/>
    <n v="11633"/>
    <x v="2"/>
    <x v="0"/>
    <s v="USD"/>
    <n v="1412740457"/>
    <n v="1410148457"/>
    <b v="0"/>
    <n v="1"/>
    <b v="0"/>
    <s v="theater/plays"/>
    <n v="23.265999999999998"/>
    <n v="11633"/>
    <x v="1"/>
    <x v="6"/>
  </r>
  <r>
    <n v="4005"/>
    <s v="Bringing more Art to the Community"/>
    <s v="Help us bring more Art to the Community. It's our second production, Fences by August Wilson. Help us make it a success!"/>
    <n v="3000"/>
    <n v="11633"/>
    <x v="2"/>
    <x v="0"/>
    <s v="USD"/>
    <n v="1413832985"/>
    <n v="1408648985"/>
    <b v="0"/>
    <n v="2"/>
    <b v="0"/>
    <s v="theater/plays"/>
    <n v="3.8776666666666668"/>
    <n v="5816.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11633"/>
    <x v="2"/>
    <x v="0"/>
    <s v="USD"/>
    <n v="1455647587"/>
    <n v="1453487587"/>
    <b v="0"/>
    <n v="1"/>
    <b v="0"/>
    <s v="theater/plays"/>
    <n v="0.38776666666666665"/>
    <n v="11633"/>
    <x v="1"/>
    <x v="6"/>
  </r>
  <r>
    <n v="4007"/>
    <s v="POLES APART - A PLAY IN 2 ACTS"/>
    <s v="Is the public ready to hear Matt's story? Is he willing to risk public speaking and the waning reputation among his own race?"/>
    <n v="2000"/>
    <n v="11633"/>
    <x v="2"/>
    <x v="0"/>
    <s v="USD"/>
    <n v="1409070480"/>
    <n v="1406572381"/>
    <b v="0"/>
    <n v="1"/>
    <b v="0"/>
    <s v="theater/plays"/>
    <n v="5.8164999999999996"/>
    <n v="1163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11633"/>
    <x v="2"/>
    <x v="1"/>
    <s v="GBP"/>
    <n v="1437606507"/>
    <n v="1435014507"/>
    <b v="0"/>
    <n v="4"/>
    <b v="0"/>
    <s v="theater/plays"/>
    <n v="11.632999999999999"/>
    <n v="2908.2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11633"/>
    <x v="2"/>
    <x v="1"/>
    <s v="GBP"/>
    <n v="1410281360"/>
    <n v="1406825360"/>
    <b v="0"/>
    <n v="3"/>
    <b v="0"/>
    <s v="theater/plays"/>
    <n v="6.0274611398963733"/>
    <n v="3877.6666666666665"/>
    <x v="1"/>
    <x v="6"/>
  </r>
  <r>
    <n v="4010"/>
    <s v="The Connection Play 2014"/>
    <s v="JUNTO Productions is proud to present our first production, the premiere of The Connection, a play by Jeffrey Paul."/>
    <n v="7200"/>
    <n v="11633"/>
    <x v="2"/>
    <x v="0"/>
    <s v="USD"/>
    <n v="1414348166"/>
    <n v="1412879366"/>
    <b v="0"/>
    <n v="38"/>
    <b v="0"/>
    <s v="theater/plays"/>
    <n v="1.6156944444444445"/>
    <n v="306.1315789473684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1633"/>
    <x v="2"/>
    <x v="1"/>
    <s v="GBP"/>
    <n v="1422450278"/>
    <n v="1419858278"/>
    <b v="0"/>
    <n v="4"/>
    <b v="0"/>
    <s v="theater/plays"/>
    <n v="46.531999999999996"/>
    <n v="2908.25"/>
    <x v="1"/>
    <x v="6"/>
  </r>
  <r>
    <n v="4012"/>
    <s v="The Butterfly Catcher"/>
    <s v="LEELA IS A 14 YEAR OLD GIRL. JONAH IS A 56 YEAR OLD MAN. IT'S BEEN GOING ON FOR 3 YEARS. HERE COMES THE NIGHT OF VIOLENT RECKONING."/>
    <n v="575"/>
    <n v="11633"/>
    <x v="2"/>
    <x v="1"/>
    <s v="GBP"/>
    <n v="1430571849"/>
    <n v="1427979849"/>
    <b v="0"/>
    <n v="0"/>
    <b v="0"/>
    <s v="theater/plays"/>
    <n v="20.231304347826086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11633"/>
    <x v="2"/>
    <x v="0"/>
    <s v="USD"/>
    <n v="1424070823"/>
    <n v="1421478823"/>
    <b v="0"/>
    <n v="2"/>
    <b v="0"/>
    <s v="theater/plays"/>
    <n v="5.8164999999999996"/>
    <n v="5816.5"/>
    <x v="1"/>
    <x v="6"/>
  </r>
  <r>
    <n v="4014"/>
    <s v="Ministry theater"/>
    <s v="I am trying to put together a ministry theater company for junior / high schoolers that which puts on free shows in the SoCal area."/>
    <n v="9000"/>
    <n v="11633"/>
    <x v="2"/>
    <x v="0"/>
    <s v="USD"/>
    <n v="1457157269"/>
    <n v="1455861269"/>
    <b v="0"/>
    <n v="0"/>
    <b v="0"/>
    <s v="theater/plays"/>
    <n v="1.2925555555555555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1633"/>
    <x v="2"/>
    <x v="0"/>
    <s v="USD"/>
    <n v="1437331463"/>
    <n v="1434739463"/>
    <b v="0"/>
    <n v="1"/>
    <b v="0"/>
    <s v="theater/plays"/>
    <n v="1.6618571428571429"/>
    <n v="11633"/>
    <x v="1"/>
    <x v="6"/>
  </r>
  <r>
    <n v="4016"/>
    <s v="MENTAL Play"/>
    <s v="A new play and project exploring challenges faced by young adults struggling with mental health issues in contemporary Britain."/>
    <n v="500"/>
    <n v="11633"/>
    <x v="2"/>
    <x v="1"/>
    <s v="GBP"/>
    <n v="1410987400"/>
    <n v="1408395400"/>
    <b v="0"/>
    <n v="7"/>
    <b v="0"/>
    <s v="theater/plays"/>
    <n v="23.265999999999998"/>
    <n v="1661.857142857142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1633"/>
    <x v="2"/>
    <x v="0"/>
    <s v="USD"/>
    <n v="1409846874"/>
    <n v="1407254874"/>
    <b v="0"/>
    <n v="2"/>
    <b v="0"/>
    <s v="theater/plays"/>
    <n v="1.1633"/>
    <n v="5816.5"/>
    <x v="1"/>
    <x v="6"/>
  </r>
  <r>
    <n v="4018"/>
    <s v="Time Please Fringe"/>
    <s v="Funding for a production of Time Please at the Brighton Fringe 2017... and beyond."/>
    <n v="1500"/>
    <n v="11633"/>
    <x v="2"/>
    <x v="1"/>
    <s v="GBP"/>
    <n v="1475877108"/>
    <n v="1473285108"/>
    <b v="0"/>
    <n v="4"/>
    <b v="0"/>
    <s v="theater/plays"/>
    <n v="7.7553333333333336"/>
    <n v="2908.25"/>
    <x v="1"/>
    <x v="6"/>
  </r>
  <r>
    <n v="4019"/>
    <s v="We Don't Play Fight"/>
    <s v="Finally a crossover of the arts takes place! Theater &amp; LIVE Pro Wrestling. A unique story featuring TV Pro Wrestling without the TV."/>
    <n v="3500"/>
    <n v="11633"/>
    <x v="2"/>
    <x v="0"/>
    <s v="USD"/>
    <n v="1460737680"/>
    <n v="1455725596"/>
    <b v="0"/>
    <n v="4"/>
    <b v="0"/>
    <s v="theater/plays"/>
    <n v="3.3237142857142858"/>
    <n v="2908.25"/>
    <x v="1"/>
    <x v="6"/>
  </r>
  <r>
    <n v="4020"/>
    <s v="Those That Fly"/>
    <s v="Having lived her whole life in the midst of a civil war, 11 year old Leyla dreams of being a pilot so she may fly her family to safety."/>
    <n v="600"/>
    <n v="11633"/>
    <x v="2"/>
    <x v="0"/>
    <s v="USD"/>
    <n v="1427168099"/>
    <n v="1424579699"/>
    <b v="0"/>
    <n v="3"/>
    <b v="0"/>
    <s v="theater/plays"/>
    <n v="19.388333333333332"/>
    <n v="3877.6666666666665"/>
    <x v="1"/>
    <x v="6"/>
  </r>
  <r>
    <n v="4021"/>
    <s v="Angels in Houston"/>
    <s v="Help a group of actors end bigotry in Houston, TX by supporting a  full production of Angels in America."/>
    <n v="15000"/>
    <n v="11633"/>
    <x v="2"/>
    <x v="0"/>
    <s v="USD"/>
    <n v="1414360358"/>
    <n v="1409176358"/>
    <b v="0"/>
    <n v="2"/>
    <b v="0"/>
    <s v="theater/plays"/>
    <n v="0.7755333333333333"/>
    <n v="5816.5"/>
    <x v="1"/>
    <x v="6"/>
  </r>
  <r>
    <n v="4022"/>
    <s v="The Merchant of Venice as Shakespeare Heard It"/>
    <s v="Help us produce a video of the first Original Pronunciation Merchant of Venice."/>
    <n v="18000"/>
    <n v="11633"/>
    <x v="2"/>
    <x v="0"/>
    <s v="USD"/>
    <n v="1422759240"/>
    <n v="1418824867"/>
    <b v="0"/>
    <n v="197"/>
    <b v="0"/>
    <s v="theater/plays"/>
    <n v="0.64627777777777773"/>
    <n v="59.050761421319798"/>
    <x v="1"/>
    <x v="6"/>
  </r>
  <r>
    <n v="4023"/>
    <s v="Forgive &amp; Forget"/>
    <s v="An original gospel stage play that explores the pain and hurt caused by those who struggle to forgive others!"/>
    <n v="7000"/>
    <n v="11633"/>
    <x v="2"/>
    <x v="0"/>
    <s v="USD"/>
    <n v="1458860363"/>
    <n v="1454975963"/>
    <b v="0"/>
    <n v="0"/>
    <b v="0"/>
    <s v="theater/plays"/>
    <n v="1.6618571428571429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1633"/>
    <x v="2"/>
    <x v="0"/>
    <s v="USD"/>
    <n v="1441037097"/>
    <n v="1438445097"/>
    <b v="0"/>
    <n v="1"/>
    <b v="0"/>
    <s v="theater/plays"/>
    <n v="14.54125"/>
    <n v="11633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11633"/>
    <x v="2"/>
    <x v="6"/>
    <s v="EUR"/>
    <n v="1437889336"/>
    <n v="1432705336"/>
    <b v="0"/>
    <n v="4"/>
    <b v="0"/>
    <s v="theater/plays"/>
    <n v="2.3266"/>
    <n v="2908.25"/>
    <x v="1"/>
    <x v="6"/>
  </r>
  <r>
    <n v="4026"/>
    <s v="Speak to my Soul: A Montage of Voices"/>
    <s v="This is a play that voices that stories of the black experience in America using spoken word, song and dance."/>
    <n v="4000"/>
    <n v="11633"/>
    <x v="2"/>
    <x v="0"/>
    <s v="USD"/>
    <n v="1449247439"/>
    <n v="1444059839"/>
    <b v="0"/>
    <n v="0"/>
    <b v="0"/>
    <s v="theater/plays"/>
    <n v="2.9082499999999998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11633"/>
    <x v="2"/>
    <x v="0"/>
    <s v="USD"/>
    <n v="1487811600"/>
    <n v="1486077481"/>
    <b v="0"/>
    <n v="7"/>
    <b v="0"/>
    <s v="theater/plays"/>
    <n v="3.8776666666666668"/>
    <n v="1661.8571428571429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11633"/>
    <x v="2"/>
    <x v="0"/>
    <s v="USD"/>
    <n v="1402007500"/>
    <n v="1399415500"/>
    <b v="0"/>
    <n v="11"/>
    <b v="0"/>
    <s v="theater/plays"/>
    <n v="5.8164999999999996"/>
    <n v="1057.5454545454545"/>
    <x v="1"/>
    <x v="6"/>
  </r>
  <r>
    <n v="4029"/>
    <s v="Next 2 the Stage"/>
    <s v="A theater complex that educates as we entertain.  We will provide shows that inspire and theater classes that motivate."/>
    <n v="20000"/>
    <n v="11633"/>
    <x v="2"/>
    <x v="0"/>
    <s v="USD"/>
    <n v="1450053370"/>
    <n v="1447461370"/>
    <b v="0"/>
    <n v="0"/>
    <b v="0"/>
    <s v="theater/plays"/>
    <n v="0.58165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11633"/>
    <x v="2"/>
    <x v="0"/>
    <s v="USD"/>
    <n v="1454525340"/>
    <n v="1452008599"/>
    <b v="0"/>
    <n v="6"/>
    <b v="0"/>
    <s v="theater/plays"/>
    <n v="4.6532"/>
    <n v="1938.833333333333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11633"/>
    <x v="2"/>
    <x v="0"/>
    <s v="USD"/>
    <n v="1418914964"/>
    <n v="1414591364"/>
    <b v="0"/>
    <n v="0"/>
    <b v="0"/>
    <s v="theater/plays"/>
    <n v="2.3266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11633"/>
    <x v="2"/>
    <x v="0"/>
    <s v="USD"/>
    <n v="1450211116"/>
    <n v="1445023516"/>
    <b v="0"/>
    <n v="7"/>
    <b v="0"/>
    <s v="theater/plays"/>
    <n v="1.9234457671957672"/>
    <n v="1661.857142857142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11633"/>
    <x v="2"/>
    <x v="1"/>
    <s v="GBP"/>
    <n v="1475398800"/>
    <n v="1472711224"/>
    <b v="0"/>
    <n v="94"/>
    <b v="0"/>
    <s v="theater/plays"/>
    <n v="0.48673640167364018"/>
    <n v="123.7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11633"/>
    <x v="2"/>
    <x v="0"/>
    <s v="USD"/>
    <n v="1428097450"/>
    <n v="1425509050"/>
    <b v="0"/>
    <n v="2"/>
    <b v="0"/>
    <s v="theater/plays"/>
    <n v="0.86170370370370375"/>
    <n v="5816.5"/>
    <x v="1"/>
    <x v="6"/>
  </r>
  <r>
    <n v="4035"/>
    <s v="The Lost Boy"/>
    <s v="&quot;Stories are where you go to look for the truth of your own life.&quot; (Frank Delaney)"/>
    <n v="10000"/>
    <n v="11633"/>
    <x v="2"/>
    <x v="0"/>
    <s v="USD"/>
    <n v="1413925887"/>
    <n v="1411333887"/>
    <b v="0"/>
    <n v="25"/>
    <b v="0"/>
    <s v="theater/plays"/>
    <n v="1.1633"/>
    <n v="465.32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11633"/>
    <x v="2"/>
    <x v="0"/>
    <s v="USD"/>
    <n v="1404253800"/>
    <n v="1402784964"/>
    <b v="0"/>
    <n v="17"/>
    <b v="0"/>
    <s v="theater/plays"/>
    <n v="1.9388333333333334"/>
    <n v="684.2941176470587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11633"/>
    <x v="2"/>
    <x v="0"/>
    <s v="USD"/>
    <n v="1464099900"/>
    <n v="1462585315"/>
    <b v="0"/>
    <n v="2"/>
    <b v="0"/>
    <s v="theater/plays"/>
    <n v="16.618571428571428"/>
    <n v="5816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11633"/>
    <x v="2"/>
    <x v="0"/>
    <s v="USD"/>
    <n v="1413573010"/>
    <n v="1408389010"/>
    <b v="0"/>
    <n v="4"/>
    <b v="0"/>
    <s v="theater/plays"/>
    <n v="4.6532"/>
    <n v="2908.25"/>
    <x v="1"/>
    <x v="6"/>
  </r>
  <r>
    <n v="4039"/>
    <s v="Defiant Entertainment presents: The Park Bench"/>
    <s v="Help stage an original One Act Play that brings awareness to Alzheimer's in its debut performance."/>
    <n v="500"/>
    <n v="11633"/>
    <x v="2"/>
    <x v="0"/>
    <s v="USD"/>
    <n v="1448949540"/>
    <n v="1446048367"/>
    <b v="0"/>
    <n v="5"/>
    <b v="0"/>
    <s v="theater/plays"/>
    <n v="23.265999999999998"/>
    <n v="2326.6"/>
    <x v="1"/>
    <x v="6"/>
  </r>
  <r>
    <n v="4040"/>
    <s v="The Last Encore Musical"/>
    <s v="This nationally published book, set in the 70â€™s, tells the untold story of singers and a friendly reunion visit turning bad."/>
    <n v="8000"/>
    <n v="11633"/>
    <x v="2"/>
    <x v="0"/>
    <s v="USD"/>
    <n v="1437188400"/>
    <n v="1432100004"/>
    <b v="0"/>
    <n v="2"/>
    <b v="0"/>
    <s v="theater/plays"/>
    <n v="1.4541249999999999"/>
    <n v="5816.5"/>
    <x v="1"/>
    <x v="6"/>
  </r>
  <r>
    <n v="4041"/>
    <s v="In the Land of Gold"/>
    <s v="A bold, colouful, vibrant play centred around the last remaining monarchy of Africa."/>
    <n v="5000"/>
    <n v="11633"/>
    <x v="2"/>
    <x v="1"/>
    <s v="GBP"/>
    <n v="1473160954"/>
    <n v="1467976954"/>
    <b v="0"/>
    <n v="2"/>
    <b v="0"/>
    <s v="theater/plays"/>
    <n v="2.3266"/>
    <n v="5816.5"/>
    <x v="1"/>
    <x v="6"/>
  </r>
  <r>
    <n v="4042"/>
    <s v="Messages"/>
    <s v="Acting group and production for inner city youth, about inner city youth. The problems and stuation that they see everyday."/>
    <n v="10000"/>
    <n v="11633"/>
    <x v="2"/>
    <x v="0"/>
    <s v="USD"/>
    <n v="1421781360"/>
    <n v="1419213664"/>
    <b v="0"/>
    <n v="3"/>
    <b v="0"/>
    <s v="theater/plays"/>
    <n v="1.1633"/>
    <n v="3877.6666666666665"/>
    <x v="1"/>
    <x v="6"/>
  </r>
  <r>
    <n v="4043"/>
    <s v="Not making potato salad here!"/>
    <s v="This could be my last play, need to bring my son out to see it before it's over.  Need to fly him here from BC"/>
    <n v="300"/>
    <n v="11633"/>
    <x v="2"/>
    <x v="5"/>
    <s v="CAD"/>
    <n v="1416524325"/>
    <n v="1415228325"/>
    <b v="0"/>
    <n v="0"/>
    <b v="0"/>
    <s v="theater/plays"/>
    <n v="38.776666666666664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11633"/>
    <x v="2"/>
    <x v="0"/>
    <s v="USD"/>
    <n v="1428642000"/>
    <n v="1426050982"/>
    <b v="0"/>
    <n v="4"/>
    <b v="0"/>
    <s v="theater/plays"/>
    <n v="19.388333333333332"/>
    <n v="2908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1633"/>
    <x v="2"/>
    <x v="2"/>
    <s v="AUD"/>
    <n v="1408596589"/>
    <n v="1406004589"/>
    <b v="0"/>
    <n v="1"/>
    <b v="0"/>
    <s v="theater/plays"/>
    <n v="2.3266"/>
    <n v="1163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11633"/>
    <x v="2"/>
    <x v="0"/>
    <s v="USD"/>
    <n v="1413992210"/>
    <n v="1411400210"/>
    <b v="0"/>
    <n v="12"/>
    <b v="0"/>
    <s v="theater/plays"/>
    <n v="2.0773214285714285"/>
    <n v="969.4166666666666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633"/>
    <x v="2"/>
    <x v="0"/>
    <s v="USD"/>
    <n v="1420938000"/>
    <n v="1418862743"/>
    <b v="0"/>
    <n v="4"/>
    <b v="0"/>
    <s v="theater/plays"/>
    <n v="2.3266"/>
    <n v="2908.25"/>
    <x v="1"/>
    <x v="6"/>
  </r>
  <r>
    <n v="4048"/>
    <s v="Speechless"/>
    <s v="The unspoken story of growing up disabled with cerebral palsy and no speech. This inclusive company fights ignorance using dark humour."/>
    <n v="17000"/>
    <n v="11633"/>
    <x v="2"/>
    <x v="1"/>
    <s v="GBP"/>
    <n v="1460373187"/>
    <n v="1457352787"/>
    <b v="0"/>
    <n v="91"/>
    <b v="0"/>
    <s v="theater/plays"/>
    <n v="0.68429411764705883"/>
    <n v="127.8351648351648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1633"/>
    <x v="2"/>
    <x v="0"/>
    <s v="USD"/>
    <n v="1436914815"/>
    <n v="1434322815"/>
    <b v="0"/>
    <n v="1"/>
    <b v="0"/>
    <s v="theater/plays"/>
    <n v="0.58165"/>
    <n v="11633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1633"/>
    <x v="2"/>
    <x v="0"/>
    <s v="USD"/>
    <n v="1414077391"/>
    <n v="1411485391"/>
    <b v="0"/>
    <n v="1"/>
    <b v="0"/>
    <s v="theater/plays"/>
    <n v="7.7553333333333336"/>
    <n v="11633"/>
    <x v="1"/>
    <x v="6"/>
  </r>
  <r>
    <n v="4051"/>
    <s v="Phantom of the Kun Opera"/>
    <s v="It is a heart-breaking life story of Wu family who tries to preserve the gem of Chinese Kun Opera through generations."/>
    <n v="500"/>
    <n v="11633"/>
    <x v="2"/>
    <x v="0"/>
    <s v="USD"/>
    <n v="1399618380"/>
    <n v="1399058797"/>
    <b v="0"/>
    <n v="0"/>
    <b v="0"/>
    <s v="theater/plays"/>
    <n v="23.265999999999998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633"/>
    <x v="2"/>
    <x v="0"/>
    <s v="USD"/>
    <n v="1413234316"/>
    <n v="1408050316"/>
    <b v="0"/>
    <n v="13"/>
    <b v="0"/>
    <s v="theater/plays"/>
    <n v="3.8776666666666668"/>
    <n v="894.8461538461538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633"/>
    <x v="2"/>
    <x v="1"/>
    <s v="GBP"/>
    <n v="1416081600"/>
    <n v="1413477228"/>
    <b v="0"/>
    <n v="2"/>
    <b v="0"/>
    <s v="theater/plays"/>
    <n v="23.265999999999998"/>
    <n v="5816.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11633"/>
    <x v="2"/>
    <x v="0"/>
    <s v="USD"/>
    <n v="1475294400"/>
    <n v="1472674285"/>
    <b v="0"/>
    <n v="0"/>
    <b v="0"/>
    <s v="theater/plays"/>
    <n v="1.3100225225225226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11633"/>
    <x v="2"/>
    <x v="1"/>
    <s v="GBP"/>
    <n v="1403192031"/>
    <n v="1400600031"/>
    <b v="0"/>
    <n v="21"/>
    <b v="0"/>
    <s v="theater/plays"/>
    <n v="2.3266"/>
    <n v="553.95238095238096"/>
    <x v="1"/>
    <x v="6"/>
  </r>
  <r>
    <n v="4056"/>
    <s v="American Pride"/>
    <s v="American Pride is a play centered on the Poetry of one Iraq War veteran, and follows her journey through war and back home."/>
    <n v="1500"/>
    <n v="11633"/>
    <x v="2"/>
    <x v="0"/>
    <s v="USD"/>
    <n v="1467575940"/>
    <n v="1465856639"/>
    <b v="0"/>
    <n v="9"/>
    <b v="0"/>
    <s v="theater/plays"/>
    <n v="7.7553333333333336"/>
    <n v="1292.555555555555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11633"/>
    <x v="2"/>
    <x v="1"/>
    <s v="GBP"/>
    <n v="1448492400"/>
    <n v="1446506080"/>
    <b v="0"/>
    <n v="6"/>
    <b v="0"/>
    <s v="theater/plays"/>
    <n v="3.3237142857142858"/>
    <n v="1938.8333333333333"/>
    <x v="1"/>
    <x v="6"/>
  </r>
  <r>
    <n v="4058"/>
    <s v="Secret of Shahrazad (World Premier)"/>
    <s v="Help reveal the beauty of Islamic culture by launching this new adventure play celebrating Persian music, dance, and lore."/>
    <n v="3750"/>
    <n v="11633"/>
    <x v="2"/>
    <x v="0"/>
    <s v="USD"/>
    <n v="1459483140"/>
    <n v="1458178044"/>
    <b v="0"/>
    <n v="4"/>
    <b v="0"/>
    <s v="theater/plays"/>
    <n v="3.1021333333333332"/>
    <n v="2908.25"/>
    <x v="1"/>
    <x v="6"/>
  </r>
  <r>
    <n v="4059"/>
    <s v="The Million Dollar Shot"/>
    <s v="A very Canadian children's play inspired by the tradition of British pantomimes like Aladdin, and the Nutcracker."/>
    <n v="10000"/>
    <n v="11633"/>
    <x v="2"/>
    <x v="5"/>
    <s v="CAD"/>
    <n v="1410836400"/>
    <n v="1408116152"/>
    <b v="0"/>
    <n v="7"/>
    <b v="0"/>
    <s v="theater/plays"/>
    <n v="1.1633"/>
    <n v="1661.857142857142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11633"/>
    <x v="2"/>
    <x v="5"/>
    <s v="CAD"/>
    <n v="1403539200"/>
    <n v="1400604056"/>
    <b v="0"/>
    <n v="5"/>
    <b v="0"/>
    <s v="theater/plays"/>
    <n v="1.1633"/>
    <n v="2326.6"/>
    <x v="1"/>
    <x v="6"/>
  </r>
  <r>
    <n v="4061"/>
    <s v="PRODUCE the Stage Play SKYLAR'S SYNDROME by Gavin Kayner"/>
    <s v="SKYLAR'S SYNDROME is a tremendous psychodrama by master playwright Gavin Kayner!"/>
    <n v="525"/>
    <n v="11633"/>
    <x v="2"/>
    <x v="0"/>
    <s v="USD"/>
    <n v="1461205423"/>
    <n v="1456025023"/>
    <b v="0"/>
    <n v="0"/>
    <b v="0"/>
    <s v="theater/plays"/>
    <n v="22.158095238095239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11633"/>
    <x v="2"/>
    <x v="0"/>
    <s v="USD"/>
    <n v="1467481468"/>
    <n v="1464889468"/>
    <b v="0"/>
    <n v="3"/>
    <b v="0"/>
    <s v="theater/plays"/>
    <n v="0.58165"/>
    <n v="3877.666666666666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1633"/>
    <x v="2"/>
    <x v="1"/>
    <s v="GBP"/>
    <n v="1403886084"/>
    <n v="1401294084"/>
    <b v="0"/>
    <n v="9"/>
    <b v="0"/>
    <s v="theater/plays"/>
    <n v="1.2245263157894737"/>
    <n v="1292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11633"/>
    <x v="2"/>
    <x v="2"/>
    <s v="AUD"/>
    <n v="1430316426"/>
    <n v="1427724426"/>
    <b v="0"/>
    <n v="6"/>
    <b v="0"/>
    <s v="theater/plays"/>
    <n v="5.8164999999999996"/>
    <n v="1938.8333333333333"/>
    <x v="1"/>
    <x v="6"/>
  </r>
  <r>
    <n v="4065"/>
    <s v="A Midsummer's Night's Dream"/>
    <s v="A classical/ fantasy version of midsummers done by professionally trained actors in Tulsa!"/>
    <n v="4000"/>
    <n v="11633"/>
    <x v="2"/>
    <x v="0"/>
    <s v="USD"/>
    <n v="1407883811"/>
    <n v="1405291811"/>
    <b v="0"/>
    <n v="4"/>
    <b v="0"/>
    <s v="theater/plays"/>
    <n v="2.9082499999999998"/>
    <n v="2908.2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11633"/>
    <x v="2"/>
    <x v="0"/>
    <s v="USD"/>
    <n v="1463619388"/>
    <n v="1461027388"/>
    <b v="0"/>
    <n v="1"/>
    <b v="0"/>
    <s v="theater/plays"/>
    <n v="0.7755333333333333"/>
    <n v="1163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11633"/>
    <x v="2"/>
    <x v="0"/>
    <s v="USD"/>
    <n v="1443408550"/>
    <n v="1439952550"/>
    <b v="0"/>
    <n v="17"/>
    <b v="0"/>
    <s v="theater/plays"/>
    <n v="2.3266"/>
    <n v="684.29411764705878"/>
    <x v="1"/>
    <x v="6"/>
  </r>
  <r>
    <n v="4068"/>
    <s v="Produce BELLE DAME SANS MERCI a stage play"/>
    <s v="Be a PRODUCER of the Original stage play BELLE DAME SANS MERCI by Michael Fenlason! :-) :-( !"/>
    <n v="3495"/>
    <n v="11633"/>
    <x v="2"/>
    <x v="0"/>
    <s v="USD"/>
    <n v="1484348700"/>
    <n v="1481756855"/>
    <b v="0"/>
    <n v="1"/>
    <b v="0"/>
    <s v="theater/plays"/>
    <n v="3.3284692417739628"/>
    <n v="11633"/>
    <x v="1"/>
    <x v="6"/>
  </r>
  <r>
    <n v="4069"/>
    <s v="The Pendulum Swings"/>
    <s v="'The Pendulum Swings' is a three-act dark comedy that sees Frank and Michael await their execution on Death Row."/>
    <n v="1250"/>
    <n v="11633"/>
    <x v="2"/>
    <x v="1"/>
    <s v="GBP"/>
    <n v="1425124800"/>
    <n v="1421596356"/>
    <b v="0"/>
    <n v="13"/>
    <b v="0"/>
    <s v="theater/plays"/>
    <n v="9.3064"/>
    <n v="894.84615384615381"/>
    <x v="1"/>
    <x v="6"/>
  </r>
  <r>
    <n v="4070"/>
    <s v="Southern Utah University: V-Day 2015"/>
    <s v="V-Day Southern Utah University 2015 and Second Studio Players presents: The Vagina Monologues"/>
    <n v="1000"/>
    <n v="11633"/>
    <x v="2"/>
    <x v="0"/>
    <s v="USD"/>
    <n v="1425178800"/>
    <n v="1422374420"/>
    <b v="0"/>
    <n v="6"/>
    <b v="0"/>
    <s v="theater/plays"/>
    <n v="11.632999999999999"/>
    <n v="1938.8333333333333"/>
    <x v="1"/>
    <x v="6"/>
  </r>
  <r>
    <n v="4071"/>
    <s v="ATEMPORAL"/>
    <s v="ExÃ¡men final de alumnos del Centro de CapacitaciÃ³n de la ANDA. Son extractos de obras: El JardÃ­n de los CerezoS, Madre Coraje y Casa"/>
    <n v="20000"/>
    <n v="11633"/>
    <x v="2"/>
    <x v="14"/>
    <s v="MXN"/>
    <n v="1482779931"/>
    <n v="1480187931"/>
    <b v="0"/>
    <n v="0"/>
    <b v="0"/>
    <s v="theater/plays"/>
    <n v="0.58165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11633"/>
    <x v="2"/>
    <x v="1"/>
    <s v="GBP"/>
    <n v="1408646111"/>
    <n v="1403462111"/>
    <b v="0"/>
    <n v="2"/>
    <b v="0"/>
    <s v="theater/plays"/>
    <n v="11.632999999999999"/>
    <n v="5816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11633"/>
    <x v="2"/>
    <x v="0"/>
    <s v="USD"/>
    <n v="1431144000"/>
    <n v="1426407426"/>
    <b v="0"/>
    <n v="2"/>
    <b v="0"/>
    <s v="theater/plays"/>
    <n v="3.3237142857142858"/>
    <n v="5816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11633"/>
    <x v="2"/>
    <x v="1"/>
    <s v="GBP"/>
    <n v="1446732975"/>
    <n v="1444137375"/>
    <b v="0"/>
    <n v="21"/>
    <b v="0"/>
    <s v="theater/plays"/>
    <n v="4.2301818181818183"/>
    <n v="553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11633"/>
    <x v="2"/>
    <x v="1"/>
    <s v="GBP"/>
    <n v="1404149280"/>
    <n v="1400547969"/>
    <b v="0"/>
    <n v="13"/>
    <b v="0"/>
    <s v="theater/plays"/>
    <n v="5.8164999999999996"/>
    <n v="894.84615384615381"/>
    <x v="1"/>
    <x v="6"/>
  </r>
  <r>
    <n v="4076"/>
    <s v="The Walls of Jericho ( A Voice for Warrior Families)"/>
    <s v="A play to raise awareness about the effects of mental illness on a military family in the Cold War area."/>
    <n v="700"/>
    <n v="11633"/>
    <x v="2"/>
    <x v="0"/>
    <s v="USD"/>
    <n v="1413921060"/>
    <n v="1411499149"/>
    <b v="0"/>
    <n v="0"/>
    <b v="0"/>
    <s v="theater/plays"/>
    <n v="16.618571428571428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1633"/>
    <x v="2"/>
    <x v="0"/>
    <s v="USD"/>
    <n v="1482339794"/>
    <n v="1479747794"/>
    <b v="0"/>
    <n v="6"/>
    <b v="0"/>
    <s v="theater/plays"/>
    <n v="0.7755333333333333"/>
    <n v="1938.8333333333333"/>
    <x v="1"/>
    <x v="6"/>
  </r>
  <r>
    <n v="4078"/>
    <s v="Theatre Memoire"/>
    <s v="Theatre Memoire are a High Wycombe based theatre company. Performing plays about multi-culturalism and interconectedness."/>
    <n v="250"/>
    <n v="11633"/>
    <x v="2"/>
    <x v="1"/>
    <s v="GBP"/>
    <n v="1485543242"/>
    <n v="1482951242"/>
    <b v="0"/>
    <n v="0"/>
    <b v="0"/>
    <s v="theater/plays"/>
    <n v="46.531999999999996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11633"/>
    <x v="2"/>
    <x v="0"/>
    <s v="USD"/>
    <n v="1466375521"/>
    <n v="1463783521"/>
    <b v="0"/>
    <n v="1"/>
    <b v="0"/>
    <s v="theater/plays"/>
    <n v="3.8776666666666668"/>
    <n v="11633"/>
    <x v="1"/>
    <x v="6"/>
  </r>
  <r>
    <n v="4080"/>
    <s v="Uncommonnotions"/>
    <s v="&quot;Uncommonnotion&quot;. is a collections of short humors stories, I want to develop into plays, interest has been shown in this idea."/>
    <n v="3000"/>
    <n v="11633"/>
    <x v="2"/>
    <x v="0"/>
    <s v="USD"/>
    <n v="1465930440"/>
    <n v="1463849116"/>
    <b v="0"/>
    <n v="0"/>
    <b v="0"/>
    <s v="theater/plays"/>
    <n v="3.8776666666666668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11633"/>
    <x v="2"/>
    <x v="0"/>
    <s v="USD"/>
    <n v="1425819425"/>
    <n v="1423231025"/>
    <b v="0"/>
    <n v="12"/>
    <b v="0"/>
    <s v="theater/plays"/>
    <n v="5.230665467625899"/>
    <n v="969.4166666666666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11633"/>
    <x v="2"/>
    <x v="0"/>
    <s v="USD"/>
    <n v="1447542000"/>
    <n v="1446179553"/>
    <b v="0"/>
    <n v="2"/>
    <b v="0"/>
    <s v="theater/plays"/>
    <n v="77.553333333333327"/>
    <n v="5816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11633"/>
    <x v="2"/>
    <x v="0"/>
    <s v="USD"/>
    <n v="1452795416"/>
    <n v="1450203416"/>
    <b v="0"/>
    <n v="6"/>
    <b v="0"/>
    <s v="theater/plays"/>
    <n v="3.3237142857142858"/>
    <n v="1938.833333333333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1633"/>
    <x v="2"/>
    <x v="13"/>
    <s v="EUR"/>
    <n v="1476008906"/>
    <n v="1473416906"/>
    <b v="0"/>
    <n v="1"/>
    <b v="0"/>
    <s v="theater/plays"/>
    <n v="3.8776666666666668"/>
    <n v="11633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1633"/>
    <x v="2"/>
    <x v="0"/>
    <s v="USD"/>
    <n v="1427169540"/>
    <n v="1424701775"/>
    <b v="0"/>
    <n v="1"/>
    <b v="0"/>
    <s v="theater/plays"/>
    <n v="3.3237142857142858"/>
    <n v="11633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11633"/>
    <x v="2"/>
    <x v="0"/>
    <s v="USD"/>
    <n v="1448078400"/>
    <n v="1445985299"/>
    <b v="0"/>
    <n v="5"/>
    <b v="0"/>
    <s v="theater/plays"/>
    <n v="11.632999999999999"/>
    <n v="2326.6"/>
    <x v="1"/>
    <x v="6"/>
  </r>
  <r>
    <n v="4087"/>
    <s v="Stage Production &quot;The Nail Shop&quot;"/>
    <s v="Comedy Stage Play"/>
    <n v="9600"/>
    <n v="11633"/>
    <x v="2"/>
    <x v="0"/>
    <s v="USD"/>
    <n v="1468777786"/>
    <n v="1466185786"/>
    <b v="0"/>
    <n v="0"/>
    <b v="0"/>
    <s v="theater/plays"/>
    <n v="1.2117708333333332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11633"/>
    <x v="2"/>
    <x v="1"/>
    <s v="GBP"/>
    <n v="1421403960"/>
    <n v="1418827324"/>
    <b v="0"/>
    <n v="3"/>
    <b v="0"/>
    <s v="theater/plays"/>
    <n v="5.8164999999999996"/>
    <n v="3877.666666666666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11633"/>
    <x v="2"/>
    <x v="0"/>
    <s v="USD"/>
    <n v="1433093700"/>
    <n v="1430242488"/>
    <b v="0"/>
    <n v="8"/>
    <b v="0"/>
    <s v="theater/plays"/>
    <n v="2.3266"/>
    <n v="1454.125"/>
    <x v="1"/>
    <x v="6"/>
  </r>
  <r>
    <n v="4090"/>
    <s v="&quot; Sweet O'l Mama &quot; Theater Production"/>
    <s v="A gripping re-enactment of a true breast cancer survival story, highlighted with inspiration and laughter!"/>
    <n v="1000"/>
    <n v="11633"/>
    <x v="2"/>
    <x v="0"/>
    <s v="USD"/>
    <n v="1438959600"/>
    <n v="1437754137"/>
    <b v="0"/>
    <n v="3"/>
    <b v="0"/>
    <s v="theater/plays"/>
    <n v="11.632999999999999"/>
    <n v="3877.666666666666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11633"/>
    <x v="2"/>
    <x v="0"/>
    <s v="USD"/>
    <n v="1421410151"/>
    <n v="1418818151"/>
    <b v="0"/>
    <n v="8"/>
    <b v="0"/>
    <s v="theater/plays"/>
    <n v="7.2706249999999999"/>
    <n v="1454.125"/>
    <x v="1"/>
    <x v="6"/>
  </r>
  <r>
    <n v="4092"/>
    <s v="A CRY FOR HELP"/>
    <s v="&quot;A Cry for Help is Riveting, Inspiring, and Mesmerizing. You will laugh, cry, and be thinking about your own Cry for Help&quot;"/>
    <n v="110000"/>
    <n v="11633"/>
    <x v="2"/>
    <x v="0"/>
    <s v="USD"/>
    <n v="1428205247"/>
    <n v="1423024847"/>
    <b v="0"/>
    <n v="1"/>
    <b v="0"/>
    <s v="theater/plays"/>
    <n v="0.10575454545454545"/>
    <n v="11633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11633"/>
    <x v="2"/>
    <x v="1"/>
    <s v="GBP"/>
    <n v="1440272093"/>
    <n v="1435088093"/>
    <b v="0"/>
    <n v="4"/>
    <b v="0"/>
    <s v="theater/plays"/>
    <n v="4.6532"/>
    <n v="2908.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11633"/>
    <x v="2"/>
    <x v="0"/>
    <s v="USD"/>
    <n v="1413953940"/>
    <n v="1410141900"/>
    <b v="0"/>
    <n v="8"/>
    <b v="0"/>
    <s v="theater/plays"/>
    <n v="5.8164999999999996"/>
    <n v="1454.125"/>
    <x v="1"/>
    <x v="6"/>
  </r>
  <r>
    <n v="4095"/>
    <s v="LOPE ENAMORADO"/>
    <s v="Proyecto teatral dirigido por MartÃ­n Acosta que habla y reflexiona sobre el amor y su naturaleza."/>
    <n v="30000"/>
    <n v="11633"/>
    <x v="2"/>
    <x v="14"/>
    <s v="MXN"/>
    <n v="1482108350"/>
    <n v="1479516350"/>
    <b v="0"/>
    <n v="1"/>
    <b v="0"/>
    <s v="theater/plays"/>
    <n v="0.38776666666666665"/>
    <n v="1163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11633"/>
    <x v="2"/>
    <x v="1"/>
    <s v="GBP"/>
    <n v="1488271860"/>
    <n v="1484484219"/>
    <b v="0"/>
    <n v="5"/>
    <b v="0"/>
    <s v="theater/plays"/>
    <n v="3.3237142857142858"/>
    <n v="2326.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11633"/>
    <x v="2"/>
    <x v="1"/>
    <s v="GBP"/>
    <n v="1454284500"/>
    <n v="1449431237"/>
    <b v="0"/>
    <n v="0"/>
    <b v="0"/>
    <s v="theater/plays"/>
    <n v="1.1633"/>
    <n v="0"/>
    <x v="1"/>
    <x v="6"/>
  </r>
  <r>
    <n v="4098"/>
    <s v="Life is simple"/>
    <s v="Community Youth play, written by and performed by the youth about finding joy in the simple things in life"/>
    <n v="75000"/>
    <n v="11633"/>
    <x v="2"/>
    <x v="0"/>
    <s v="USD"/>
    <n v="1465060797"/>
    <n v="1462468797"/>
    <b v="0"/>
    <n v="0"/>
    <b v="0"/>
    <s v="theater/plays"/>
    <n v="0.15510666666666667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11633"/>
    <x v="2"/>
    <x v="0"/>
    <s v="USD"/>
    <n v="1472847873"/>
    <n v="1468959873"/>
    <b v="0"/>
    <n v="1"/>
    <b v="0"/>
    <s v="theater/plays"/>
    <n v="2.5851111111111109"/>
    <n v="11633"/>
    <x v="1"/>
    <x v="6"/>
  </r>
  <r>
    <n v="4100"/>
    <s v="America is at the Mall: A Play in Three Acts"/>
    <s v="How does war change a family?  A peek into one family's kitchen as their soldier fights in Iraq."/>
    <n v="270"/>
    <n v="11633"/>
    <x v="2"/>
    <x v="0"/>
    <s v="USD"/>
    <n v="1414205990"/>
    <n v="1413341990"/>
    <b v="0"/>
    <n v="0"/>
    <b v="0"/>
    <s v="theater/plays"/>
    <n v="43.085185185185182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11633"/>
    <x v="2"/>
    <x v="0"/>
    <s v="USD"/>
    <n v="1485380482"/>
    <n v="1482788482"/>
    <b v="0"/>
    <n v="0"/>
    <b v="0"/>
    <s v="theater/plays"/>
    <n v="19.388333333333332"/>
    <n v="0"/>
    <x v="1"/>
    <x v="6"/>
  </r>
  <r>
    <n v="4102"/>
    <s v="4th Wall Theatre Project"/>
    <s v="Local Community theater to get up and running in the Idaho Falls area. Something new, something different!"/>
    <n v="500"/>
    <n v="11633"/>
    <x v="2"/>
    <x v="0"/>
    <s v="USD"/>
    <n v="1463343673"/>
    <n v="1460751673"/>
    <b v="0"/>
    <n v="6"/>
    <b v="0"/>
    <s v="theater/plays"/>
    <n v="23.265999999999998"/>
    <n v="1938.8333333333333"/>
    <x v="1"/>
    <x v="6"/>
  </r>
  <r>
    <n v="4103"/>
    <s v="Weather Men"/>
    <s v="Weather Men is a play, written by Nathan Black.  A comedy/drama that explores the question of 'why people stay together?'"/>
    <n v="1000"/>
    <n v="11633"/>
    <x v="2"/>
    <x v="0"/>
    <s v="USD"/>
    <n v="1440613920"/>
    <n v="1435953566"/>
    <b v="0"/>
    <n v="6"/>
    <b v="0"/>
    <s v="theater/plays"/>
    <n v="11.632999999999999"/>
    <n v="1938.833333333333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11633"/>
    <x v="2"/>
    <x v="2"/>
    <s v="AUD"/>
    <n v="1477550434"/>
    <n v="1474958434"/>
    <b v="0"/>
    <n v="14"/>
    <b v="0"/>
    <s v="theater/plays"/>
    <n v="3.8776666666666668"/>
    <n v="830.92857142857144"/>
    <x v="1"/>
    <x v="6"/>
  </r>
  <r>
    <n v="4105"/>
    <s v="Â¡LlÃ©vame!"/>
    <s v="Buscamos finalizar el proceso de producciÃ³n de un espectÃ¡culo de payaso y con Ã©l, activar espacios pÃºblicos para la escena clown."/>
    <n v="33000"/>
    <n v="11633"/>
    <x v="2"/>
    <x v="14"/>
    <s v="MXN"/>
    <n v="1482711309"/>
    <n v="1479860109"/>
    <b v="0"/>
    <n v="6"/>
    <b v="0"/>
    <s v="theater/plays"/>
    <n v="0.3525151515151515"/>
    <n v="1938.83333333333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11633"/>
    <x v="2"/>
    <x v="0"/>
    <s v="USD"/>
    <n v="1427936400"/>
    <n v="1424221866"/>
    <b v="0"/>
    <n v="33"/>
    <b v="0"/>
    <s v="theater/plays"/>
    <n v="2.3266"/>
    <n v="352.5151515151515"/>
    <x v="1"/>
    <x v="6"/>
  </r>
  <r>
    <n v="4107"/>
    <s v="Sacrifice"/>
    <s v="A new dramatic comedy dealing with a father's unwillingness to let go of his past causes major problems for the future of his daughter."/>
    <n v="2000"/>
    <n v="11633"/>
    <x v="2"/>
    <x v="0"/>
    <s v="USD"/>
    <n v="1411596001"/>
    <n v="1409608801"/>
    <b v="0"/>
    <n v="4"/>
    <b v="0"/>
    <s v="theater/plays"/>
    <n v="5.8164999999999996"/>
    <n v="2908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11633"/>
    <x v="2"/>
    <x v="0"/>
    <s v="USD"/>
    <n v="1488517200"/>
    <n v="1485909937"/>
    <b v="0"/>
    <n v="1"/>
    <b v="0"/>
    <s v="theater/plays"/>
    <n v="3.8776666666666668"/>
    <n v="11633"/>
    <x v="1"/>
    <x v="6"/>
  </r>
  <r>
    <n v="4109"/>
    <s v="Jack the Lad"/>
    <s v="Jack the Lad - a new play that explores how far the boundaries of friendship will stretch when morality and loyalties clash."/>
    <n v="500"/>
    <n v="11633"/>
    <x v="2"/>
    <x v="1"/>
    <s v="GBP"/>
    <n v="1448805404"/>
    <n v="1446209804"/>
    <b v="0"/>
    <n v="0"/>
    <b v="0"/>
    <s v="theater/plays"/>
    <n v="23.265999999999998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11633"/>
    <x v="2"/>
    <x v="1"/>
    <s v="GBP"/>
    <n v="1469113351"/>
    <n v="1463929351"/>
    <b v="0"/>
    <n v="6"/>
    <b v="0"/>
    <s v="theater/plays"/>
    <n v="38.776666666666664"/>
    <n v="1938.8333333333333"/>
    <x v="1"/>
    <x v="6"/>
  </r>
  <r>
    <n v="4111"/>
    <s v="REBORN IN LOVE"/>
    <s v="REBORN IN LOVE is the sequel to REBORN FROM ABOVE: A Tale of Eternal Love.  This is part two, of a One-Act play series."/>
    <n v="3000"/>
    <n v="11633"/>
    <x v="2"/>
    <x v="0"/>
    <s v="USD"/>
    <n v="1424747740"/>
    <n v="1422155740"/>
    <b v="0"/>
    <n v="6"/>
    <b v="0"/>
    <s v="theater/plays"/>
    <n v="3.8776666666666668"/>
    <n v="1938.833333333333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1633"/>
    <x v="2"/>
    <x v="17"/>
    <s v="EUR"/>
    <n v="1456617600"/>
    <n v="1454280186"/>
    <b v="0"/>
    <n v="1"/>
    <b v="0"/>
    <s v="theater/plays"/>
    <n v="4.6532"/>
    <n v="11633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11633"/>
    <x v="2"/>
    <x v="0"/>
    <s v="USD"/>
    <n v="1452234840"/>
    <n v="1450619123"/>
    <b v="0"/>
    <n v="3"/>
    <b v="0"/>
    <s v="theater/plays"/>
    <n v="7.7553333333333336"/>
    <n v="3877.6666666666665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1633"/>
    <x v="0"/>
    <s v="US"/>
    <s v="USD"/>
    <n v="1488464683"/>
    <n v="1485872683"/>
    <b v="0"/>
    <n v="79"/>
    <b v="1"/>
    <s v="film &amp; video/television"/>
    <n v="1.1321654501216545"/>
    <n v="147.25316455696202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11633"/>
    <x v="0"/>
    <s v="GB"/>
    <s v="GBP"/>
    <n v="1455555083"/>
    <n v="1454691083"/>
    <b v="0"/>
    <n v="35"/>
    <b v="1"/>
    <s v="film &amp; video/television"/>
    <n v="23.265999999999998"/>
    <n v="332.37142857142857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1633"/>
    <x v="0"/>
    <s v="US"/>
    <s v="USD"/>
    <n v="1407414107"/>
    <n v="1404822107"/>
    <b v="0"/>
    <n v="150"/>
    <b v="1"/>
    <s v="film &amp; video/television"/>
    <n v="1.1633"/>
    <n v="77.553333333333327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11633"/>
    <x v="0"/>
    <s v="US"/>
    <s v="USD"/>
    <n v="1450555279"/>
    <n v="1447963279"/>
    <b v="0"/>
    <n v="284"/>
    <b v="1"/>
    <s v="film &amp; video/television"/>
    <n v="0.26438636363636364"/>
    <n v="40.9612676056338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11633"/>
    <x v="0"/>
    <s v="US"/>
    <s v="USD"/>
    <n v="1469770500"/>
    <n v="1468362207"/>
    <b v="0"/>
    <n v="47"/>
    <b v="1"/>
    <s v="film &amp; video/television"/>
    <n v="2.9089772443110777"/>
    <n v="247.5106382978723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11633"/>
    <x v="0"/>
    <s v="US"/>
    <s v="USD"/>
    <n v="1402710250"/>
    <n v="1401846250"/>
    <b v="0"/>
    <n v="58"/>
    <b v="1"/>
    <s v="film &amp; video/television"/>
    <n v="1.4541249999999999"/>
    <n v="200.56896551724137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11633"/>
    <x v="0"/>
    <s v="US"/>
    <s v="USD"/>
    <n v="1467680867"/>
    <n v="1464224867"/>
    <b v="0"/>
    <n v="57"/>
    <b v="1"/>
    <s v="film &amp; video/television"/>
    <n v="1.2925555555555555"/>
    <n v="204.08771929824562"/>
    <x v="0"/>
    <s v="television"/>
    <x v="7"/>
    <d v="2016-07-04T19:07:47"/>
  </r>
  <r>
    <n v="8"/>
    <s v="Sizzling in the Kitchen Flynn Style"/>
    <s v="Help us raise the funds to film our pilot episode!"/>
    <n v="3500"/>
    <n v="11633"/>
    <x v="0"/>
    <s v="US"/>
    <s v="USD"/>
    <n v="1460754000"/>
    <n v="1460155212"/>
    <b v="0"/>
    <n v="12"/>
    <b v="1"/>
    <s v="film &amp; video/television"/>
    <n v="3.3237142857142858"/>
    <n v="969.41666666666663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11633"/>
    <x v="0"/>
    <s v="US"/>
    <s v="USD"/>
    <n v="1460860144"/>
    <n v="1458268144"/>
    <b v="0"/>
    <n v="20"/>
    <b v="1"/>
    <s v="film &amp; video/television"/>
    <n v="23.265999999999998"/>
    <n v="581.65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11633"/>
    <x v="0"/>
    <s v="US"/>
    <s v="USD"/>
    <n v="1403660279"/>
    <n v="1400636279"/>
    <b v="0"/>
    <n v="19"/>
    <b v="1"/>
    <s v="film &amp; video/television"/>
    <n v="3.8776666666666668"/>
    <n v="612.2631578947368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11633"/>
    <x v="0"/>
    <s v="US"/>
    <s v="USD"/>
    <n v="1471834800"/>
    <n v="1469126462"/>
    <b v="0"/>
    <n v="75"/>
    <b v="1"/>
    <s v="film &amp; video/television"/>
    <n v="2.3266"/>
    <n v="155.10666666666665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11633"/>
    <x v="0"/>
    <s v="US"/>
    <s v="USD"/>
    <n v="1405479600"/>
    <n v="1401642425"/>
    <b v="0"/>
    <n v="827"/>
    <b v="1"/>
    <s v="film &amp; video/television"/>
    <n v="0.38776666666666665"/>
    <n v="14.066505441354293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11633"/>
    <x v="0"/>
    <s v="US"/>
    <s v="USD"/>
    <n v="1466713620"/>
    <n v="1463588109"/>
    <b v="0"/>
    <n v="51"/>
    <b v="1"/>
    <s v="film &amp; video/television"/>
    <n v="3.3237142857142858"/>
    <n v="228.09803921568627"/>
    <x v="0"/>
    <s v="television"/>
    <x v="13"/>
    <d v="2016-06-23T14:27:00"/>
  </r>
  <r>
    <n v="14"/>
    <s v="3010 | Sci-fi Series"/>
    <s v="A highly charged post apocalyptic sci fi series that pulls no punches!"/>
    <n v="6000"/>
    <n v="11633"/>
    <x v="0"/>
    <s v="AU"/>
    <s v="AUD"/>
    <n v="1405259940"/>
    <n v="1403051888"/>
    <b v="0"/>
    <n v="41"/>
    <b v="1"/>
    <s v="film &amp; video/television"/>
    <n v="1.9388333333333334"/>
    <n v="283.73170731707319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11633"/>
    <x v="0"/>
    <s v="ES"/>
    <s v="EUR"/>
    <n v="1443384840"/>
    <n v="1441790658"/>
    <b v="0"/>
    <n v="98"/>
    <b v="1"/>
    <s v="film &amp; video/television"/>
    <n v="5.8164999999999996"/>
    <n v="118.70408163265306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1633"/>
    <x v="0"/>
    <s v="US"/>
    <s v="USD"/>
    <n v="1402896600"/>
    <n v="1398971211"/>
    <b v="0"/>
    <n v="70"/>
    <b v="1"/>
    <s v="film &amp; video/television"/>
    <n v="0.9694166666666667"/>
    <n v="166.18571428571428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1633"/>
    <x v="0"/>
    <s v="GB"/>
    <s v="GBP"/>
    <n v="1415126022"/>
    <n v="1412530422"/>
    <b v="0"/>
    <n v="36"/>
    <b v="1"/>
    <s v="film &amp; video/television"/>
    <n v="7.7553333333333336"/>
    <n v="323.13888888888891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11633"/>
    <x v="0"/>
    <s v="US"/>
    <s v="USD"/>
    <n v="1410958856"/>
    <n v="1408366856"/>
    <b v="0"/>
    <n v="342"/>
    <b v="1"/>
    <s v="film &amp; video/television"/>
    <n v="0.38776666666666665"/>
    <n v="34.014619883040936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1633"/>
    <x v="0"/>
    <s v="US"/>
    <s v="USD"/>
    <n v="1437420934"/>
    <n v="1434828934"/>
    <b v="0"/>
    <n v="22"/>
    <b v="1"/>
    <s v="film &amp; video/television"/>
    <n v="13.685882352941176"/>
    <n v="528.77272727272725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11633"/>
    <x v="0"/>
    <s v="US"/>
    <s v="USD"/>
    <n v="1442167912"/>
    <n v="1436983912"/>
    <b v="0"/>
    <n v="25"/>
    <b v="1"/>
    <s v="film &amp; video/television"/>
    <n v="5.8164999999999996"/>
    <n v="465.32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11633"/>
    <x v="0"/>
    <s v="US"/>
    <s v="USD"/>
    <n v="1411743789"/>
    <n v="1409151789"/>
    <b v="0"/>
    <n v="101"/>
    <b v="1"/>
    <s v="film &amp; video/television"/>
    <n v="0.62881081081081081"/>
    <n v="115.17821782178218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11633"/>
    <x v="0"/>
    <s v="US"/>
    <s v="USD"/>
    <n v="1420099140"/>
    <n v="1418766740"/>
    <b v="0"/>
    <n v="8"/>
    <b v="1"/>
    <s v="film &amp; video/television"/>
    <n v="33.237142857142857"/>
    <n v="1454.1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11633"/>
    <x v="0"/>
    <s v="US"/>
    <s v="USD"/>
    <n v="1430407200"/>
    <n v="1428086501"/>
    <b v="0"/>
    <n v="23"/>
    <b v="1"/>
    <s v="film &amp; video/television"/>
    <n v="5.8164999999999996"/>
    <n v="505.78260869565219"/>
    <x v="0"/>
    <s v="television"/>
    <x v="23"/>
    <d v="2015-04-30T09:20:00"/>
  </r>
  <r>
    <n v="24"/>
    <s v="Bring STL Up Late to TV"/>
    <s v="STL Up Late is a weekly late night comedy talk show for St. Louis television."/>
    <n v="35000"/>
    <n v="11633"/>
    <x v="0"/>
    <s v="US"/>
    <s v="USD"/>
    <n v="1442345940"/>
    <n v="1439494863"/>
    <b v="0"/>
    <n v="574"/>
    <b v="1"/>
    <s v="film &amp; video/television"/>
    <n v="0.3323714285714286"/>
    <n v="20.266550522648085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11633"/>
    <x v="0"/>
    <s v="US"/>
    <s v="USD"/>
    <n v="1452299761"/>
    <n v="1447115761"/>
    <b v="0"/>
    <n v="14"/>
    <b v="1"/>
    <s v="film &amp; video/television"/>
    <n v="19.388333333333332"/>
    <n v="830.92857142857144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1633"/>
    <x v="0"/>
    <s v="US"/>
    <s v="USD"/>
    <n v="1408278144"/>
    <n v="1404822144"/>
    <b v="0"/>
    <n v="19"/>
    <b v="1"/>
    <s v="film &amp; video/television"/>
    <n v="9.3064"/>
    <n v="612.26315789473688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11633"/>
    <x v="0"/>
    <s v="NZ"/>
    <s v="NZD"/>
    <n v="1416113833"/>
    <n v="1413518233"/>
    <b v="0"/>
    <n v="150"/>
    <b v="1"/>
    <s v="film &amp; video/television"/>
    <n v="0.58165"/>
    <n v="77.55333333333332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1633"/>
    <x v="0"/>
    <s v="US"/>
    <s v="USD"/>
    <n v="1450307284"/>
    <n v="1447715284"/>
    <b v="0"/>
    <n v="71"/>
    <b v="1"/>
    <s v="film &amp; video/television"/>
    <n v="0.9694166666666667"/>
    <n v="163.8450704225352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11633"/>
    <x v="0"/>
    <s v="GB"/>
    <s v="GBP"/>
    <n v="1406045368"/>
    <n v="1403453368"/>
    <b v="0"/>
    <n v="117"/>
    <b v="1"/>
    <s v="film &amp; video/television"/>
    <n v="3.8776666666666668"/>
    <n v="99.427350427350433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11633"/>
    <x v="0"/>
    <s v="US"/>
    <s v="USD"/>
    <n v="1408604515"/>
    <n v="1406012515"/>
    <b v="0"/>
    <n v="53"/>
    <b v="1"/>
    <s v="film &amp; video/television"/>
    <n v="2.9082499999999998"/>
    <n v="219.49056603773585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1633"/>
    <x v="0"/>
    <s v="US"/>
    <s v="USD"/>
    <n v="1453748434"/>
    <n v="1452193234"/>
    <b v="0"/>
    <n v="1"/>
    <b v="1"/>
    <s v="film &amp; video/television"/>
    <n v="894.84615384615381"/>
    <n v="1163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11633"/>
    <x v="0"/>
    <s v="US"/>
    <s v="USD"/>
    <n v="1463111940"/>
    <n v="1459523017"/>
    <b v="0"/>
    <n v="89"/>
    <b v="1"/>
    <s v="film &amp; video/television"/>
    <n v="0.40889279437609843"/>
    <n v="130.70786516853931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11633"/>
    <x v="0"/>
    <s v="US"/>
    <s v="USD"/>
    <n v="1447001501"/>
    <n v="1444405901"/>
    <b v="0"/>
    <n v="64"/>
    <b v="1"/>
    <s v="film &amp; video/television"/>
    <n v="2.2158095238095239"/>
    <n v="181.76562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11633"/>
    <x v="0"/>
    <s v="US"/>
    <s v="USD"/>
    <n v="1407224601"/>
    <n v="1405928601"/>
    <b v="0"/>
    <n v="68"/>
    <b v="1"/>
    <s v="film &amp; video/television"/>
    <n v="4.4742307692307692"/>
    <n v="171.0735294117647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1633"/>
    <x v="0"/>
    <s v="US"/>
    <s v="USD"/>
    <n v="1430179200"/>
    <n v="1428130814"/>
    <b v="0"/>
    <n v="28"/>
    <b v="1"/>
    <s v="film &amp; video/television"/>
    <n v="11.632999999999999"/>
    <n v="415.46428571428572"/>
    <x v="0"/>
    <s v="television"/>
    <x v="35"/>
    <d v="2015-04-27T18:00:00"/>
  </r>
  <r>
    <n v="36"/>
    <s v="THE LISTENING BOX"/>
    <s v="A modern day priest makes an unusual discovery, setting off a chain of events."/>
    <n v="6000"/>
    <n v="11633"/>
    <x v="0"/>
    <s v="US"/>
    <s v="USD"/>
    <n v="1428128525"/>
    <n v="1425540125"/>
    <b v="0"/>
    <n v="44"/>
    <b v="1"/>
    <s v="film &amp; video/television"/>
    <n v="1.9388333333333334"/>
    <n v="264.38636363636363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11633"/>
    <x v="0"/>
    <s v="US"/>
    <s v="USD"/>
    <n v="1425055079"/>
    <n v="1422463079"/>
    <b v="0"/>
    <n v="253"/>
    <b v="1"/>
    <s v="film &amp; video/television"/>
    <n v="0.52877272727272728"/>
    <n v="45.980237154150196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11633"/>
    <x v="0"/>
    <s v="US"/>
    <s v="USD"/>
    <n v="1368235344"/>
    <n v="1365643344"/>
    <b v="0"/>
    <n v="66"/>
    <b v="1"/>
    <s v="film &amp; video/television"/>
    <n v="4.6532"/>
    <n v="176.25757575757575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11633"/>
    <x v="0"/>
    <s v="GB"/>
    <s v="GBP"/>
    <n v="1401058740"/>
    <n v="1398388068"/>
    <b v="0"/>
    <n v="217"/>
    <b v="1"/>
    <s v="film &amp; video/television"/>
    <n v="0.46532000000000001"/>
    <n v="53.608294930875573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11633"/>
    <x v="0"/>
    <s v="US"/>
    <s v="USD"/>
    <n v="1403150400"/>
    <n v="1401426488"/>
    <b v="0"/>
    <n v="16"/>
    <b v="1"/>
    <s v="film &amp; video/television"/>
    <n v="5.8164999999999996"/>
    <n v="727.062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11633"/>
    <x v="0"/>
    <s v="US"/>
    <s v="USD"/>
    <n v="1412516354"/>
    <n v="1409924354"/>
    <b v="0"/>
    <n v="19"/>
    <b v="1"/>
    <s v="film &amp; video/television"/>
    <n v="5.8164999999999996"/>
    <n v="612.26315789473688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1633"/>
    <x v="0"/>
    <s v="US"/>
    <s v="USD"/>
    <n v="1419780026"/>
    <n v="1417188026"/>
    <b v="0"/>
    <n v="169"/>
    <b v="1"/>
    <s v="film &amp; video/television"/>
    <n v="0.83092857142857146"/>
    <n v="68.834319526627212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1633"/>
    <x v="0"/>
    <s v="US"/>
    <s v="USD"/>
    <n v="1405209600"/>
    <n v="1402599486"/>
    <b v="0"/>
    <n v="263"/>
    <b v="1"/>
    <s v="film &amp; video/television"/>
    <n v="1.1633"/>
    <n v="44.231939163498097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11633"/>
    <x v="0"/>
    <s v="US"/>
    <s v="USD"/>
    <n v="1412648537"/>
    <n v="1408760537"/>
    <b v="0"/>
    <n v="15"/>
    <b v="1"/>
    <s v="film &amp; video/television"/>
    <n v="5.8164999999999996"/>
    <n v="775.5333333333333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11633"/>
    <x v="0"/>
    <s v="US"/>
    <s v="USD"/>
    <n v="1461769107"/>
    <n v="1459177107"/>
    <b v="0"/>
    <n v="61"/>
    <b v="1"/>
    <s v="film &amp; video/television"/>
    <n v="2.3266"/>
    <n v="190.70491803278688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11633"/>
    <x v="0"/>
    <s v="AU"/>
    <s v="AUD"/>
    <n v="1450220974"/>
    <n v="1447628974"/>
    <b v="0"/>
    <n v="45"/>
    <b v="1"/>
    <s v="film &amp; video/television"/>
    <n v="1.3848809523809524"/>
    <n v="258.51111111111112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11633"/>
    <x v="0"/>
    <s v="US"/>
    <s v="USD"/>
    <n v="1419021607"/>
    <n v="1413834007"/>
    <b v="0"/>
    <n v="70"/>
    <b v="1"/>
    <s v="film &amp; video/television"/>
    <n v="2.3266"/>
    <n v="166.18571428571428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11633"/>
    <x v="0"/>
    <s v="GB"/>
    <s v="GBP"/>
    <n v="1425211200"/>
    <n v="1422534260"/>
    <b v="0"/>
    <n v="38"/>
    <b v="1"/>
    <s v="film &amp; video/television"/>
    <n v="5.8164999999999996"/>
    <n v="306.13157894736844"/>
    <x v="0"/>
    <s v="television"/>
    <x v="48"/>
    <d v="2015-03-01T06:00:00"/>
  </r>
  <r>
    <n v="49"/>
    <s v="Driving Jersey - Season Five"/>
    <s v="Driving Jersey is real people telling real stories."/>
    <n v="12000"/>
    <n v="11633"/>
    <x v="0"/>
    <s v="US"/>
    <s v="USD"/>
    <n v="1445660045"/>
    <n v="1443068045"/>
    <b v="0"/>
    <n v="87"/>
    <b v="1"/>
    <s v="film &amp; video/television"/>
    <n v="0.9694166666666667"/>
    <n v="133.7126436781609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11633"/>
    <x v="0"/>
    <s v="GB"/>
    <s v="GBP"/>
    <n v="1422637200"/>
    <n v="1419271458"/>
    <b v="0"/>
    <n v="22"/>
    <b v="1"/>
    <s v="film &amp; video/television"/>
    <n v="19.388333333333332"/>
    <n v="528.77272727272725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1633"/>
    <x v="0"/>
    <s v="US"/>
    <s v="USD"/>
    <n v="1439245037"/>
    <n v="1436653037"/>
    <b v="0"/>
    <n v="119"/>
    <b v="1"/>
    <s v="film &amp; video/television"/>
    <n v="1.0575454545454546"/>
    <n v="97.756302521008408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33"/>
    <x v="0"/>
    <s v="US"/>
    <s v="USD"/>
    <n v="1405615846"/>
    <n v="1403023846"/>
    <b v="0"/>
    <n v="52"/>
    <b v="1"/>
    <s v="film &amp; video/television"/>
    <n v="1.1633"/>
    <n v="223.71153846153845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11633"/>
    <x v="0"/>
    <s v="US"/>
    <s v="USD"/>
    <n v="1396648800"/>
    <n v="1395407445"/>
    <b v="0"/>
    <n v="117"/>
    <b v="1"/>
    <s v="film &amp; video/television"/>
    <n v="3.8776666666666668"/>
    <n v="99.427350427350433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1633"/>
    <x v="0"/>
    <s v="US"/>
    <s v="USD"/>
    <n v="1451063221"/>
    <n v="1448471221"/>
    <b v="0"/>
    <n v="52"/>
    <b v="1"/>
    <s v="film &amp; video/television"/>
    <n v="1.1633"/>
    <n v="223.71153846153845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633"/>
    <x v="0"/>
    <s v="US"/>
    <s v="USD"/>
    <n v="1464390916"/>
    <n v="1462576516"/>
    <b v="0"/>
    <n v="86"/>
    <b v="1"/>
    <s v="film &amp; video/television"/>
    <n v="1.3526744186046511"/>
    <n v="135.26744186046511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11633"/>
    <x v="0"/>
    <s v="GB"/>
    <s v="GBP"/>
    <n v="1433779200"/>
    <n v="1432559424"/>
    <b v="0"/>
    <n v="174"/>
    <b v="1"/>
    <s v="film &amp; video/television"/>
    <n v="1.4541249999999999"/>
    <n v="66.856321839080465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1633"/>
    <x v="0"/>
    <s v="US"/>
    <s v="USD"/>
    <n v="1429991962"/>
    <n v="1427399962"/>
    <b v="0"/>
    <n v="69"/>
    <b v="1"/>
    <s v="film &amp; video/television"/>
    <n v="0.7755333333333333"/>
    <n v="168.59420289855072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1633"/>
    <x v="0"/>
    <s v="US"/>
    <s v="USD"/>
    <n v="1416423172"/>
    <n v="1413827572"/>
    <b v="0"/>
    <n v="75"/>
    <b v="1"/>
    <s v="film &amp; video/television"/>
    <n v="1.1633"/>
    <n v="155.10666666666665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11633"/>
    <x v="0"/>
    <s v="US"/>
    <s v="USD"/>
    <n v="1442264400"/>
    <n v="1439530776"/>
    <b v="0"/>
    <n v="33"/>
    <b v="1"/>
    <s v="film &amp; video/television"/>
    <n v="0.58165"/>
    <n v="352.5151515151515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11633"/>
    <x v="0"/>
    <s v="GB"/>
    <s v="GBP"/>
    <n v="1395532800"/>
    <n v="1393882717"/>
    <b v="0"/>
    <n v="108"/>
    <b v="1"/>
    <s v="film &amp; video/shorts"/>
    <n v="2.5851111111111109"/>
    <n v="107.71296296296296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11633"/>
    <x v="0"/>
    <s v="US"/>
    <s v="USD"/>
    <n v="1370547157"/>
    <n v="1368646357"/>
    <b v="0"/>
    <n v="23"/>
    <b v="1"/>
    <s v="film &amp; video/shorts"/>
    <n v="2.3266"/>
    <n v="505.78260869565219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11633"/>
    <x v="0"/>
    <s v="US"/>
    <s v="USD"/>
    <n v="1362337878"/>
    <n v="1360177878"/>
    <b v="0"/>
    <n v="48"/>
    <b v="1"/>
    <s v="film &amp; video/shorts"/>
    <n v="3.8776666666666668"/>
    <n v="242.35416666666666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11633"/>
    <x v="0"/>
    <s v="US"/>
    <s v="USD"/>
    <n v="1388206740"/>
    <n v="1386194013"/>
    <b v="0"/>
    <n v="64"/>
    <b v="1"/>
    <s v="film &amp; video/shorts"/>
    <n v="5.8164999999999996"/>
    <n v="181.765625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11633"/>
    <x v="0"/>
    <s v="US"/>
    <s v="USD"/>
    <n v="1373243181"/>
    <n v="1370651181"/>
    <b v="0"/>
    <n v="24"/>
    <b v="1"/>
    <s v="film &amp; video/shorts"/>
    <n v="9.6941666666666659"/>
    <n v="484.7083333333333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11633"/>
    <x v="0"/>
    <s v="CA"/>
    <s v="CAD"/>
    <n v="1407736740"/>
    <n v="1405453354"/>
    <b v="0"/>
    <n v="57"/>
    <b v="1"/>
    <s v="film &amp; video/shorts"/>
    <n v="1.6618571428571429"/>
    <n v="204.08771929824562"/>
    <x v="0"/>
    <s v="shorts"/>
    <x v="65"/>
    <d v="2014-08-10T23:59:00"/>
  </r>
  <r>
    <n v="66"/>
    <s v="A Stagnant Fever: Short Film"/>
    <s v="A dark comedy set in the '60s about clinical depression and one night stands."/>
    <n v="2000"/>
    <n v="11633"/>
    <x v="0"/>
    <s v="US"/>
    <s v="USD"/>
    <n v="1468873420"/>
    <n v="1466281420"/>
    <b v="0"/>
    <n v="26"/>
    <b v="1"/>
    <s v="film &amp; video/shorts"/>
    <n v="5.8164999999999996"/>
    <n v="447.42307692307691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11633"/>
    <x v="0"/>
    <s v="US"/>
    <s v="USD"/>
    <n v="1342360804"/>
    <n v="1339768804"/>
    <b v="0"/>
    <n v="20"/>
    <b v="1"/>
    <s v="film &amp; video/shorts"/>
    <n v="5.8164999999999996"/>
    <n v="581.6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11633"/>
    <x v="0"/>
    <s v="GB"/>
    <s v="GBP"/>
    <n v="1393162791"/>
    <n v="1390570791"/>
    <b v="0"/>
    <n v="36"/>
    <b v="1"/>
    <s v="film &amp; video/shorts"/>
    <n v="19.388333333333332"/>
    <n v="323.13888888888891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633"/>
    <x v="0"/>
    <s v="US"/>
    <s v="USD"/>
    <n v="1317538740"/>
    <n v="1314765025"/>
    <b v="0"/>
    <n v="178"/>
    <b v="1"/>
    <s v="film &amp; video/shorts"/>
    <n v="1.1633"/>
    <n v="65.353932584269657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11633"/>
    <x v="0"/>
    <s v="US"/>
    <s v="USD"/>
    <n v="1315171845"/>
    <n v="1309987845"/>
    <b v="0"/>
    <n v="17"/>
    <b v="1"/>
    <s v="film &amp; video/shorts"/>
    <n v="23.265999999999998"/>
    <n v="684.29411764705878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11633"/>
    <x v="0"/>
    <s v="US"/>
    <s v="USD"/>
    <n v="1338186657"/>
    <n v="1333002657"/>
    <b v="0"/>
    <n v="32"/>
    <b v="1"/>
    <s v="film &amp; video/shorts"/>
    <n v="6.4627777777777782"/>
    <n v="363.5312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11633"/>
    <x v="0"/>
    <s v="US"/>
    <s v="USD"/>
    <n v="1352937600"/>
    <n v="1351210481"/>
    <b v="0"/>
    <n v="41"/>
    <b v="1"/>
    <s v="film &amp; video/shorts"/>
    <n v="5.2877272727272731"/>
    <n v="283.73170731707319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11633"/>
    <x v="0"/>
    <s v="US"/>
    <s v="USD"/>
    <n v="1304395140"/>
    <n v="1297620584"/>
    <b v="0"/>
    <n v="18"/>
    <b v="1"/>
    <s v="film &amp; video/shorts"/>
    <n v="12.925555555555556"/>
    <n v="646.27777777777783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11633"/>
    <x v="0"/>
    <s v="FR"/>
    <s v="EUR"/>
    <n v="1453376495"/>
    <n v="1450784495"/>
    <b v="0"/>
    <n v="29"/>
    <b v="1"/>
    <s v="film &amp; video/shorts"/>
    <n v="23.265999999999998"/>
    <n v="401.13793103448273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11633"/>
    <x v="0"/>
    <s v="US"/>
    <s v="USD"/>
    <n v="1366693272"/>
    <n v="1364101272"/>
    <b v="0"/>
    <n v="47"/>
    <b v="1"/>
    <s v="film &amp; video/shorts"/>
    <n v="3.3237142857142858"/>
    <n v="247.51063829787233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11633"/>
    <x v="0"/>
    <s v="US"/>
    <s v="USD"/>
    <n v="1325007358"/>
    <n v="1319819758"/>
    <b v="0"/>
    <n v="15"/>
    <b v="1"/>
    <s v="film &amp; video/shorts"/>
    <n v="38.776666666666664"/>
    <n v="775.5333333333333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1633"/>
    <x v="0"/>
    <s v="US"/>
    <s v="USD"/>
    <n v="1337569140"/>
    <n v="1332991717"/>
    <b v="0"/>
    <n v="26"/>
    <b v="1"/>
    <s v="film &amp; video/shorts"/>
    <n v="29.0825"/>
    <n v="447.42307692307691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1633"/>
    <x v="0"/>
    <s v="FR"/>
    <s v="EUR"/>
    <n v="1472751121"/>
    <n v="1471887121"/>
    <b v="0"/>
    <n v="35"/>
    <b v="1"/>
    <s v="film &amp; video/shorts"/>
    <n v="232.66"/>
    <n v="332.37142857142857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1633"/>
    <x v="0"/>
    <s v="GB"/>
    <s v="GBP"/>
    <n v="1398451093"/>
    <n v="1395859093"/>
    <b v="0"/>
    <n v="41"/>
    <b v="1"/>
    <s v="film &amp; video/shorts"/>
    <n v="8.9484615384615385"/>
    <n v="283.73170731707319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1633"/>
    <x v="0"/>
    <s v="US"/>
    <s v="USD"/>
    <n v="1386640856"/>
    <n v="1383616856"/>
    <b v="0"/>
    <n v="47"/>
    <b v="1"/>
    <s v="film &amp; video/shorts"/>
    <n v="0.9694166666666667"/>
    <n v="247.51063829787233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1633"/>
    <x v="0"/>
    <s v="US"/>
    <s v="USD"/>
    <n v="1342234920"/>
    <n v="1341892127"/>
    <b v="0"/>
    <n v="28"/>
    <b v="1"/>
    <s v="film &amp; video/shorts"/>
    <n v="15.510666666666667"/>
    <n v="415.46428571428572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11633"/>
    <x v="0"/>
    <s v="US"/>
    <s v="USD"/>
    <n v="1318189261"/>
    <n v="1315597261"/>
    <b v="0"/>
    <n v="100"/>
    <b v="1"/>
    <s v="film &amp; video/shorts"/>
    <n v="2.9082499999999998"/>
    <n v="116.3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11633"/>
    <x v="0"/>
    <s v="GB"/>
    <s v="GBP"/>
    <n v="1424604600"/>
    <n v="1423320389"/>
    <b v="0"/>
    <n v="13"/>
    <b v="1"/>
    <s v="film &amp; video/shorts"/>
    <n v="58.164999999999999"/>
    <n v="894.84615384615381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11633"/>
    <x v="0"/>
    <s v="US"/>
    <s v="USD"/>
    <n v="1305483086"/>
    <n v="1302891086"/>
    <b v="0"/>
    <n v="7"/>
    <b v="1"/>
    <s v="film &amp; video/shorts"/>
    <n v="23.265999999999998"/>
    <n v="1661.8571428571429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1633"/>
    <x v="0"/>
    <s v="US"/>
    <s v="USD"/>
    <n v="1316746837"/>
    <n v="1314154837"/>
    <b v="0"/>
    <n v="21"/>
    <b v="1"/>
    <s v="film &amp; video/shorts"/>
    <n v="9.6941666666666659"/>
    <n v="553.95238095238096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11633"/>
    <x v="0"/>
    <s v="FR"/>
    <s v="EUR"/>
    <n v="1451226045"/>
    <n v="1444828845"/>
    <b v="0"/>
    <n v="17"/>
    <b v="1"/>
    <s v="film &amp; video/shorts"/>
    <n v="1.9388333333333334"/>
    <n v="684.29411764705878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11633"/>
    <x v="0"/>
    <s v="US"/>
    <s v="USD"/>
    <n v="1275529260"/>
    <n v="1274705803"/>
    <b v="0"/>
    <n v="25"/>
    <b v="1"/>
    <s v="film &amp; video/shorts"/>
    <n v="4.6532"/>
    <n v="465.32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11633"/>
    <x v="0"/>
    <s v="US"/>
    <s v="USD"/>
    <n v="1403452131"/>
    <n v="1401205731"/>
    <b v="0"/>
    <n v="60"/>
    <b v="1"/>
    <s v="film &amp; video/shorts"/>
    <n v="3.3237142857142858"/>
    <n v="193.88333333333333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11633"/>
    <x v="0"/>
    <s v="US"/>
    <s v="USD"/>
    <n v="1370196192"/>
    <n v="1368036192"/>
    <b v="0"/>
    <n v="56"/>
    <b v="1"/>
    <s v="film &amp; video/shorts"/>
    <n v="1.9388333333333334"/>
    <n v="207.73214285714286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11633"/>
    <x v="0"/>
    <s v="US"/>
    <s v="USD"/>
    <n v="1310454499"/>
    <n v="1307862499"/>
    <b v="0"/>
    <n v="16"/>
    <b v="1"/>
    <s v="film &amp; video/shorts"/>
    <n v="23.265999999999998"/>
    <n v="727.062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11633"/>
    <x v="0"/>
    <s v="US"/>
    <s v="USD"/>
    <n v="1305625164"/>
    <n v="1300354764"/>
    <b v="0"/>
    <n v="46"/>
    <b v="1"/>
    <s v="film &amp; video/shorts"/>
    <n v="3.8776666666666668"/>
    <n v="252.89130434782609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11633"/>
    <x v="0"/>
    <s v="CA"/>
    <s v="CAD"/>
    <n v="1485936000"/>
    <n v="1481949983"/>
    <b v="0"/>
    <n v="43"/>
    <b v="1"/>
    <s v="film &amp; video/shorts"/>
    <n v="2.3266"/>
    <n v="270.53488372093022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633"/>
    <x v="0"/>
    <s v="US"/>
    <s v="USD"/>
    <n v="1341349200"/>
    <n v="1338928537"/>
    <b v="0"/>
    <n v="15"/>
    <b v="1"/>
    <s v="film &amp; video/shorts"/>
    <n v="11.632999999999999"/>
    <n v="775.5333333333333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11633"/>
    <x v="0"/>
    <s v="GB"/>
    <s v="GBP"/>
    <n v="1396890822"/>
    <n v="1395162822"/>
    <b v="0"/>
    <n v="12"/>
    <b v="1"/>
    <s v="film &amp; video/shorts"/>
    <n v="46.531999999999996"/>
    <n v="969.41666666666663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11633"/>
    <x v="0"/>
    <s v="US"/>
    <s v="USD"/>
    <n v="1330214841"/>
    <n v="1327622841"/>
    <b v="0"/>
    <n v="21"/>
    <b v="1"/>
    <s v="film &amp; video/shorts"/>
    <n v="33.237142857142857"/>
    <n v="553.95238095238096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1633"/>
    <x v="0"/>
    <s v="US"/>
    <s v="USD"/>
    <n v="1280631600"/>
    <n v="1274889241"/>
    <b v="0"/>
    <n v="34"/>
    <b v="1"/>
    <s v="film &amp; video/shorts"/>
    <n v="7.7553333333333336"/>
    <n v="342.14705882352939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11633"/>
    <x v="0"/>
    <s v="US"/>
    <s v="USD"/>
    <n v="1310440482"/>
    <n v="1307848482"/>
    <b v="0"/>
    <n v="8"/>
    <b v="1"/>
    <s v="film &amp; video/shorts"/>
    <n v="29.0825"/>
    <n v="1454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11633"/>
    <x v="0"/>
    <s v="US"/>
    <s v="USD"/>
    <n v="1354923000"/>
    <n v="1351796674"/>
    <b v="0"/>
    <n v="60"/>
    <b v="1"/>
    <s v="film &amp; video/shorts"/>
    <n v="3.6353124999999999"/>
    <n v="193.88333333333333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1633"/>
    <x v="0"/>
    <s v="US"/>
    <s v="USD"/>
    <n v="1390426799"/>
    <n v="1387834799"/>
    <b v="0"/>
    <n v="39"/>
    <b v="1"/>
    <s v="film &amp; video/shorts"/>
    <n v="7.7553333333333336"/>
    <n v="298.28205128205127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11633"/>
    <x v="0"/>
    <s v="US"/>
    <s v="USD"/>
    <n v="1352055886"/>
    <n v="1350324286"/>
    <b v="0"/>
    <n v="26"/>
    <b v="1"/>
    <s v="film &amp; video/shorts"/>
    <n v="2.3266"/>
    <n v="447.42307692307691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11633"/>
    <x v="0"/>
    <s v="US"/>
    <s v="USD"/>
    <n v="1359052710"/>
    <n v="1356979110"/>
    <b v="0"/>
    <n v="35"/>
    <b v="1"/>
    <s v="film &amp; video/shorts"/>
    <n v="3.3237142857142858"/>
    <n v="332.37142857142857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11633"/>
    <x v="0"/>
    <s v="US"/>
    <s v="USD"/>
    <n v="1293073733"/>
    <n v="1290481733"/>
    <b v="0"/>
    <n v="65"/>
    <b v="1"/>
    <s v="film &amp; video/shorts"/>
    <n v="1.9388333333333334"/>
    <n v="178.96923076923076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1633"/>
    <x v="0"/>
    <s v="GB"/>
    <s v="GBP"/>
    <n v="1394220030"/>
    <n v="1392232830"/>
    <b v="0"/>
    <n v="49"/>
    <b v="1"/>
    <s v="film &amp; video/shorts"/>
    <n v="8.9484615384615385"/>
    <n v="237.40816326530611"/>
    <x v="0"/>
    <s v="shorts"/>
    <x v="103"/>
    <d v="2014-03-07T13:20:30"/>
  </r>
  <r>
    <n v="104"/>
    <s v="Good 'Ol Trumpet"/>
    <s v="UCF short film about an old man, his love for music, and his misplaced trumpet.  "/>
    <n v="500"/>
    <n v="11633"/>
    <x v="0"/>
    <s v="US"/>
    <s v="USD"/>
    <n v="1301792400"/>
    <n v="1299775266"/>
    <b v="0"/>
    <n v="10"/>
    <b v="1"/>
    <s v="film &amp; video/shorts"/>
    <n v="23.265999999999998"/>
    <n v="1163.3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11633"/>
    <x v="0"/>
    <s v="US"/>
    <s v="USD"/>
    <n v="1463184000"/>
    <n v="1461605020"/>
    <b v="0"/>
    <n v="60"/>
    <b v="1"/>
    <s v="film &amp; video/shorts"/>
    <n v="5.2877272727272731"/>
    <n v="193.88333333333333"/>
    <x v="0"/>
    <s v="shorts"/>
    <x v="105"/>
    <d v="2016-05-13T18:00:00"/>
  </r>
  <r>
    <n v="106"/>
    <s v="LOST WEEKEND"/>
    <s v="A Boy. A Girl. A Car. A Serial Killer."/>
    <n v="5000"/>
    <n v="11633"/>
    <x v="0"/>
    <s v="US"/>
    <s v="USD"/>
    <n v="1333391901"/>
    <n v="1332182301"/>
    <b v="0"/>
    <n v="27"/>
    <b v="1"/>
    <s v="film &amp; video/shorts"/>
    <n v="2.3266"/>
    <n v="430.85185185185185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11633"/>
    <x v="0"/>
    <s v="US"/>
    <s v="USD"/>
    <n v="1303688087"/>
    <n v="1301787287"/>
    <b v="0"/>
    <n v="69"/>
    <b v="1"/>
    <s v="film &amp; video/shorts"/>
    <n v="1.5510666666666666"/>
    <n v="168.59420289855072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11633"/>
    <x v="0"/>
    <s v="US"/>
    <s v="USD"/>
    <n v="1370011370"/>
    <n v="1364827370"/>
    <b v="0"/>
    <n v="47"/>
    <b v="1"/>
    <s v="film &amp; video/shorts"/>
    <n v="7.7553333333333336"/>
    <n v="247.5106382978723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11633"/>
    <x v="0"/>
    <s v="US"/>
    <s v="USD"/>
    <n v="1298680630"/>
    <n v="1296088630"/>
    <b v="0"/>
    <n v="47"/>
    <b v="1"/>
    <s v="film &amp; video/shorts"/>
    <n v="11.632999999999999"/>
    <n v="247.51063829787233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1633"/>
    <x v="0"/>
    <s v="US"/>
    <s v="USD"/>
    <n v="1384408740"/>
    <n v="1381445253"/>
    <b v="0"/>
    <n v="26"/>
    <b v="1"/>
    <s v="film &amp; video/shorts"/>
    <n v="8.9484615384615385"/>
    <n v="447.42307692307691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11633"/>
    <x v="0"/>
    <s v="AU"/>
    <s v="AUD"/>
    <n v="1433059187"/>
    <n v="1430467187"/>
    <b v="0"/>
    <n v="53"/>
    <b v="1"/>
    <s v="film &amp; video/shorts"/>
    <n v="3.3237142857142858"/>
    <n v="219.49056603773585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11633"/>
    <x v="0"/>
    <s v="US"/>
    <s v="USD"/>
    <n v="1397354400"/>
    <n v="1395277318"/>
    <b v="0"/>
    <n v="81"/>
    <b v="1"/>
    <s v="film &amp; video/shorts"/>
    <n v="2.3266"/>
    <n v="143.61728395061729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11633"/>
    <x v="0"/>
    <s v="US"/>
    <s v="USD"/>
    <n v="1312642800"/>
    <n v="1311963128"/>
    <b v="0"/>
    <n v="78"/>
    <b v="1"/>
    <s v="film &amp; video/shorts"/>
    <n v="2.3266"/>
    <n v="149.14102564102564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11633"/>
    <x v="0"/>
    <s v="US"/>
    <s v="USD"/>
    <n v="1326436488"/>
    <n v="1321252488"/>
    <b v="0"/>
    <n v="35"/>
    <b v="1"/>
    <s v="film &amp; video/shorts"/>
    <n v="3.8776666666666668"/>
    <n v="332.37142857142857"/>
    <x v="0"/>
    <s v="shorts"/>
    <x v="114"/>
    <d v="2012-01-13T00:34:48"/>
  </r>
  <r>
    <n v="115"/>
    <s v="The World's Greatest Lover"/>
    <s v="Never judge a book (or a lover) by their cover."/>
    <n v="450"/>
    <n v="11633"/>
    <x v="0"/>
    <s v="US"/>
    <s v="USD"/>
    <n v="1328377444"/>
    <n v="1326217444"/>
    <b v="0"/>
    <n v="22"/>
    <b v="1"/>
    <s v="film &amp; video/shorts"/>
    <n v="25.851111111111113"/>
    <n v="528.77272727272725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11633"/>
    <x v="0"/>
    <s v="US"/>
    <s v="USD"/>
    <n v="1302260155"/>
    <n v="1298289355"/>
    <b v="0"/>
    <n v="57"/>
    <b v="1"/>
    <s v="film &amp; video/shorts"/>
    <n v="3.3237142857142858"/>
    <n v="204.0877192982456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11633"/>
    <x v="0"/>
    <s v="US"/>
    <s v="USD"/>
    <n v="1276110000"/>
    <n v="1268337744"/>
    <b v="0"/>
    <n v="27"/>
    <b v="1"/>
    <s v="film &amp; video/shorts"/>
    <n v="2.5851111111111109"/>
    <n v="430.85185185185185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11633"/>
    <x v="0"/>
    <s v="US"/>
    <s v="USD"/>
    <n v="1311902236"/>
    <n v="1309310236"/>
    <b v="0"/>
    <n v="39"/>
    <b v="1"/>
    <s v="film &amp; video/shorts"/>
    <n v="2.3266"/>
    <n v="298.28205128205127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11633"/>
    <x v="0"/>
    <s v="US"/>
    <s v="USD"/>
    <n v="1313276400"/>
    <n v="1310693986"/>
    <b v="0"/>
    <n v="37"/>
    <b v="1"/>
    <s v="film &amp; video/shorts"/>
    <n v="3.5793846153846154"/>
    <n v="314.40540540540542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1633"/>
    <x v="1"/>
    <s v="HK"/>
    <s v="HKD"/>
    <n v="1475457107"/>
    <n v="1472865107"/>
    <b v="0"/>
    <n v="1"/>
    <b v="0"/>
    <s v="film &amp; video/science fiction"/>
    <n v="0.1661857142857143"/>
    <n v="11633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1633"/>
    <x v="1"/>
    <s v="US"/>
    <s v="USD"/>
    <n v="1429352160"/>
    <n v="1427993710"/>
    <b v="0"/>
    <n v="1"/>
    <b v="0"/>
    <s v="film &amp; video/science fiction"/>
    <n v="3.8776666666666668"/>
    <n v="11633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11633"/>
    <x v="1"/>
    <s v="US"/>
    <s v="USD"/>
    <n v="1476094907"/>
    <n v="1470910907"/>
    <b v="0"/>
    <n v="0"/>
    <b v="0"/>
    <s v="film &amp; video/science fiction"/>
    <n v="1.1633000000000001E-4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1633"/>
    <x v="1"/>
    <s v="US"/>
    <s v="USD"/>
    <n v="1414533600"/>
    <n v="1411411564"/>
    <b v="0"/>
    <n v="6"/>
    <b v="0"/>
    <s v="film &amp; video/science fiction"/>
    <n v="0.2115090909090909"/>
    <n v="1938.8333333333333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11633"/>
    <x v="1"/>
    <s v="US"/>
    <s v="USD"/>
    <n v="1431728242"/>
    <n v="1429568242"/>
    <b v="0"/>
    <n v="0"/>
    <b v="0"/>
    <s v="film &amp; video/science fiction"/>
    <n v="2.9082499999999998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11633"/>
    <x v="1"/>
    <s v="CA"/>
    <s v="CAD"/>
    <n v="1486165880"/>
    <n v="1480981880"/>
    <b v="0"/>
    <n v="6"/>
    <b v="0"/>
    <s v="film &amp; video/science fiction"/>
    <n v="23.265999999999998"/>
    <n v="1938.8333333333333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1633"/>
    <x v="1"/>
    <s v="US"/>
    <s v="USD"/>
    <n v="1433988000"/>
    <n v="1431353337"/>
    <b v="0"/>
    <n v="13"/>
    <b v="0"/>
    <s v="film &amp; video/science fiction"/>
    <n v="0.46532000000000001"/>
    <n v="894.84615384615381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1633"/>
    <x v="1"/>
    <s v="US"/>
    <s v="USD"/>
    <n v="1428069541"/>
    <n v="1425481141"/>
    <b v="0"/>
    <n v="4"/>
    <b v="0"/>
    <s v="film &amp; video/science fiction"/>
    <n v="1.4541249999999999"/>
    <n v="2908.25"/>
    <x v="0"/>
    <s v="science fiction"/>
    <x v="127"/>
    <d v="2015-04-03T07:59:01"/>
  </r>
  <r>
    <n v="128"/>
    <s v="Ralphi3 (Canceled)"/>
    <s v="A Science Fiction film filled with entertainment and Excitement"/>
    <n v="100000"/>
    <n v="11633"/>
    <x v="1"/>
    <s v="US"/>
    <s v="USD"/>
    <n v="1476941293"/>
    <n v="1473917293"/>
    <b v="0"/>
    <n v="6"/>
    <b v="0"/>
    <s v="film &amp; video/science fiction"/>
    <n v="0.11633"/>
    <n v="1938.8333333333333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11633"/>
    <x v="1"/>
    <s v="US"/>
    <s v="USD"/>
    <n v="1414708183"/>
    <n v="1409524183"/>
    <b v="0"/>
    <n v="0"/>
    <b v="0"/>
    <s v="film &amp; video/science fiction"/>
    <n v="0.58165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11633"/>
    <x v="1"/>
    <s v="GB"/>
    <s v="GBP"/>
    <n v="1402949760"/>
    <n v="1400536692"/>
    <b v="0"/>
    <n v="0"/>
    <b v="0"/>
    <s v="film &amp; video/science fiction"/>
    <n v="19.388333333333332"/>
    <n v="0"/>
    <x v="0"/>
    <s v="science fiction"/>
    <x v="130"/>
    <d v="2014-06-16T14:16:00"/>
  </r>
  <r>
    <n v="131"/>
    <s v="I (Canceled)"/>
    <s v="I"/>
    <n v="1200"/>
    <n v="11633"/>
    <x v="1"/>
    <s v="US"/>
    <s v="USD"/>
    <n v="1467763200"/>
    <n v="1466453161"/>
    <b v="0"/>
    <n v="0"/>
    <b v="0"/>
    <s v="film &amp; video/science fiction"/>
    <n v="9.6941666666666659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11633"/>
    <x v="1"/>
    <s v="US"/>
    <s v="USD"/>
    <n v="1415392207"/>
    <n v="1411500607"/>
    <b v="0"/>
    <n v="81"/>
    <b v="0"/>
    <s v="film &amp; video/science fiction"/>
    <n v="0.1454125"/>
    <n v="143.61728395061729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11633"/>
    <x v="1"/>
    <s v="US"/>
    <s v="USD"/>
    <n v="1464715860"/>
    <n v="1462130584"/>
    <b v="0"/>
    <n v="0"/>
    <b v="0"/>
    <s v="film &amp; video/science fiction"/>
    <n v="0.16210077476171897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11633"/>
    <x v="1"/>
    <s v="US"/>
    <s v="USD"/>
    <n v="1441386000"/>
    <n v="1438811418"/>
    <b v="0"/>
    <n v="0"/>
    <b v="0"/>
    <s v="film &amp; video/science fiction"/>
    <n v="2.3266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11633"/>
    <x v="1"/>
    <s v="US"/>
    <s v="USD"/>
    <n v="1404241200"/>
    <n v="1401354597"/>
    <b v="0"/>
    <n v="5"/>
    <b v="0"/>
    <s v="film &amp; video/science fiction"/>
    <n v="3.8776666666666668"/>
    <n v="2326.6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11633"/>
    <x v="1"/>
    <s v="US"/>
    <s v="USD"/>
    <n v="1431771360"/>
    <n v="1427968234"/>
    <b v="0"/>
    <n v="0"/>
    <b v="0"/>
    <s v="film &amp; video/science fiction"/>
    <n v="3.8776666666666668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11633"/>
    <x v="1"/>
    <s v="DK"/>
    <s v="DKK"/>
    <n v="1444657593"/>
    <n v="1440337593"/>
    <b v="0"/>
    <n v="0"/>
    <b v="0"/>
    <s v="film &amp; video/science fiction"/>
    <n v="0.2115090909090909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11633"/>
    <x v="1"/>
    <s v="US"/>
    <s v="USD"/>
    <n v="1438405140"/>
    <n v="1435731041"/>
    <b v="0"/>
    <n v="58"/>
    <b v="0"/>
    <s v="film &amp; video/science fiction"/>
    <n v="7.7553333333333335E-2"/>
    <n v="200.56896551724137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11633"/>
    <x v="1"/>
    <s v="US"/>
    <s v="USD"/>
    <n v="1436738772"/>
    <n v="1435874772"/>
    <b v="0"/>
    <n v="1"/>
    <b v="0"/>
    <s v="film &amp; video/science fiction"/>
    <n v="23.265999999999998"/>
    <n v="11633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11633"/>
    <x v="1"/>
    <s v="US"/>
    <s v="USD"/>
    <n v="1426823132"/>
    <n v="1424234732"/>
    <b v="0"/>
    <n v="0"/>
    <b v="0"/>
    <s v="film &amp; video/science fiction"/>
    <n v="5.8165000000000001E-2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1633"/>
    <x v="1"/>
    <s v="US"/>
    <s v="USD"/>
    <n v="1433043623"/>
    <n v="1429155623"/>
    <b v="0"/>
    <n v="28"/>
    <b v="0"/>
    <s v="film &amp; video/science fiction"/>
    <n v="0.9694166666666667"/>
    <n v="415.46428571428572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1633"/>
    <x v="1"/>
    <s v="US"/>
    <s v="USD"/>
    <n v="1416176778"/>
    <n v="1414358778"/>
    <b v="0"/>
    <n v="1"/>
    <b v="0"/>
    <s v="film &amp; video/science fiction"/>
    <n v="3.8776666666666668"/>
    <n v="11633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11633"/>
    <x v="1"/>
    <s v="AU"/>
    <s v="AUD"/>
    <n v="1472882100"/>
    <n v="1467941542"/>
    <b v="0"/>
    <n v="0"/>
    <b v="0"/>
    <s v="film &amp; video/science fiction"/>
    <n v="2.1150909090909091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11633"/>
    <x v="1"/>
    <s v="CA"/>
    <s v="CAD"/>
    <n v="1428945472"/>
    <n v="1423765072"/>
    <b v="0"/>
    <n v="37"/>
    <b v="0"/>
    <s v="film &amp; video/science fiction"/>
    <n v="1.5510666666666666"/>
    <n v="314.40540540540542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11633"/>
    <x v="1"/>
    <s v="US"/>
    <s v="USD"/>
    <n v="1439298052"/>
    <n v="1436965252"/>
    <b v="0"/>
    <n v="9"/>
    <b v="0"/>
    <s v="film &amp; video/science fiction"/>
    <n v="2.5851111111111109"/>
    <n v="1292.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633"/>
    <x v="1"/>
    <s v="US"/>
    <s v="USD"/>
    <n v="1484698998"/>
    <n v="1479514998"/>
    <b v="0"/>
    <n v="3"/>
    <b v="0"/>
    <s v="film &amp; video/science fiction"/>
    <n v="0.58165"/>
    <n v="3877.6666666666665"/>
    <x v="0"/>
    <s v="science fiction"/>
    <x v="146"/>
    <d v="2017-01-17T18:23:18"/>
  </r>
  <r>
    <n v="147"/>
    <s v="Consumed (Static Air) (Canceled)"/>
    <s v="Film makers catch live footage beyond their wildest dreams."/>
    <n v="7000"/>
    <n v="11633"/>
    <x v="1"/>
    <s v="GB"/>
    <s v="GBP"/>
    <n v="1420741080"/>
    <n v="1417026340"/>
    <b v="0"/>
    <n v="0"/>
    <b v="0"/>
    <s v="film &amp; video/science fiction"/>
    <n v="1.6618571428571429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11633"/>
    <x v="1"/>
    <s v="US"/>
    <s v="USD"/>
    <n v="1456555536"/>
    <n v="1453963536"/>
    <b v="0"/>
    <n v="2"/>
    <b v="0"/>
    <s v="film &amp; video/science fiction"/>
    <n v="0.23266000000000001"/>
    <n v="5816.5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11633"/>
    <x v="1"/>
    <s v="US"/>
    <s v="USD"/>
    <n v="1419494400"/>
    <n v="1416888470"/>
    <b v="0"/>
    <n v="6"/>
    <b v="0"/>
    <s v="film &amp; video/science fiction"/>
    <n v="1.1633"/>
    <n v="1938.8333333333333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11633"/>
    <x v="1"/>
    <s v="US"/>
    <s v="USD"/>
    <n v="1432612382"/>
    <n v="1427428382"/>
    <b v="0"/>
    <n v="67"/>
    <b v="0"/>
    <s v="film &amp; video/science fiction"/>
    <n v="8.9484615384615385E-2"/>
    <n v="173.62686567164178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1633"/>
    <x v="1"/>
    <s v="AU"/>
    <s v="AUD"/>
    <n v="1434633191"/>
    <n v="1429449191"/>
    <b v="0"/>
    <n v="5"/>
    <b v="0"/>
    <s v="film &amp; video/science fiction"/>
    <n v="4.6531999999999997E-2"/>
    <n v="2326.6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11633"/>
    <x v="1"/>
    <s v="US"/>
    <s v="USD"/>
    <n v="1411437100"/>
    <n v="1408845100"/>
    <b v="0"/>
    <n v="2"/>
    <b v="0"/>
    <s v="film &amp; video/science fiction"/>
    <n v="3.0613157894736842E-2"/>
    <n v="5816.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11633"/>
    <x v="1"/>
    <s v="US"/>
    <s v="USD"/>
    <n v="1417532644"/>
    <n v="1413900244"/>
    <b v="0"/>
    <n v="10"/>
    <b v="0"/>
    <s v="film &amp; video/science fiction"/>
    <n v="0.23266000000000001"/>
    <n v="1163.3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11633"/>
    <x v="1"/>
    <s v="US"/>
    <s v="USD"/>
    <n v="1433336895"/>
    <n v="1429621695"/>
    <b v="0"/>
    <n v="3"/>
    <b v="0"/>
    <s v="film &amp; video/science fiction"/>
    <n v="7.7553333333333336"/>
    <n v="3877.6666666666665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11633"/>
    <x v="1"/>
    <s v="US"/>
    <s v="USD"/>
    <n v="1437657935"/>
    <n v="1434201935"/>
    <b v="0"/>
    <n v="4"/>
    <b v="0"/>
    <s v="film &amp; video/science fiction"/>
    <n v="8.6170370370370376E-3"/>
    <n v="2908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1633"/>
    <x v="1"/>
    <s v="CA"/>
    <s v="CAD"/>
    <n v="1407034796"/>
    <n v="1401850796"/>
    <b v="0"/>
    <n v="15"/>
    <b v="0"/>
    <s v="film &amp; video/science fiction"/>
    <n v="0.3323714285714286"/>
    <n v="775.5333333333333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11633"/>
    <x v="1"/>
    <s v="US"/>
    <s v="USD"/>
    <n v="1456523572"/>
    <n v="1453931572"/>
    <b v="0"/>
    <n v="2"/>
    <b v="0"/>
    <s v="film &amp; video/science fiction"/>
    <n v="3.8841402337228716"/>
    <n v="5816.5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11633"/>
    <x v="1"/>
    <s v="US"/>
    <s v="USD"/>
    <n v="1413942628"/>
    <n v="1411350628"/>
    <b v="0"/>
    <n v="0"/>
    <b v="0"/>
    <s v="film &amp; video/science fiction"/>
    <n v="2.3266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1633"/>
    <x v="1"/>
    <s v="US"/>
    <s v="USD"/>
    <n v="1467541545"/>
    <n v="1464085545"/>
    <b v="0"/>
    <n v="1"/>
    <b v="0"/>
    <s v="film &amp; video/science fiction"/>
    <n v="2.3265999999999998E-2"/>
    <n v="11633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11633"/>
    <x v="2"/>
    <s v="US"/>
    <s v="USD"/>
    <n v="1439675691"/>
    <n v="1434491691"/>
    <b v="0"/>
    <n v="0"/>
    <b v="0"/>
    <s v="film &amp; video/drama"/>
    <n v="2.3266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11633"/>
    <x v="2"/>
    <s v="US"/>
    <s v="USD"/>
    <n v="1404318595"/>
    <n v="1401726595"/>
    <b v="0"/>
    <n v="1"/>
    <b v="0"/>
    <s v="film &amp; video/drama"/>
    <n v="0.23266000000000001"/>
    <n v="11633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11633"/>
    <x v="2"/>
    <s v="US"/>
    <s v="USD"/>
    <n v="1408232520"/>
    <n v="1405393356"/>
    <b v="0"/>
    <n v="10"/>
    <b v="0"/>
    <s v="film &amp; video/drama"/>
    <n v="4.1546428571428571"/>
    <n v="1163.3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11633"/>
    <x v="2"/>
    <s v="US"/>
    <s v="USD"/>
    <n v="1443657600"/>
    <n v="1440716654"/>
    <b v="0"/>
    <n v="0"/>
    <b v="0"/>
    <s v="film &amp; video/drama"/>
    <n v="5.8164999999999996E-3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11633"/>
    <x v="2"/>
    <s v="US"/>
    <s v="USD"/>
    <n v="1411150701"/>
    <n v="1405966701"/>
    <b v="0"/>
    <n v="7"/>
    <b v="0"/>
    <s v="film &amp; video/drama"/>
    <n v="9.6941666666666662E-2"/>
    <n v="1661.8571428571429"/>
    <x v="0"/>
    <s v="drama"/>
    <x v="164"/>
    <d v="2014-09-19T12:18:21"/>
  </r>
  <r>
    <n v="165"/>
    <s v="NET"/>
    <s v="A teacher. A boy. The beach and a heatwave that drove them all insane."/>
    <n v="17000"/>
    <n v="11633"/>
    <x v="2"/>
    <s v="GB"/>
    <s v="GBP"/>
    <n v="1452613724"/>
    <n v="1450021724"/>
    <b v="0"/>
    <n v="0"/>
    <b v="0"/>
    <s v="film &amp; video/drama"/>
    <n v="0.68429411764705883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11633"/>
    <x v="2"/>
    <s v="US"/>
    <s v="USD"/>
    <n v="1484531362"/>
    <n v="1481939362"/>
    <b v="0"/>
    <n v="1"/>
    <b v="0"/>
    <s v="film &amp; video/drama"/>
    <n v="2.3266"/>
    <n v="11633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633"/>
    <x v="2"/>
    <s v="US"/>
    <s v="USD"/>
    <n v="1438726535"/>
    <n v="1433542535"/>
    <b v="0"/>
    <n v="2"/>
    <b v="0"/>
    <s v="film &amp; video/drama"/>
    <n v="0.10575454545454545"/>
    <n v="5816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11633"/>
    <x v="2"/>
    <s v="US"/>
    <s v="USD"/>
    <n v="1426791770"/>
    <n v="1424203370"/>
    <b v="0"/>
    <n v="3"/>
    <b v="0"/>
    <s v="film &amp; video/drama"/>
    <n v="1.4541249999999999"/>
    <n v="3877.6666666666665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11633"/>
    <x v="2"/>
    <s v="GB"/>
    <s v="GBP"/>
    <n v="1413634059"/>
    <n v="1411042059"/>
    <b v="0"/>
    <n v="10"/>
    <b v="0"/>
    <s v="film &amp; video/drama"/>
    <n v="4.6532"/>
    <n v="1163.3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11633"/>
    <x v="2"/>
    <s v="US"/>
    <s v="USD"/>
    <n v="1440912480"/>
    <n v="1438385283"/>
    <b v="0"/>
    <n v="10"/>
    <b v="0"/>
    <s v="film &amp; video/drama"/>
    <n v="1.1633"/>
    <n v="1163.3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1633"/>
    <x v="2"/>
    <s v="US"/>
    <s v="USD"/>
    <n v="1470975614"/>
    <n v="1465791614"/>
    <b v="0"/>
    <n v="1"/>
    <b v="0"/>
    <s v="film &amp; video/drama"/>
    <n v="0.23266000000000001"/>
    <n v="11633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11633"/>
    <x v="2"/>
    <s v="US"/>
    <s v="USD"/>
    <n v="1426753723"/>
    <n v="1423733323"/>
    <b v="0"/>
    <n v="0"/>
    <b v="0"/>
    <s v="film &amp; video/drama"/>
    <n v="0.12245263157894737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11633"/>
    <x v="2"/>
    <s v="GB"/>
    <s v="GBP"/>
    <n v="1425131108"/>
    <n v="1422539108"/>
    <b v="0"/>
    <n v="0"/>
    <b v="0"/>
    <s v="film &amp; video/drama"/>
    <n v="10.480180180180181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11633"/>
    <x v="2"/>
    <s v="NL"/>
    <s v="EUR"/>
    <n v="1431108776"/>
    <n v="1425924776"/>
    <b v="0"/>
    <n v="0"/>
    <b v="0"/>
    <s v="film &amp; video/drama"/>
    <n v="1.9388333333333334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1633"/>
    <x v="2"/>
    <s v="GB"/>
    <s v="GBP"/>
    <n v="1409337611"/>
    <n v="1407177611"/>
    <b v="0"/>
    <n v="26"/>
    <b v="0"/>
    <s v="film &amp; video/drama"/>
    <n v="0.58165"/>
    <n v="447.42307692307691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11633"/>
    <x v="2"/>
    <s v="US"/>
    <s v="USD"/>
    <n v="1438803999"/>
    <n v="1436211999"/>
    <b v="0"/>
    <n v="0"/>
    <b v="0"/>
    <s v="film &amp; video/drama"/>
    <n v="7.7553333333333336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1633"/>
    <x v="2"/>
    <s v="US"/>
    <s v="USD"/>
    <n v="1427155726"/>
    <n v="1425690526"/>
    <b v="0"/>
    <n v="7"/>
    <b v="0"/>
    <s v="film &amp; video/drama"/>
    <n v="25.851111111111113"/>
    <n v="1661.8571428571429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11633"/>
    <x v="2"/>
    <s v="ES"/>
    <s v="EUR"/>
    <n v="1448582145"/>
    <n v="1445986545"/>
    <b v="0"/>
    <n v="0"/>
    <b v="0"/>
    <s v="film &amp; video/drama"/>
    <n v="2.3265999999999998E-2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11633"/>
    <x v="2"/>
    <s v="US"/>
    <s v="USD"/>
    <n v="1457056555"/>
    <n v="1454464555"/>
    <b v="0"/>
    <n v="2"/>
    <b v="0"/>
    <s v="film &amp; video/drama"/>
    <n v="11.632999999999999"/>
    <n v="5816.5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11633"/>
    <x v="2"/>
    <s v="GB"/>
    <s v="GBP"/>
    <n v="1428951600"/>
    <n v="1425512843"/>
    <b v="0"/>
    <n v="13"/>
    <b v="0"/>
    <s v="film &amp; video/drama"/>
    <n v="9.6941666666666659"/>
    <n v="894.84615384615381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11633"/>
    <x v="2"/>
    <s v="GB"/>
    <s v="GBP"/>
    <n v="1434995295"/>
    <n v="1432403295"/>
    <b v="0"/>
    <n v="4"/>
    <b v="0"/>
    <s v="film &amp; video/drama"/>
    <n v="3.3984808647385334"/>
    <n v="2908.2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11633"/>
    <x v="2"/>
    <s v="US"/>
    <s v="USD"/>
    <n v="1483748232"/>
    <n v="1481156232"/>
    <b v="0"/>
    <n v="0"/>
    <b v="0"/>
    <s v="film &amp; video/drama"/>
    <n v="11.632999999999999"/>
    <n v="0"/>
    <x v="0"/>
    <s v="drama"/>
    <x v="182"/>
    <d v="2017-01-06T18:17:12"/>
  </r>
  <r>
    <n v="183"/>
    <s v="Three Little Words"/>
    <s v="Don't kill me until I meet my Dad"/>
    <n v="12500"/>
    <n v="11633"/>
    <x v="2"/>
    <s v="GB"/>
    <s v="GBP"/>
    <n v="1417033610"/>
    <n v="1414438010"/>
    <b v="0"/>
    <n v="12"/>
    <b v="0"/>
    <s v="film &amp; video/drama"/>
    <n v="0.93064000000000002"/>
    <n v="969.41666666666663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11633"/>
    <x v="2"/>
    <s v="CA"/>
    <s v="CAD"/>
    <n v="1409543940"/>
    <n v="1404586762"/>
    <b v="0"/>
    <n v="2"/>
    <b v="0"/>
    <s v="film &amp; video/drama"/>
    <n v="7.7553333333333336"/>
    <n v="5816.5"/>
    <x v="0"/>
    <s v="drama"/>
    <x v="184"/>
    <d v="2014-08-31T21:59:00"/>
  </r>
  <r>
    <n v="185"/>
    <s v="BLANK Short Movie"/>
    <s v="Love has no boundaries!"/>
    <n v="40000"/>
    <n v="11633"/>
    <x v="2"/>
    <s v="NO"/>
    <s v="NOK"/>
    <n v="1471557139"/>
    <n v="1468965139"/>
    <b v="0"/>
    <n v="10"/>
    <b v="0"/>
    <s v="film &amp; video/drama"/>
    <n v="0.290825"/>
    <n v="1163.3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11633"/>
    <x v="2"/>
    <s v="US"/>
    <s v="USD"/>
    <n v="1488571200"/>
    <n v="1485977434"/>
    <b v="0"/>
    <n v="0"/>
    <b v="0"/>
    <s v="film &amp; video/drama"/>
    <n v="2.3266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11633"/>
    <x v="2"/>
    <s v="US"/>
    <s v="USD"/>
    <n v="1437461940"/>
    <n v="1435383457"/>
    <b v="0"/>
    <n v="5"/>
    <b v="0"/>
    <s v="film &amp; video/drama"/>
    <n v="2.3266"/>
    <n v="2326.6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11633"/>
    <x v="2"/>
    <s v="US"/>
    <s v="USD"/>
    <n v="1409891015"/>
    <n v="1407299015"/>
    <b v="0"/>
    <n v="0"/>
    <b v="0"/>
    <s v="film &amp; video/drama"/>
    <n v="7.7553333333333336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11633"/>
    <x v="2"/>
    <s v="US"/>
    <s v="USD"/>
    <n v="1472920477"/>
    <n v="1467736477"/>
    <b v="0"/>
    <n v="5"/>
    <b v="0"/>
    <s v="film &amp; video/drama"/>
    <n v="2.3265999999999998E-2"/>
    <n v="2326.6"/>
    <x v="0"/>
    <s v="drama"/>
    <x v="189"/>
    <d v="2016-09-03T10:34:37"/>
  </r>
  <r>
    <n v="190"/>
    <s v="REGIONRAT, the movie"/>
    <s v="Because hope can be a 4 letter word"/>
    <n v="12000"/>
    <n v="11633"/>
    <x v="2"/>
    <s v="US"/>
    <s v="USD"/>
    <n v="1466091446"/>
    <n v="1465227446"/>
    <b v="0"/>
    <n v="1"/>
    <b v="0"/>
    <s v="film &amp; video/drama"/>
    <n v="0.9694166666666667"/>
    <n v="11633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11633"/>
    <x v="2"/>
    <s v="AU"/>
    <s v="AUD"/>
    <n v="1443782138"/>
    <n v="1440326138"/>
    <b v="0"/>
    <n v="3"/>
    <b v="0"/>
    <s v="film &amp; video/drama"/>
    <n v="2.3266"/>
    <n v="3877.6666666666665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1633"/>
    <x v="2"/>
    <s v="US"/>
    <s v="USD"/>
    <n v="1413572432"/>
    <n v="1410980432"/>
    <b v="0"/>
    <n v="3"/>
    <b v="0"/>
    <s v="film &amp; video/drama"/>
    <n v="1.1632999999999999E-2"/>
    <n v="3877.6666666666665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11633"/>
    <x v="2"/>
    <s v="GB"/>
    <s v="GBP"/>
    <n v="1417217166"/>
    <n v="1412029566"/>
    <b v="0"/>
    <n v="0"/>
    <b v="0"/>
    <s v="film &amp; video/drama"/>
    <n v="11.632999999999999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11633"/>
    <x v="2"/>
    <s v="GB"/>
    <s v="GBP"/>
    <n v="1457308531"/>
    <n v="1452124531"/>
    <b v="0"/>
    <n v="3"/>
    <b v="0"/>
    <s v="film &amp; video/drama"/>
    <n v="4.6532"/>
    <n v="3877.6666666666665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11633"/>
    <x v="2"/>
    <s v="US"/>
    <s v="USD"/>
    <n v="1436544332"/>
    <n v="1431360332"/>
    <b v="0"/>
    <n v="0"/>
    <b v="0"/>
    <s v="film &amp; video/drama"/>
    <n v="5.8164999999999996E-3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1633"/>
    <x v="2"/>
    <s v="GB"/>
    <s v="GBP"/>
    <n v="1444510800"/>
    <n v="1442062898"/>
    <b v="0"/>
    <n v="19"/>
    <b v="0"/>
    <s v="film &amp; video/drama"/>
    <n v="3.3237142857142858"/>
    <n v="612.26315789473688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11633"/>
    <x v="2"/>
    <s v="GB"/>
    <s v="GBP"/>
    <n v="1487365200"/>
    <n v="1483734100"/>
    <b v="0"/>
    <n v="8"/>
    <b v="0"/>
    <s v="film &amp; video/drama"/>
    <n v="4.6532"/>
    <n v="1454.12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11633"/>
    <x v="2"/>
    <s v="US"/>
    <s v="USD"/>
    <n v="1412500322"/>
    <n v="1409908322"/>
    <b v="0"/>
    <n v="6"/>
    <b v="0"/>
    <s v="film &amp; video/drama"/>
    <n v="0.46532000000000001"/>
    <n v="1938.8333333333333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11633"/>
    <x v="2"/>
    <s v="US"/>
    <s v="USD"/>
    <n v="1472698702"/>
    <n v="1470106702"/>
    <b v="0"/>
    <n v="0"/>
    <b v="0"/>
    <s v="film &amp; video/drama"/>
    <n v="1.1633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1633"/>
    <x v="2"/>
    <s v="US"/>
    <s v="USD"/>
    <n v="1410746403"/>
    <n v="1408154403"/>
    <b v="0"/>
    <n v="18"/>
    <b v="0"/>
    <s v="film &amp; video/drama"/>
    <n v="1.9388333333333334"/>
    <n v="646.27777777777783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11633"/>
    <x v="2"/>
    <s v="US"/>
    <s v="USD"/>
    <n v="1423424329"/>
    <n v="1421696329"/>
    <b v="0"/>
    <n v="7"/>
    <b v="0"/>
    <s v="film &amp; video/drama"/>
    <n v="17.896923076923077"/>
    <n v="1661.8571428571429"/>
    <x v="0"/>
    <s v="drama"/>
    <x v="201"/>
    <d v="2015-02-08T13:38:49"/>
  </r>
  <r>
    <n v="202"/>
    <s v="Modern Gangsters"/>
    <s v="new web series created by jonney terry"/>
    <n v="6000"/>
    <n v="11633"/>
    <x v="2"/>
    <s v="US"/>
    <s v="USD"/>
    <n v="1444337940"/>
    <n v="1441750564"/>
    <b v="0"/>
    <n v="0"/>
    <b v="0"/>
    <s v="film &amp; video/drama"/>
    <n v="1.9388333333333334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11633"/>
    <x v="2"/>
    <s v="GB"/>
    <s v="GBP"/>
    <n v="1422562864"/>
    <n v="1417378864"/>
    <b v="0"/>
    <n v="8"/>
    <b v="0"/>
    <s v="film &amp; video/drama"/>
    <n v="4.6532"/>
    <n v="1454.1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1633"/>
    <x v="2"/>
    <s v="AU"/>
    <s v="AUD"/>
    <n v="1470319203"/>
    <n v="1467727203"/>
    <b v="0"/>
    <n v="1293"/>
    <b v="0"/>
    <s v="film &amp; video/drama"/>
    <n v="3.8776666666666668E-2"/>
    <n v="8.9969064191802008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1633"/>
    <x v="2"/>
    <s v="US"/>
    <s v="USD"/>
    <n v="1444144222"/>
    <n v="1441120222"/>
    <b v="0"/>
    <n v="17"/>
    <b v="0"/>
    <s v="film &amp; video/drama"/>
    <n v="1.4541249999999999"/>
    <n v="684.29411764705878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11633"/>
    <x v="2"/>
    <s v="US"/>
    <s v="USD"/>
    <n v="1470441983"/>
    <n v="1468627583"/>
    <b v="0"/>
    <n v="0"/>
    <b v="0"/>
    <s v="film &amp; video/drama"/>
    <n v="0.91598425196850397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11633"/>
    <x v="2"/>
    <s v="CA"/>
    <s v="CAD"/>
    <n v="1420346638"/>
    <n v="1417754638"/>
    <b v="0"/>
    <n v="13"/>
    <b v="0"/>
    <s v="film &amp; video/drama"/>
    <n v="0.83092857142857146"/>
    <n v="894.84615384615381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11633"/>
    <x v="2"/>
    <s v="AU"/>
    <s v="AUD"/>
    <n v="1418719967"/>
    <n v="1416127967"/>
    <b v="0"/>
    <n v="0"/>
    <b v="0"/>
    <s v="film &amp; video/drama"/>
    <n v="0.23266000000000001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11633"/>
    <x v="2"/>
    <s v="US"/>
    <s v="USD"/>
    <n v="1436566135"/>
    <n v="1433974135"/>
    <b v="0"/>
    <n v="0"/>
    <b v="0"/>
    <s v="film &amp; video/drama"/>
    <n v="0.46532000000000001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11633"/>
    <x v="2"/>
    <s v="US"/>
    <s v="USD"/>
    <n v="1443675600"/>
    <n v="1441157592"/>
    <b v="0"/>
    <n v="33"/>
    <b v="0"/>
    <s v="film &amp; video/drama"/>
    <n v="0.9694166666666667"/>
    <n v="352.5151515151515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11633"/>
    <x v="2"/>
    <s v="US"/>
    <s v="USD"/>
    <n v="1442634617"/>
    <n v="1440042617"/>
    <b v="0"/>
    <n v="12"/>
    <b v="0"/>
    <s v="film &amp; video/drama"/>
    <n v="2.3266"/>
    <n v="969.41666666666663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1633"/>
    <x v="2"/>
    <s v="US"/>
    <s v="USD"/>
    <n v="1460837320"/>
    <n v="1455656920"/>
    <b v="0"/>
    <n v="1"/>
    <b v="0"/>
    <s v="film &amp; video/drama"/>
    <n v="1.8465079365079364"/>
    <n v="11633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11633"/>
    <x v="2"/>
    <s v="US"/>
    <s v="USD"/>
    <n v="1439734001"/>
    <n v="1437142547"/>
    <b v="0"/>
    <n v="1"/>
    <b v="0"/>
    <s v="film &amp; video/drama"/>
    <n v="0.23266000000000001"/>
    <n v="11633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1633"/>
    <x v="2"/>
    <s v="US"/>
    <s v="USD"/>
    <n v="1425655349"/>
    <n v="1420471349"/>
    <b v="0"/>
    <n v="1"/>
    <b v="0"/>
    <s v="film &amp; video/drama"/>
    <n v="0.93064000000000002"/>
    <n v="11633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1633"/>
    <x v="2"/>
    <s v="GB"/>
    <s v="GBP"/>
    <n v="1455753540"/>
    <n v="1452058282"/>
    <b v="0"/>
    <n v="1"/>
    <b v="0"/>
    <s v="film &amp; video/drama"/>
    <n v="2.6438636363636365"/>
    <n v="11633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11633"/>
    <x v="2"/>
    <s v="US"/>
    <s v="USD"/>
    <n v="1429740037"/>
    <n v="1425423637"/>
    <b v="0"/>
    <n v="84"/>
    <b v="0"/>
    <s v="film &amp; video/drama"/>
    <n v="0.23266000000000001"/>
    <n v="138.48809523809524"/>
    <x v="0"/>
    <s v="drama"/>
    <x v="216"/>
    <d v="2015-04-22T16:00:37"/>
  </r>
  <r>
    <n v="217"/>
    <s v="Bitch"/>
    <s v="A roadmovie by paw"/>
    <n v="100000"/>
    <n v="11633"/>
    <x v="2"/>
    <s v="SE"/>
    <s v="SEK"/>
    <n v="1419780149"/>
    <n v="1417101749"/>
    <b v="0"/>
    <n v="38"/>
    <b v="0"/>
    <s v="film &amp; video/drama"/>
    <n v="0.11633"/>
    <n v="306.13157894736844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1633"/>
    <x v="2"/>
    <s v="US"/>
    <s v="USD"/>
    <n v="1431702289"/>
    <n v="1426518289"/>
    <b v="0"/>
    <n v="1"/>
    <b v="0"/>
    <s v="film &amp; video/drama"/>
    <n v="2.3266"/>
    <n v="11633"/>
    <x v="0"/>
    <s v="drama"/>
    <x v="218"/>
    <d v="2015-05-15T09:04:49"/>
  </r>
  <r>
    <n v="219"/>
    <s v="True Colors"/>
    <s v="An hour-long pilot about a group of suburban LGBT teens coming of age in the early 90's."/>
    <n v="50000"/>
    <n v="11633"/>
    <x v="2"/>
    <s v="US"/>
    <s v="USD"/>
    <n v="1459493940"/>
    <n v="1456732225"/>
    <b v="0"/>
    <n v="76"/>
    <b v="0"/>
    <s v="film &amp; video/drama"/>
    <n v="0.23266000000000001"/>
    <n v="153.06578947368422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11633"/>
    <x v="2"/>
    <s v="US"/>
    <s v="USD"/>
    <n v="1440101160"/>
    <n v="1436542030"/>
    <b v="0"/>
    <n v="3"/>
    <b v="0"/>
    <s v="film &amp; video/drama"/>
    <n v="0.23266000000000001"/>
    <n v="3877.6666666666665"/>
    <x v="0"/>
    <s v="drama"/>
    <x v="220"/>
    <d v="2015-08-20T14:06:00"/>
  </r>
  <r>
    <n v="221"/>
    <s v="Archetypes"/>
    <s v="Film about Schizophrenia with Surreal Twists!"/>
    <n v="50000"/>
    <n v="11633"/>
    <x v="2"/>
    <s v="US"/>
    <s v="USD"/>
    <n v="1427569564"/>
    <n v="1422389164"/>
    <b v="0"/>
    <n v="0"/>
    <b v="0"/>
    <s v="film &amp; video/drama"/>
    <n v="0.23266000000000001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1633"/>
    <x v="2"/>
    <s v="US"/>
    <s v="USD"/>
    <n v="1427423940"/>
    <n v="1422383318"/>
    <b v="0"/>
    <n v="2"/>
    <b v="0"/>
    <s v="film &amp; video/drama"/>
    <n v="11.632999999999999"/>
    <n v="5816.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11633"/>
    <x v="2"/>
    <s v="US"/>
    <s v="USD"/>
    <n v="1463879100"/>
    <n v="1461287350"/>
    <b v="0"/>
    <n v="0"/>
    <b v="0"/>
    <s v="film &amp; video/drama"/>
    <n v="7.7553333333333337E-3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11633"/>
    <x v="2"/>
    <s v="AU"/>
    <s v="AUD"/>
    <n v="1436506726"/>
    <n v="1431322726"/>
    <b v="0"/>
    <n v="0"/>
    <b v="0"/>
    <s v="film &amp; video/drama"/>
    <n v="1.9388333333333334E-3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11633"/>
    <x v="2"/>
    <s v="US"/>
    <s v="USD"/>
    <n v="1460153054"/>
    <n v="1457564654"/>
    <b v="0"/>
    <n v="0"/>
    <b v="0"/>
    <s v="film &amp; video/drama"/>
    <n v="58.164999999999999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11633"/>
    <x v="2"/>
    <s v="GB"/>
    <s v="GBP"/>
    <n v="1433064540"/>
    <n v="1428854344"/>
    <b v="0"/>
    <n v="2"/>
    <b v="0"/>
    <s v="film &amp; video/drama"/>
    <n v="0.40113793103448275"/>
    <n v="5816.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11633"/>
    <x v="2"/>
    <s v="US"/>
    <s v="USD"/>
    <n v="1436477241"/>
    <n v="1433885241"/>
    <b v="0"/>
    <n v="0"/>
    <b v="0"/>
    <s v="film &amp; video/drama"/>
    <n v="0.41546428571428573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11633"/>
    <x v="2"/>
    <s v="GB"/>
    <s v="GBP"/>
    <n v="1433176105"/>
    <n v="1427992105"/>
    <b v="0"/>
    <n v="0"/>
    <b v="0"/>
    <s v="film &amp; video/drama"/>
    <n v="1.4541249999999999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11633"/>
    <x v="2"/>
    <s v="DE"/>
    <s v="EUR"/>
    <n v="1455402297"/>
    <n v="1452810297"/>
    <b v="0"/>
    <n v="0"/>
    <b v="0"/>
    <s v="film &amp; video/drama"/>
    <n v="3.8776666666666668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11633"/>
    <x v="2"/>
    <s v="US"/>
    <s v="USD"/>
    <n v="1433443151"/>
    <n v="1430851151"/>
    <b v="0"/>
    <n v="2"/>
    <b v="0"/>
    <s v="film &amp; video/drama"/>
    <n v="0.7755333333333333"/>
    <n v="5816.5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11633"/>
    <x v="2"/>
    <s v="US"/>
    <s v="USD"/>
    <n v="1451775651"/>
    <n v="1449183651"/>
    <b v="0"/>
    <n v="0"/>
    <b v="0"/>
    <s v="film &amp; video/drama"/>
    <n v="7.7553333333333337E-3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633"/>
    <x v="2"/>
    <s v="GB"/>
    <s v="GBP"/>
    <n v="1425066546"/>
    <n v="1422474546"/>
    <b v="0"/>
    <n v="7"/>
    <b v="0"/>
    <s v="film &amp; video/drama"/>
    <n v="2.9082499999999998"/>
    <n v="1661.8571428571429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11633"/>
    <x v="2"/>
    <s v="US"/>
    <s v="USD"/>
    <n v="1475185972"/>
    <n v="1472593972"/>
    <b v="0"/>
    <n v="0"/>
    <b v="0"/>
    <s v="film &amp; video/drama"/>
    <n v="3.3237142857142854E-2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11633"/>
    <x v="2"/>
    <s v="US"/>
    <s v="USD"/>
    <n v="1434847859"/>
    <n v="1431391859"/>
    <b v="0"/>
    <n v="5"/>
    <b v="0"/>
    <s v="film &amp; video/drama"/>
    <n v="11.632999999999999"/>
    <n v="2326.6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11633"/>
    <x v="2"/>
    <s v="US"/>
    <s v="USD"/>
    <n v="1436478497"/>
    <n v="1433886497"/>
    <b v="0"/>
    <n v="0"/>
    <b v="0"/>
    <s v="film &amp; video/drama"/>
    <n v="1.1633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11633"/>
    <x v="2"/>
    <s v="US"/>
    <s v="USD"/>
    <n v="1451952000"/>
    <n v="1447380099"/>
    <b v="0"/>
    <n v="0"/>
    <b v="0"/>
    <s v="film &amp; video/drama"/>
    <n v="7.7553333333333335E-2"/>
    <n v="0"/>
    <x v="0"/>
    <s v="drama"/>
    <x v="236"/>
    <d v="2016-01-04T18:00:00"/>
  </r>
  <r>
    <n v="237"/>
    <s v="Making The Choice"/>
    <s v="Making The Choice is a christian short film series."/>
    <n v="15000"/>
    <n v="11633"/>
    <x v="2"/>
    <s v="US"/>
    <s v="USD"/>
    <n v="1457445069"/>
    <n v="1452261069"/>
    <b v="0"/>
    <n v="1"/>
    <b v="0"/>
    <s v="film &amp; video/drama"/>
    <n v="0.7755333333333333"/>
    <n v="11633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11633"/>
    <x v="2"/>
    <s v="US"/>
    <s v="USD"/>
    <n v="1483088400"/>
    <n v="1481324760"/>
    <b v="0"/>
    <n v="0"/>
    <b v="0"/>
    <s v="film &amp; video/drama"/>
    <n v="0.44742307692307692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11633"/>
    <x v="2"/>
    <s v="AU"/>
    <s v="AUD"/>
    <n v="1446984000"/>
    <n v="1445308730"/>
    <b v="0"/>
    <n v="5"/>
    <b v="0"/>
    <s v="film &amp; video/drama"/>
    <n v="11.632999999999999"/>
    <n v="2326.6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1633"/>
    <x v="0"/>
    <s v="US"/>
    <s v="USD"/>
    <n v="1367773211"/>
    <n v="1363885211"/>
    <b v="1"/>
    <n v="137"/>
    <b v="1"/>
    <s v="film &amp; video/documentary"/>
    <n v="0.7755333333333333"/>
    <n v="84.9124087591240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11633"/>
    <x v="0"/>
    <s v="US"/>
    <s v="USD"/>
    <n v="1419180304"/>
    <n v="1415292304"/>
    <b v="1"/>
    <n v="376"/>
    <b v="1"/>
    <s v="film &amp; video/documentary"/>
    <n v="0.3195879120879121"/>
    <n v="30.938829787234042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1633"/>
    <x v="0"/>
    <s v="US"/>
    <s v="USD"/>
    <n v="1324381790"/>
    <n v="1321357790"/>
    <b v="1"/>
    <n v="202"/>
    <b v="1"/>
    <s v="film &amp; video/documentary"/>
    <n v="0.89484615384615385"/>
    <n v="57.589108910891092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11633"/>
    <x v="0"/>
    <s v="US"/>
    <s v="USD"/>
    <n v="1393031304"/>
    <n v="1390439304"/>
    <b v="1"/>
    <n v="328"/>
    <b v="1"/>
    <s v="film &amp; video/documentary"/>
    <n v="0.46532000000000001"/>
    <n v="35.466463414634148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11633"/>
    <x v="0"/>
    <s v="US"/>
    <s v="USD"/>
    <n v="1268723160"/>
    <n v="1265269559"/>
    <b v="1"/>
    <n v="84"/>
    <b v="1"/>
    <s v="film &amp; video/documentary"/>
    <n v="3.3237142857142858"/>
    <n v="138.48809523809524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11633"/>
    <x v="0"/>
    <s v="US"/>
    <s v="USD"/>
    <n v="1345079785"/>
    <n v="1342487785"/>
    <b v="1"/>
    <n v="96"/>
    <b v="1"/>
    <s v="film &amp; video/documentary"/>
    <n v="2.3266"/>
    <n v="121.17708333333333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1633"/>
    <x v="0"/>
    <s v="US"/>
    <s v="USD"/>
    <n v="1292665405"/>
    <n v="1288341805"/>
    <b v="1"/>
    <n v="223"/>
    <b v="1"/>
    <s v="film &amp; video/documentary"/>
    <n v="2.3266"/>
    <n v="52.165919282511211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11633"/>
    <x v="0"/>
    <s v="US"/>
    <s v="USD"/>
    <n v="1287200340"/>
    <n v="1284042614"/>
    <b v="1"/>
    <n v="62"/>
    <b v="1"/>
    <s v="film &amp; video/documentary"/>
    <n v="2.3266"/>
    <n v="187.62903225806451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11633"/>
    <x v="0"/>
    <s v="US"/>
    <s v="USD"/>
    <n v="1325961309"/>
    <n v="1322073309"/>
    <b v="1"/>
    <n v="146"/>
    <b v="1"/>
    <s v="film &amp; video/documentary"/>
    <n v="0.13685882352941175"/>
    <n v="79.678082191780817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633"/>
    <x v="0"/>
    <s v="US"/>
    <s v="USD"/>
    <n v="1282498800"/>
    <n v="1275603020"/>
    <b v="1"/>
    <n v="235"/>
    <b v="1"/>
    <s v="film &amp; video/documentary"/>
    <n v="1.1633"/>
    <n v="49.502127659574469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11633"/>
    <x v="0"/>
    <s v="US"/>
    <s v="USD"/>
    <n v="1370525691"/>
    <n v="1367933691"/>
    <b v="1"/>
    <n v="437"/>
    <b v="1"/>
    <s v="film &amp; video/documentary"/>
    <n v="0.38776666666666665"/>
    <n v="26.620137299771166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11633"/>
    <x v="0"/>
    <s v="US"/>
    <s v="USD"/>
    <n v="1337194800"/>
    <n v="1334429646"/>
    <b v="1"/>
    <n v="77"/>
    <b v="1"/>
    <s v="film &amp; video/documentary"/>
    <n v="3.3237142857142858"/>
    <n v="151.07792207792207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11633"/>
    <x v="0"/>
    <s v="US"/>
    <s v="USD"/>
    <n v="1275364740"/>
    <n v="1269878058"/>
    <b v="1"/>
    <n v="108"/>
    <b v="1"/>
    <s v="film &amp; video/documentary"/>
    <n v="2.3266"/>
    <n v="107.71296296296296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1633"/>
    <x v="0"/>
    <s v="US"/>
    <s v="USD"/>
    <n v="1329320235"/>
    <n v="1326728235"/>
    <b v="1"/>
    <n v="7"/>
    <b v="1"/>
    <s v="film &amp; video/documentary"/>
    <n v="7.7553333333333336"/>
    <n v="1661.8571428571429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11633"/>
    <x v="0"/>
    <s v="US"/>
    <s v="USD"/>
    <n v="1445047200"/>
    <n v="1442443910"/>
    <b v="1"/>
    <n v="314"/>
    <b v="1"/>
    <s v="film &amp; video/documentary"/>
    <n v="0.48470833333333335"/>
    <n v="37.047770700636946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11633"/>
    <x v="0"/>
    <s v="US"/>
    <s v="USD"/>
    <n v="1300275482"/>
    <n v="1297687082"/>
    <b v="1"/>
    <n v="188"/>
    <b v="1"/>
    <s v="film &amp; video/documentary"/>
    <n v="1.4541249999999999"/>
    <n v="61.877659574468083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1633"/>
    <x v="0"/>
    <s v="US"/>
    <s v="USD"/>
    <n v="1363458467"/>
    <n v="1360866467"/>
    <b v="1"/>
    <n v="275"/>
    <b v="1"/>
    <s v="film &amp; video/documentary"/>
    <n v="0.89484615384615385"/>
    <n v="42.301818181818184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11633"/>
    <x v="0"/>
    <s v="US"/>
    <s v="USD"/>
    <n v="1463670162"/>
    <n v="1461078162"/>
    <b v="1"/>
    <n v="560"/>
    <b v="1"/>
    <s v="film &amp; video/documentary"/>
    <n v="0.3323714285714286"/>
    <n v="20.773214285714285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11633"/>
    <x v="0"/>
    <s v="US"/>
    <s v="USD"/>
    <n v="1308359666"/>
    <n v="1305767666"/>
    <b v="1"/>
    <n v="688"/>
    <b v="1"/>
    <s v="film &amp; video/documentary"/>
    <n v="0.38776666666666665"/>
    <n v="16.908430232558139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11633"/>
    <x v="0"/>
    <s v="US"/>
    <s v="USD"/>
    <n v="1428514969"/>
    <n v="1425922969"/>
    <b v="1"/>
    <n v="942"/>
    <b v="1"/>
    <s v="film &amp; video/documentary"/>
    <n v="0.15510666666666667"/>
    <n v="12.349256900212314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1633"/>
    <x v="0"/>
    <s v="US"/>
    <s v="USD"/>
    <n v="1279360740"/>
    <n v="1275415679"/>
    <b v="1"/>
    <n v="88"/>
    <b v="1"/>
    <s v="film &amp; video/documentary"/>
    <n v="1.1633"/>
    <n v="132.1931818181818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11633"/>
    <x v="0"/>
    <s v="US"/>
    <s v="USD"/>
    <n v="1339080900"/>
    <n v="1334783704"/>
    <b v="1"/>
    <n v="220"/>
    <b v="1"/>
    <s v="film &amp; video/documentary"/>
    <n v="0.58165"/>
    <n v="52.877272727272725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11633"/>
    <x v="0"/>
    <s v="US"/>
    <s v="USD"/>
    <n v="1298699828"/>
    <n v="1294811828"/>
    <b v="1"/>
    <n v="145"/>
    <b v="1"/>
    <s v="film &amp; video/documentary"/>
    <n v="4.6532"/>
    <n v="80.22758620689654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11633"/>
    <x v="0"/>
    <s v="US"/>
    <s v="USD"/>
    <n v="1348786494"/>
    <n v="1346194494"/>
    <b v="1"/>
    <n v="963"/>
    <b v="1"/>
    <s v="film &amp; video/documentary"/>
    <n v="0.46532000000000001"/>
    <n v="12.079958463136034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11633"/>
    <x v="0"/>
    <s v="US"/>
    <s v="USD"/>
    <n v="1336747995"/>
    <n v="1334155995"/>
    <b v="1"/>
    <n v="91"/>
    <b v="1"/>
    <s v="film &amp; video/documentary"/>
    <n v="2.3266"/>
    <n v="127.83516483516483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11633"/>
    <x v="0"/>
    <s v="US"/>
    <s v="USD"/>
    <n v="1273522560"/>
    <n v="1269928430"/>
    <b v="1"/>
    <n v="58"/>
    <b v="1"/>
    <s v="film &amp; video/documentary"/>
    <n v="2.3266"/>
    <n v="200.56896551724137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1633"/>
    <x v="0"/>
    <s v="US"/>
    <s v="USD"/>
    <n v="1271994660"/>
    <n v="1264565507"/>
    <b v="1"/>
    <n v="36"/>
    <b v="1"/>
    <s v="film &amp; video/documentary"/>
    <n v="11.632999999999999"/>
    <n v="323.13888888888891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1633"/>
    <x v="0"/>
    <s v="GB"/>
    <s v="GBP"/>
    <n v="1403693499"/>
    <n v="1401101499"/>
    <b v="1"/>
    <n v="165"/>
    <b v="1"/>
    <s v="film &amp; video/documentary"/>
    <n v="1.1810152284263959"/>
    <n v="70.5030303030303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11633"/>
    <x v="0"/>
    <s v="US"/>
    <s v="USD"/>
    <n v="1320640778"/>
    <n v="1316749178"/>
    <b v="1"/>
    <n v="111"/>
    <b v="1"/>
    <s v="film &amp; video/documentary"/>
    <n v="2.3266"/>
    <n v="104.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1633"/>
    <x v="0"/>
    <s v="AU"/>
    <s v="AUD"/>
    <n v="1487738622"/>
    <n v="1485146622"/>
    <b v="1"/>
    <n v="1596"/>
    <b v="1"/>
    <s v="film &amp; video/documentary"/>
    <n v="0.11633"/>
    <n v="7.2888471177944858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11633"/>
    <x v="0"/>
    <s v="US"/>
    <s v="USD"/>
    <n v="1306296000"/>
    <n v="1301950070"/>
    <b v="1"/>
    <n v="61"/>
    <b v="1"/>
    <s v="film &amp; video/documentary"/>
    <n v="5.0578260869565215"/>
    <n v="190.70491803278688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11633"/>
    <x v="0"/>
    <s v="US"/>
    <s v="USD"/>
    <n v="1388649600"/>
    <n v="1386123861"/>
    <b v="1"/>
    <n v="287"/>
    <b v="1"/>
    <s v="film &amp; video/documentary"/>
    <n v="0.38776666666666665"/>
    <n v="40.533101045296171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11633"/>
    <x v="0"/>
    <s v="US"/>
    <s v="USD"/>
    <n v="1272480540"/>
    <n v="1267220191"/>
    <b v="1"/>
    <n v="65"/>
    <b v="1"/>
    <s v="film &amp; video/documentary"/>
    <n v="3.8776666666666668"/>
    <n v="178.9692307692307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11633"/>
    <x v="0"/>
    <s v="US"/>
    <s v="USD"/>
    <n v="1309694266"/>
    <n v="1307102266"/>
    <b v="1"/>
    <n v="118"/>
    <b v="1"/>
    <s v="film &amp; video/documentary"/>
    <n v="2.3266"/>
    <n v="98.584745762711862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11633"/>
    <x v="0"/>
    <s v="US"/>
    <s v="USD"/>
    <n v="1333609140"/>
    <n v="1330638829"/>
    <b v="1"/>
    <n v="113"/>
    <b v="1"/>
    <s v="film &amp; video/documentary"/>
    <n v="2.9082499999999998"/>
    <n v="102.94690265486726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11633"/>
    <x v="0"/>
    <s v="US"/>
    <s v="USD"/>
    <n v="1352511966"/>
    <n v="1349916366"/>
    <b v="1"/>
    <n v="332"/>
    <b v="1"/>
    <s v="film &amp; video/documentary"/>
    <n v="0.58165"/>
    <n v="35.03915662650602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11633"/>
    <x v="0"/>
    <s v="US"/>
    <s v="USD"/>
    <n v="1335574674"/>
    <n v="1330394274"/>
    <b v="1"/>
    <n v="62"/>
    <b v="1"/>
    <s v="film &amp; video/documentary"/>
    <n v="2.9082499999999998"/>
    <n v="187.62903225806451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11633"/>
    <x v="0"/>
    <s v="US"/>
    <s v="USD"/>
    <n v="1432416219"/>
    <n v="1429824219"/>
    <b v="1"/>
    <n v="951"/>
    <b v="1"/>
    <s v="film &amp; video/documentary"/>
    <n v="0.17896923076923077"/>
    <n v="12.232386961093585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11633"/>
    <x v="0"/>
    <s v="US"/>
    <s v="USD"/>
    <n v="1350003539"/>
    <n v="1347411539"/>
    <b v="1"/>
    <n v="415"/>
    <b v="1"/>
    <s v="film &amp; video/documentary"/>
    <n v="0.43085185185185187"/>
    <n v="28.0313253012048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11633"/>
    <x v="0"/>
    <s v="US"/>
    <s v="USD"/>
    <n v="1488160860"/>
    <n v="1485237096"/>
    <b v="1"/>
    <n v="305"/>
    <b v="1"/>
    <s v="film &amp; video/documentary"/>
    <n v="0.68429411764705883"/>
    <n v="38.140983606557377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633"/>
    <x v="0"/>
    <s v="US"/>
    <s v="USD"/>
    <n v="1401459035"/>
    <n v="1397571035"/>
    <b v="1"/>
    <n v="2139"/>
    <b v="1"/>
    <s v="film &amp; video/documentary"/>
    <n v="0.15510666666666667"/>
    <n v="5.438522674146797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11633"/>
    <x v="0"/>
    <s v="US"/>
    <s v="USD"/>
    <n v="1249932360"/>
    <n v="1242532513"/>
    <b v="1"/>
    <n v="79"/>
    <b v="1"/>
    <s v="film &amp; video/documentary"/>
    <n v="2.1150909090909091"/>
    <n v="147.25316455696202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11633"/>
    <x v="0"/>
    <s v="US"/>
    <s v="USD"/>
    <n v="1266876000"/>
    <n v="1263679492"/>
    <b v="1"/>
    <n v="179"/>
    <b v="1"/>
    <s v="film &amp; video/documentary"/>
    <n v="0.25851111111111114"/>
    <n v="64.988826815642454"/>
    <x v="0"/>
    <s v="documentary"/>
    <x v="282"/>
    <d v="2010-02-22T16:00:00"/>
  </r>
  <r>
    <n v="283"/>
    <s v="SOLE SURVIVOR"/>
    <s v="What is the impact of survivorship on the human condition?"/>
    <n v="18000"/>
    <n v="11633"/>
    <x v="0"/>
    <s v="US"/>
    <s v="USD"/>
    <n v="1306904340"/>
    <n v="1305219744"/>
    <b v="1"/>
    <n v="202"/>
    <b v="1"/>
    <s v="film &amp; video/documentary"/>
    <n v="0.64627777777777773"/>
    <n v="57.589108910891092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11633"/>
    <x v="0"/>
    <s v="US"/>
    <s v="USD"/>
    <n v="1327167780"/>
    <n v="1325007780"/>
    <b v="1"/>
    <n v="760"/>
    <b v="1"/>
    <s v="film &amp; video/documentary"/>
    <n v="0.290825"/>
    <n v="15.30657894736842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11633"/>
    <x v="0"/>
    <s v="US"/>
    <s v="USD"/>
    <n v="1379614128"/>
    <n v="1377022128"/>
    <b v="1"/>
    <n v="563"/>
    <b v="1"/>
    <s v="film &amp; video/documentary"/>
    <n v="0.83092857142857146"/>
    <n v="20.662522202486677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1633"/>
    <x v="0"/>
    <s v="US"/>
    <s v="USD"/>
    <n v="1364236524"/>
    <n v="1360352124"/>
    <b v="1"/>
    <n v="135"/>
    <b v="1"/>
    <s v="film &amp; video/documentary"/>
    <n v="0.7755333333333333"/>
    <n v="86.170370370370364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11633"/>
    <x v="0"/>
    <s v="US"/>
    <s v="USD"/>
    <n v="1351828800"/>
    <n v="1349160018"/>
    <b v="1"/>
    <n v="290"/>
    <b v="1"/>
    <s v="film &amp; video/documentary"/>
    <n v="0.7755333333333333"/>
    <n v="40.113793103448273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11633"/>
    <x v="0"/>
    <s v="US"/>
    <s v="USD"/>
    <n v="1340683393"/>
    <n v="1337659393"/>
    <b v="1"/>
    <n v="447"/>
    <b v="1"/>
    <s v="film &amp; video/documentary"/>
    <n v="0.23266000000000001"/>
    <n v="26.024608501118568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1633"/>
    <x v="0"/>
    <s v="GB"/>
    <s v="GBP"/>
    <n v="1383389834"/>
    <n v="1380797834"/>
    <b v="1"/>
    <n v="232"/>
    <b v="1"/>
    <s v="film &amp; video/documentary"/>
    <n v="0.7755333333333333"/>
    <n v="50.142241379310342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11633"/>
    <x v="0"/>
    <s v="US"/>
    <s v="USD"/>
    <n v="1296633540"/>
    <n v="1292316697"/>
    <b v="1"/>
    <n v="168"/>
    <b v="1"/>
    <s v="film &amp; video/documentary"/>
    <n v="2.5851111111111109"/>
    <n v="69.24404761904762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11633"/>
    <x v="0"/>
    <s v="US"/>
    <s v="USD"/>
    <n v="1367366460"/>
    <n v="1365791246"/>
    <b v="1"/>
    <n v="128"/>
    <b v="1"/>
    <s v="film &amp; video/documentary"/>
    <n v="2.3266"/>
    <n v="90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11633"/>
    <x v="0"/>
    <s v="US"/>
    <s v="USD"/>
    <n v="1319860740"/>
    <n v="1317064599"/>
    <b v="1"/>
    <n v="493"/>
    <b v="1"/>
    <s v="film &amp; video/documentary"/>
    <n v="0.15510666666666667"/>
    <n v="23.596348884381339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11633"/>
    <x v="0"/>
    <s v="US"/>
    <s v="USD"/>
    <n v="1398009714"/>
    <n v="1395417714"/>
    <b v="1"/>
    <n v="131"/>
    <b v="1"/>
    <s v="film &amp; video/documentary"/>
    <n v="0.44742307692307692"/>
    <n v="88.801526717557252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11633"/>
    <x v="0"/>
    <s v="US"/>
    <s v="USD"/>
    <n v="1279555200"/>
    <n v="1276480894"/>
    <b v="1"/>
    <n v="50"/>
    <b v="1"/>
    <s v="film &amp; video/documentary"/>
    <n v="2.3266"/>
    <n v="232.66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11633"/>
    <x v="0"/>
    <s v="US"/>
    <s v="USD"/>
    <n v="1383264000"/>
    <n v="1378080409"/>
    <b v="1"/>
    <n v="665"/>
    <b v="1"/>
    <s v="film &amp; video/documentary"/>
    <n v="0.23266000000000001"/>
    <n v="17.49323308270676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11633"/>
    <x v="0"/>
    <s v="US"/>
    <s v="USD"/>
    <n v="1347017083"/>
    <n v="1344857083"/>
    <b v="1"/>
    <n v="129"/>
    <b v="1"/>
    <s v="film &amp; video/documentary"/>
    <n v="0.46532000000000001"/>
    <n v="90.178294573643413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11633"/>
    <x v="0"/>
    <s v="US"/>
    <s v="USD"/>
    <n v="1430452740"/>
    <n v="1427390901"/>
    <b v="1"/>
    <n v="142"/>
    <b v="1"/>
    <s v="film &amp; video/documentary"/>
    <n v="0.58165"/>
    <n v="81.922535211267601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1633"/>
    <x v="0"/>
    <s v="US"/>
    <s v="USD"/>
    <n v="1399669200"/>
    <n v="1394536048"/>
    <b v="1"/>
    <n v="2436"/>
    <b v="1"/>
    <s v="film &amp; video/documentary"/>
    <n v="9.2325396825396824E-2"/>
    <n v="4.7754515599343188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1633"/>
    <x v="0"/>
    <s v="US"/>
    <s v="USD"/>
    <n v="1289975060"/>
    <n v="1287379460"/>
    <b v="1"/>
    <n v="244"/>
    <b v="1"/>
    <s v="film &amp; video/documentary"/>
    <n v="1.1633"/>
    <n v="47.67622950819672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11633"/>
    <x v="0"/>
    <s v="US"/>
    <s v="USD"/>
    <n v="1303686138"/>
    <n v="1301007738"/>
    <b v="1"/>
    <n v="298"/>
    <b v="1"/>
    <s v="film &amp; video/documentary"/>
    <n v="0.46532000000000001"/>
    <n v="39.036912751677853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1633"/>
    <x v="0"/>
    <s v="US"/>
    <s v="USD"/>
    <n v="1363711335"/>
    <n v="1360258935"/>
    <b v="1"/>
    <n v="251"/>
    <b v="1"/>
    <s v="film &amp; video/documentary"/>
    <n v="0.89484615384615385"/>
    <n v="46.34661354581673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1633"/>
    <x v="0"/>
    <s v="US"/>
    <s v="USD"/>
    <n v="1330115638"/>
    <n v="1327523638"/>
    <b v="1"/>
    <n v="108"/>
    <b v="1"/>
    <s v="film &amp; video/documentary"/>
    <n v="1.1633"/>
    <n v="107.71296296296296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11633"/>
    <x v="0"/>
    <s v="US"/>
    <s v="USD"/>
    <n v="1338601346"/>
    <n v="1336009346"/>
    <b v="1"/>
    <n v="82"/>
    <b v="1"/>
    <s v="film &amp; video/documentary"/>
    <n v="3.8776666666666668"/>
    <n v="141.86585365853659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11633"/>
    <x v="0"/>
    <s v="US"/>
    <s v="USD"/>
    <n v="1346464800"/>
    <n v="1343096197"/>
    <b v="1"/>
    <n v="74"/>
    <b v="1"/>
    <s v="film &amp; video/documentary"/>
    <n v="3.421470588235294"/>
    <n v="157.20270270270271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11633"/>
    <x v="0"/>
    <s v="US"/>
    <s v="USD"/>
    <n v="1331392049"/>
    <n v="1328800049"/>
    <b v="1"/>
    <n v="189"/>
    <b v="1"/>
    <s v="film &amp; video/documentary"/>
    <n v="1.5510666666666666"/>
    <n v="61.550264550264551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11633"/>
    <x v="0"/>
    <s v="US"/>
    <s v="USD"/>
    <n v="1363806333"/>
    <n v="1362081933"/>
    <b v="1"/>
    <n v="80"/>
    <b v="1"/>
    <s v="film &amp; video/documentary"/>
    <n v="11.632999999999999"/>
    <n v="145.41249999999999"/>
    <x v="0"/>
    <s v="documentary"/>
    <x v="306"/>
    <d v="2013-03-20T13:05:33"/>
  </r>
  <r>
    <n v="307"/>
    <s v="Grammar Revolution"/>
    <s v="Why is grammar important?"/>
    <n v="22000"/>
    <n v="11633"/>
    <x v="0"/>
    <s v="US"/>
    <s v="USD"/>
    <n v="1360276801"/>
    <n v="1357684801"/>
    <b v="1"/>
    <n v="576"/>
    <b v="1"/>
    <s v="film &amp; video/documentary"/>
    <n v="0.52877272727272728"/>
    <n v="20.196180555555557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1633"/>
    <x v="0"/>
    <s v="US"/>
    <s v="USD"/>
    <n v="1299775210"/>
    <n v="1295887210"/>
    <b v="1"/>
    <n v="202"/>
    <b v="1"/>
    <s v="film &amp; video/documentary"/>
    <n v="0.9694166666666667"/>
    <n v="57.589108910891092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11633"/>
    <x v="0"/>
    <s v="US"/>
    <s v="USD"/>
    <n v="1346695334"/>
    <n v="1344880934"/>
    <b v="1"/>
    <n v="238"/>
    <b v="1"/>
    <s v="film &amp; video/documentary"/>
    <n v="0.64627777777777773"/>
    <n v="48.878151260504204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1633"/>
    <x v="0"/>
    <s v="US"/>
    <s v="USD"/>
    <n v="1319076000"/>
    <n v="1317788623"/>
    <b v="1"/>
    <n v="36"/>
    <b v="1"/>
    <s v="film &amp; video/documentary"/>
    <n v="11.632999999999999"/>
    <n v="323.13888888888891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11633"/>
    <x v="0"/>
    <s v="US"/>
    <s v="USD"/>
    <n v="1325404740"/>
    <n v="1321852592"/>
    <b v="1"/>
    <n v="150"/>
    <b v="1"/>
    <s v="film &amp; video/documentary"/>
    <n v="0.58165"/>
    <n v="77.553333333333327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11633"/>
    <x v="0"/>
    <s v="US"/>
    <s v="USD"/>
    <n v="1365973432"/>
    <n v="1363381432"/>
    <b v="1"/>
    <n v="146"/>
    <b v="1"/>
    <s v="film &amp; video/documentary"/>
    <n v="1.4541249999999999"/>
    <n v="79.67808219178081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1633"/>
    <x v="0"/>
    <s v="US"/>
    <s v="USD"/>
    <n v="1281542340"/>
    <n v="1277702894"/>
    <b v="1"/>
    <n v="222"/>
    <b v="1"/>
    <s v="film &amp; video/documentary"/>
    <n v="0.68429411764705883"/>
    <n v="52.400900900900901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11633"/>
    <x v="0"/>
    <s v="US"/>
    <s v="USD"/>
    <n v="1362167988"/>
    <n v="1359575988"/>
    <b v="1"/>
    <n v="120"/>
    <b v="1"/>
    <s v="film &amp; video/documentary"/>
    <n v="11.632999999999999"/>
    <n v="96.941666666666663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11633"/>
    <x v="0"/>
    <s v="US"/>
    <s v="USD"/>
    <n v="1345660334"/>
    <n v="1343068334"/>
    <b v="1"/>
    <n v="126"/>
    <b v="1"/>
    <s v="film &amp; video/documentary"/>
    <n v="0.46532000000000001"/>
    <n v="92.325396825396822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1633"/>
    <x v="0"/>
    <s v="CA"/>
    <s v="CAD"/>
    <n v="1418273940"/>
    <n v="1415398197"/>
    <b v="1"/>
    <n v="158"/>
    <b v="1"/>
    <s v="film &amp; video/documentary"/>
    <n v="0.7755333333333333"/>
    <n v="73.6265822784810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11633"/>
    <x v="0"/>
    <s v="US"/>
    <s v="USD"/>
    <n v="1386778483"/>
    <n v="1384186483"/>
    <b v="1"/>
    <n v="316"/>
    <b v="1"/>
    <s v="film &amp; video/documentary"/>
    <n v="0.38776666666666665"/>
    <n v="36.813291139240505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1633"/>
    <x v="0"/>
    <s v="US"/>
    <s v="USD"/>
    <n v="1364342151"/>
    <n v="1361753751"/>
    <b v="1"/>
    <n v="284"/>
    <b v="1"/>
    <s v="film &amp; video/documentary"/>
    <n v="2.3266"/>
    <n v="40.961267605633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11633"/>
    <x v="0"/>
    <s v="US"/>
    <s v="USD"/>
    <n v="1265097540"/>
    <n v="1257538029"/>
    <b v="1"/>
    <n v="51"/>
    <b v="1"/>
    <s v="film &amp; video/documentary"/>
    <n v="2.3266"/>
    <n v="228.09803921568627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11633"/>
    <x v="0"/>
    <s v="GB"/>
    <s v="GBP"/>
    <n v="1450825200"/>
    <n v="1448284433"/>
    <b v="1"/>
    <n v="158"/>
    <b v="1"/>
    <s v="film &amp; video/documentary"/>
    <n v="0.58165"/>
    <n v="73.62658227848101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11633"/>
    <x v="0"/>
    <s v="DE"/>
    <s v="EUR"/>
    <n v="1478605386"/>
    <n v="1475577786"/>
    <b v="1"/>
    <n v="337"/>
    <b v="1"/>
    <s v="film &amp; video/documentary"/>
    <n v="0.3323714285714286"/>
    <n v="34.519287833827896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11633"/>
    <x v="0"/>
    <s v="US"/>
    <s v="USD"/>
    <n v="1463146848"/>
    <n v="1460554848"/>
    <b v="1"/>
    <n v="186"/>
    <b v="1"/>
    <s v="film &amp; video/documentary"/>
    <n v="0.46532000000000001"/>
    <n v="62.54301075268817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11633"/>
    <x v="0"/>
    <s v="US"/>
    <s v="USD"/>
    <n v="1482307140"/>
    <n v="1479886966"/>
    <b v="1"/>
    <n v="58"/>
    <b v="1"/>
    <s v="film &amp; video/documentary"/>
    <n v="2.1542592592592591"/>
    <n v="200.56896551724137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11633"/>
    <x v="0"/>
    <s v="US"/>
    <s v="USD"/>
    <n v="1438441308"/>
    <n v="1435590108"/>
    <b v="1"/>
    <n v="82"/>
    <b v="1"/>
    <s v="film &amp; video/documentary"/>
    <n v="1.3685882352941177"/>
    <n v="141.86585365853659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11633"/>
    <x v="0"/>
    <s v="US"/>
    <s v="USD"/>
    <n v="1482208233"/>
    <n v="1479184233"/>
    <b v="1"/>
    <n v="736"/>
    <b v="1"/>
    <s v="film &amp; video/documentary"/>
    <n v="0.23266000000000001"/>
    <n v="15.805706521739131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1633"/>
    <x v="0"/>
    <s v="US"/>
    <s v="USD"/>
    <n v="1489532220"/>
    <n v="1486625606"/>
    <b v="1"/>
    <n v="1151"/>
    <b v="1"/>
    <s v="film &amp; video/documentary"/>
    <n v="7.7553333333333335E-2"/>
    <n v="10.106863596872286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11633"/>
    <x v="0"/>
    <s v="US"/>
    <s v="USD"/>
    <n v="1427011200"/>
    <n v="1424669929"/>
    <b v="1"/>
    <n v="34"/>
    <b v="1"/>
    <s v="film &amp; video/documentary"/>
    <n v="2.9082499999999998"/>
    <n v="342.14705882352939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11633"/>
    <x v="0"/>
    <s v="US"/>
    <s v="USD"/>
    <n v="1446350400"/>
    <n v="1443739388"/>
    <b v="1"/>
    <n v="498"/>
    <b v="1"/>
    <s v="film &amp; video/documentary"/>
    <n v="0.15510666666666667"/>
    <n v="23.359437751004016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1633"/>
    <x v="0"/>
    <s v="US"/>
    <s v="USD"/>
    <n v="1446868800"/>
    <n v="1444821127"/>
    <b v="1"/>
    <n v="167"/>
    <b v="1"/>
    <s v="film &amp; video/documentary"/>
    <n v="1.1633"/>
    <n v="69.658682634730539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11633"/>
    <x v="0"/>
    <s v="US"/>
    <s v="USD"/>
    <n v="1368763140"/>
    <n v="1366028563"/>
    <b v="1"/>
    <n v="340"/>
    <b v="1"/>
    <s v="film &amp; video/documentary"/>
    <n v="0.3323714285714286"/>
    <n v="34.214705882352938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11633"/>
    <x v="0"/>
    <s v="US"/>
    <s v="USD"/>
    <n v="1466171834"/>
    <n v="1463493434"/>
    <b v="1"/>
    <n v="438"/>
    <b v="1"/>
    <s v="film &amp; video/documentary"/>
    <n v="0.290825"/>
    <n v="26.559360730593607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633"/>
    <x v="0"/>
    <s v="US"/>
    <s v="USD"/>
    <n v="1446019200"/>
    <n v="1442420377"/>
    <b v="1"/>
    <n v="555"/>
    <b v="1"/>
    <s v="film &amp; video/documentary"/>
    <n v="0.11633"/>
    <n v="20.960360360360362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11633"/>
    <x v="0"/>
    <s v="US"/>
    <s v="USD"/>
    <n v="1460038591"/>
    <n v="1457450191"/>
    <b v="1"/>
    <n v="266"/>
    <b v="1"/>
    <s v="film &amp; video/documentary"/>
    <n v="0.290825"/>
    <n v="43.733082706766915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1633"/>
    <x v="0"/>
    <s v="US"/>
    <s v="USD"/>
    <n v="1431716400"/>
    <n v="1428423757"/>
    <b v="1"/>
    <n v="69"/>
    <b v="1"/>
    <s v="film &amp; video/documentary"/>
    <n v="1.1633"/>
    <n v="168.59420289855072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11633"/>
    <x v="0"/>
    <s v="US"/>
    <s v="USD"/>
    <n v="1431122400"/>
    <n v="1428428515"/>
    <b v="1"/>
    <n v="80"/>
    <b v="1"/>
    <s v="film &amp; video/documentary"/>
    <n v="1.3685882352941177"/>
    <n v="145.41249999999999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11633"/>
    <x v="0"/>
    <s v="US"/>
    <s v="USD"/>
    <n v="1447427918"/>
    <n v="1444832318"/>
    <b v="1"/>
    <n v="493"/>
    <b v="1"/>
    <s v="film &amp; video/documentary"/>
    <n v="0.46532000000000001"/>
    <n v="23.596348884381339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11633"/>
    <x v="0"/>
    <s v="US"/>
    <s v="USD"/>
    <n v="1426298708"/>
    <n v="1423710308"/>
    <b v="1"/>
    <n v="31"/>
    <b v="1"/>
    <s v="film &amp; video/documentary"/>
    <n v="3.8776666666666668"/>
    <n v="375.25806451612902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1633"/>
    <x v="0"/>
    <s v="US"/>
    <s v="USD"/>
    <n v="1472864400"/>
    <n v="1468001290"/>
    <b v="1"/>
    <n v="236"/>
    <b v="1"/>
    <s v="film &amp; video/documentary"/>
    <n v="0.7755333333333333"/>
    <n v="49.292372881355931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11633"/>
    <x v="0"/>
    <s v="US"/>
    <s v="USD"/>
    <n v="1430331268"/>
    <n v="1427739268"/>
    <b v="1"/>
    <n v="89"/>
    <b v="1"/>
    <s v="film &amp; video/documentary"/>
    <n v="1.9388333333333334"/>
    <n v="130.70786516853931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11633"/>
    <x v="0"/>
    <s v="US"/>
    <s v="USD"/>
    <n v="1489006800"/>
    <n v="1486397007"/>
    <b v="1"/>
    <n v="299"/>
    <b v="1"/>
    <s v="film &amp; video/documentary"/>
    <n v="0.3323714285714286"/>
    <n v="38.906354515050168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11633"/>
    <x v="0"/>
    <s v="US"/>
    <s v="USD"/>
    <n v="1412135940"/>
    <n v="1410555998"/>
    <b v="1"/>
    <n v="55"/>
    <b v="1"/>
    <s v="film &amp; video/documentary"/>
    <n v="3.3237142857142858"/>
    <n v="211.5090909090909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11633"/>
    <x v="0"/>
    <s v="US"/>
    <s v="USD"/>
    <n v="1461955465"/>
    <n v="1459363465"/>
    <b v="1"/>
    <n v="325"/>
    <b v="1"/>
    <s v="film &amp; video/documentary"/>
    <n v="0.2115090909090909"/>
    <n v="35.793846153846154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11633"/>
    <x v="0"/>
    <s v="US"/>
    <s v="USD"/>
    <n v="1415934000"/>
    <n v="1413308545"/>
    <b v="1"/>
    <n v="524"/>
    <b v="1"/>
    <s v="film &amp; video/documentary"/>
    <n v="0.38776666666666665"/>
    <n v="22.200381679389313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11633"/>
    <x v="0"/>
    <s v="US"/>
    <s v="USD"/>
    <n v="1433125200"/>
    <n v="1429312694"/>
    <b v="1"/>
    <n v="285"/>
    <b v="1"/>
    <s v="film &amp; video/documentary"/>
    <n v="0.34725373134328358"/>
    <n v="40.81754385964912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1633"/>
    <x v="0"/>
    <s v="US"/>
    <s v="USD"/>
    <n v="1432161590"/>
    <n v="1429569590"/>
    <b v="1"/>
    <n v="179"/>
    <b v="1"/>
    <s v="film &amp; video/documentary"/>
    <n v="0.80227586206896551"/>
    <n v="64.988826815642454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1633"/>
    <x v="0"/>
    <s v="US"/>
    <s v="USD"/>
    <n v="1444824021"/>
    <n v="1442232021"/>
    <b v="1"/>
    <n v="188"/>
    <b v="1"/>
    <s v="film &amp; video/documentary"/>
    <n v="1.1633"/>
    <n v="61.87765957446808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11633"/>
    <x v="0"/>
    <s v="US"/>
    <s v="USD"/>
    <n v="1447505609"/>
    <n v="1444910009"/>
    <b v="1"/>
    <n v="379"/>
    <b v="1"/>
    <s v="film &amp; video/documentary"/>
    <n v="0.290825"/>
    <n v="30.693931398416886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1633"/>
    <x v="0"/>
    <s v="US"/>
    <s v="USD"/>
    <n v="1440165916"/>
    <n v="1437573916"/>
    <b v="1"/>
    <n v="119"/>
    <b v="1"/>
    <s v="film &amp; video/documentary"/>
    <n v="1.1633"/>
    <n v="97.756302521008408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1633"/>
    <x v="0"/>
    <s v="US"/>
    <s v="USD"/>
    <n v="1487937508"/>
    <n v="1485345508"/>
    <b v="1"/>
    <n v="167"/>
    <b v="1"/>
    <s v="film &amp; video/documentary"/>
    <n v="1.0331261101243339"/>
    <n v="69.658682634730539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11633"/>
    <x v="0"/>
    <s v="US"/>
    <s v="USD"/>
    <n v="1473566340"/>
    <n v="1470274509"/>
    <b v="1"/>
    <n v="221"/>
    <b v="1"/>
    <s v="film &amp; video/documentary"/>
    <n v="0.46532000000000001"/>
    <n v="52.638009049773757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11633"/>
    <x v="0"/>
    <s v="ES"/>
    <s v="EUR"/>
    <n v="1460066954"/>
    <n v="1456614554"/>
    <b v="1"/>
    <n v="964"/>
    <b v="1"/>
    <s v="film &amp; video/documentary"/>
    <n v="0.34214705882352942"/>
    <n v="12.067427385892117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33"/>
    <x v="0"/>
    <s v="US"/>
    <s v="USD"/>
    <n v="1412740868"/>
    <n v="1410148868"/>
    <b v="1"/>
    <n v="286"/>
    <b v="1"/>
    <s v="film &amp; video/documentary"/>
    <n v="1.1633"/>
    <n v="40.67482517482517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11633"/>
    <x v="0"/>
    <s v="US"/>
    <s v="USD"/>
    <n v="1447963219"/>
    <n v="1445367619"/>
    <b v="1"/>
    <n v="613"/>
    <b v="1"/>
    <s v="film &amp; video/documentary"/>
    <n v="0.1991099700470689"/>
    <n v="18.977161500815662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11633"/>
    <x v="0"/>
    <s v="US"/>
    <s v="USD"/>
    <n v="1460141521"/>
    <n v="1457553121"/>
    <b v="1"/>
    <n v="29"/>
    <b v="1"/>
    <s v="film &amp; video/documentary"/>
    <n v="3.3237142857142858"/>
    <n v="401.13793103448273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11633"/>
    <x v="0"/>
    <s v="US"/>
    <s v="USD"/>
    <n v="1417420994"/>
    <n v="1414738994"/>
    <b v="1"/>
    <n v="165"/>
    <b v="1"/>
    <s v="film &amp; video/documentary"/>
    <n v="0.3323714285714286"/>
    <n v="70.5030303030303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11633"/>
    <x v="0"/>
    <s v="US"/>
    <s v="USD"/>
    <n v="1458152193"/>
    <n v="1455563793"/>
    <b v="1"/>
    <n v="97"/>
    <b v="1"/>
    <s v="film &amp; video/documentary"/>
    <n v="1.5510666666666666"/>
    <n v="119.9278350515464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11633"/>
    <x v="0"/>
    <s v="US"/>
    <s v="USD"/>
    <n v="1429852797"/>
    <n v="1426396797"/>
    <b v="1"/>
    <n v="303"/>
    <b v="1"/>
    <s v="film &amp; video/documentary"/>
    <n v="0.7755333333333333"/>
    <n v="38.39273927392739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11633"/>
    <x v="0"/>
    <s v="US"/>
    <s v="USD"/>
    <n v="1466002800"/>
    <n v="1463517521"/>
    <b v="1"/>
    <n v="267"/>
    <b v="1"/>
    <s v="film &amp; video/documentary"/>
    <n v="0.23266000000000001"/>
    <n v="43.569288389513112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11633"/>
    <x v="0"/>
    <s v="US"/>
    <s v="USD"/>
    <n v="1415941920"/>
    <n v="1414028490"/>
    <b v="1"/>
    <n v="302"/>
    <b v="1"/>
    <s v="film &amp; video/documentary"/>
    <n v="0.48070247933884297"/>
    <n v="38.519867549668874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1633"/>
    <x v="0"/>
    <s v="US"/>
    <s v="USD"/>
    <n v="1437621060"/>
    <n v="1433799180"/>
    <b v="0"/>
    <n v="87"/>
    <b v="1"/>
    <s v="film &amp; video/documentary"/>
    <n v="0.9694166666666667"/>
    <n v="133.71264367816093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11633"/>
    <x v="0"/>
    <s v="US"/>
    <s v="USD"/>
    <n v="1416704506"/>
    <n v="1414108906"/>
    <b v="0"/>
    <n v="354"/>
    <b v="1"/>
    <s v="film &amp; video/documentary"/>
    <n v="0.3323714285714286"/>
    <n v="32.861581920903951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1633"/>
    <x v="0"/>
    <s v="US"/>
    <s v="USD"/>
    <n v="1407456000"/>
    <n v="1405573391"/>
    <b v="0"/>
    <n v="86"/>
    <b v="1"/>
    <s v="film &amp; video/documentary"/>
    <n v="1.2036213140196586"/>
    <n v="135.26744186046511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11633"/>
    <x v="0"/>
    <s v="US"/>
    <s v="USD"/>
    <n v="1272828120"/>
    <n v="1268934736"/>
    <b v="0"/>
    <n v="26"/>
    <b v="1"/>
    <s v="film &amp; video/documentary"/>
    <n v="1.3034173669467788"/>
    <n v="447.42307692307691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11633"/>
    <x v="0"/>
    <s v="US"/>
    <s v="USD"/>
    <n v="1403323140"/>
    <n v="1400704672"/>
    <b v="0"/>
    <n v="113"/>
    <b v="1"/>
    <s v="film &amp; video/documentary"/>
    <n v="1.6618571428571429"/>
    <n v="102.94690265486726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1633"/>
    <x v="0"/>
    <s v="GB"/>
    <s v="GBP"/>
    <n v="1393597999"/>
    <n v="1391005999"/>
    <b v="0"/>
    <n v="65"/>
    <b v="1"/>
    <s v="film &amp; video/documentary"/>
    <n v="0.7755333333333333"/>
    <n v="178.96923076923076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11633"/>
    <x v="0"/>
    <s v="US"/>
    <s v="USD"/>
    <n v="1337540518"/>
    <n v="1334948518"/>
    <b v="0"/>
    <n v="134"/>
    <b v="1"/>
    <s v="film &amp; video/documentary"/>
    <n v="0.30613157894736842"/>
    <n v="86.8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1633"/>
    <x v="0"/>
    <s v="US"/>
    <s v="USD"/>
    <n v="1367384340"/>
    <n v="1363960278"/>
    <b v="0"/>
    <n v="119"/>
    <b v="1"/>
    <s v="film &amp; video/documentary"/>
    <n v="1.1633"/>
    <n v="97.756302521008408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1633"/>
    <x v="0"/>
    <s v="US"/>
    <s v="USD"/>
    <n v="1426426322"/>
    <n v="1423405922"/>
    <b v="0"/>
    <n v="159"/>
    <b v="1"/>
    <s v="film &amp; video/documentary"/>
    <n v="0.93064000000000002"/>
    <n v="73.163522012578611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11633"/>
    <x v="0"/>
    <s v="US"/>
    <s v="USD"/>
    <n v="1326633269"/>
    <n v="1324041269"/>
    <b v="0"/>
    <n v="167"/>
    <b v="1"/>
    <s v="film &amp; video/documentary"/>
    <n v="1.7896923076923077"/>
    <n v="69.658682634730539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11633"/>
    <x v="0"/>
    <s v="US"/>
    <s v="USD"/>
    <n v="1483729500"/>
    <n v="1481137500"/>
    <b v="0"/>
    <n v="43"/>
    <b v="1"/>
    <s v="film &amp; video/documentary"/>
    <n v="0.46532000000000001"/>
    <n v="270.53488372093022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1633"/>
    <x v="0"/>
    <s v="US"/>
    <s v="USD"/>
    <n v="1359743139"/>
    <n v="1355855139"/>
    <b v="0"/>
    <n v="1062"/>
    <b v="1"/>
    <s v="film &amp; video/documentary"/>
    <n v="7.7553333333333335E-2"/>
    <n v="10.953860640301318"/>
    <x v="0"/>
    <s v="documentary"/>
    <x v="371"/>
    <d v="2013-02-01T12:25:39"/>
  </r>
  <r>
    <n v="372"/>
    <s v="Wild Equus"/>
    <s v="A short documentary exploring the uses of 'Natural Horsemanship' across Europe"/>
    <n v="300"/>
    <n v="11633"/>
    <x v="0"/>
    <s v="GB"/>
    <s v="GBP"/>
    <n v="1459872000"/>
    <n v="1456408244"/>
    <b v="0"/>
    <n v="9"/>
    <b v="1"/>
    <s v="film &amp; video/documentary"/>
    <n v="38.776666666666664"/>
    <n v="1292.5555555555557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11633"/>
    <x v="0"/>
    <s v="US"/>
    <s v="USD"/>
    <n v="1342648398"/>
    <n v="1340056398"/>
    <b v="0"/>
    <n v="89"/>
    <b v="1"/>
    <s v="film &amp; video/documentary"/>
    <n v="1.5510666666666666"/>
    <n v="130.70786516853931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11633"/>
    <x v="0"/>
    <s v="US"/>
    <s v="USD"/>
    <n v="1316208031"/>
    <n v="1312320031"/>
    <b v="0"/>
    <n v="174"/>
    <b v="1"/>
    <s v="film &amp; video/documentary"/>
    <n v="1.9388333333333334"/>
    <n v="66.856321839080465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11633"/>
    <x v="0"/>
    <s v="US"/>
    <s v="USD"/>
    <n v="1393694280"/>
    <n v="1390088311"/>
    <b v="0"/>
    <n v="14"/>
    <b v="1"/>
    <s v="film &amp; video/documentary"/>
    <n v="23.265999999999998"/>
    <n v="830.9285714285714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11633"/>
    <x v="0"/>
    <s v="GB"/>
    <s v="GBP"/>
    <n v="1472122316"/>
    <n v="1469443916"/>
    <b v="0"/>
    <n v="48"/>
    <b v="1"/>
    <s v="film &amp; video/documentary"/>
    <n v="4.7481632653061228"/>
    <n v="242.3541666666666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1633"/>
    <x v="0"/>
    <s v="US"/>
    <s v="USD"/>
    <n v="1447484460"/>
    <n v="1444888868"/>
    <b v="0"/>
    <n v="133"/>
    <b v="1"/>
    <s v="film &amp; video/documentary"/>
    <n v="0.9694166666666667"/>
    <n v="87.46616541353383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11633"/>
    <x v="0"/>
    <s v="CA"/>
    <s v="CAD"/>
    <n v="1453765920"/>
    <n v="1451655808"/>
    <b v="0"/>
    <n v="83"/>
    <b v="1"/>
    <s v="film &amp; video/documentary"/>
    <n v="3.8776666666666668"/>
    <n v="140.15662650602408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1633"/>
    <x v="0"/>
    <s v="US"/>
    <s v="USD"/>
    <n v="1336062672"/>
    <n v="1332174672"/>
    <b v="0"/>
    <n v="149"/>
    <b v="1"/>
    <s v="film &amp; video/documentary"/>
    <n v="0.7755333333333333"/>
    <n v="78.073825503355707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11633"/>
    <x v="0"/>
    <s v="US"/>
    <s v="USD"/>
    <n v="1453569392"/>
    <n v="1451409392"/>
    <b v="0"/>
    <n v="49"/>
    <b v="1"/>
    <s v="film &amp; video/documentary"/>
    <n v="2.9082499999999998"/>
    <n v="237.40816326530611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11633"/>
    <x v="0"/>
    <s v="US"/>
    <s v="USD"/>
    <n v="1343624400"/>
    <n v="1340642717"/>
    <b v="0"/>
    <n v="251"/>
    <b v="1"/>
    <s v="film &amp; video/documentary"/>
    <n v="0.46532000000000001"/>
    <n v="46.34661354581673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1633"/>
    <x v="0"/>
    <s v="US"/>
    <s v="USD"/>
    <n v="1346950900"/>
    <n v="1345741300"/>
    <b v="0"/>
    <n v="22"/>
    <b v="1"/>
    <s v="film &amp; video/documentary"/>
    <n v="19.388333333333332"/>
    <n v="528.77272727272725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11633"/>
    <x v="0"/>
    <s v="US"/>
    <s v="USD"/>
    <n v="1400467759"/>
    <n v="1398480559"/>
    <b v="0"/>
    <n v="48"/>
    <b v="1"/>
    <s v="film &amp; video/documentary"/>
    <n v="11.644644644644645"/>
    <n v="242.3541666666666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11633"/>
    <x v="0"/>
    <s v="US"/>
    <s v="USD"/>
    <n v="1420569947"/>
    <n v="1417977947"/>
    <b v="0"/>
    <n v="383"/>
    <b v="1"/>
    <s v="film &amp; video/documentary"/>
    <n v="0.58165"/>
    <n v="30.373368146214098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11633"/>
    <x v="0"/>
    <s v="US"/>
    <s v="USD"/>
    <n v="1416582101"/>
    <n v="1413986501"/>
    <b v="0"/>
    <n v="237"/>
    <b v="1"/>
    <s v="film &amp; video/documentary"/>
    <n v="0.46532000000000001"/>
    <n v="49.084388185654007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11633"/>
    <x v="0"/>
    <s v="US"/>
    <s v="USD"/>
    <n v="1439246991"/>
    <n v="1437950991"/>
    <b v="0"/>
    <n v="13"/>
    <b v="1"/>
    <s v="film &amp; video/documentary"/>
    <n v="19.388333333333332"/>
    <n v="894.84615384615381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11633"/>
    <x v="0"/>
    <s v="US"/>
    <s v="USD"/>
    <n v="1439618400"/>
    <n v="1436976858"/>
    <b v="0"/>
    <n v="562"/>
    <b v="1"/>
    <s v="film &amp; video/documentary"/>
    <n v="0.30613157894736842"/>
    <n v="20.699288256227756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11633"/>
    <x v="0"/>
    <s v="US"/>
    <s v="USD"/>
    <n v="1469670580"/>
    <n v="1467078580"/>
    <b v="0"/>
    <n v="71"/>
    <b v="1"/>
    <s v="film &amp; video/documentary"/>
    <n v="2.3266"/>
    <n v="163.8450704225352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1633"/>
    <x v="0"/>
    <s v="US"/>
    <s v="USD"/>
    <n v="1394233140"/>
    <n v="1391477450"/>
    <b v="0"/>
    <n v="1510"/>
    <b v="1"/>
    <s v="film &amp; video/documentary"/>
    <n v="0.17107352941176471"/>
    <n v="7.7039735099337747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1633"/>
    <x v="0"/>
    <s v="US"/>
    <s v="USD"/>
    <n v="1431046372"/>
    <n v="1429318372"/>
    <b v="0"/>
    <n v="14"/>
    <b v="1"/>
    <s v="film &amp; video/documentary"/>
    <n v="11.632999999999999"/>
    <n v="830.92857142857144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11633"/>
    <x v="0"/>
    <s v="US"/>
    <s v="USD"/>
    <n v="1324169940"/>
    <n v="1321578051"/>
    <b v="0"/>
    <n v="193"/>
    <b v="1"/>
    <s v="film &amp; video/documentary"/>
    <n v="0.58165"/>
    <n v="60.274611398963728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1633"/>
    <x v="0"/>
    <s v="US"/>
    <s v="USD"/>
    <n v="1315450800"/>
    <n v="1312823571"/>
    <b v="0"/>
    <n v="206"/>
    <b v="1"/>
    <s v="film &amp; video/documentary"/>
    <n v="0.62881081081081081"/>
    <n v="56.470873786407765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11633"/>
    <x v="0"/>
    <s v="US"/>
    <s v="USD"/>
    <n v="1381424452"/>
    <n v="1378746052"/>
    <b v="0"/>
    <n v="351"/>
    <b v="1"/>
    <s v="film &amp; video/documentary"/>
    <n v="0.23266000000000001"/>
    <n v="33.142450142450144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11633"/>
    <x v="0"/>
    <s v="ES"/>
    <s v="EUR"/>
    <n v="1460918282"/>
    <n v="1455737882"/>
    <b v="0"/>
    <n v="50"/>
    <b v="1"/>
    <s v="film &amp; video/documentary"/>
    <n v="2.4751063829787232"/>
    <n v="232.66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1633"/>
    <x v="0"/>
    <s v="US"/>
    <s v="USD"/>
    <n v="1335562320"/>
    <n v="1332452960"/>
    <b v="0"/>
    <n v="184"/>
    <b v="1"/>
    <s v="film &amp; video/documentary"/>
    <n v="1.1633"/>
    <n v="63.222826086956523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1633"/>
    <x v="0"/>
    <s v="US"/>
    <s v="USD"/>
    <n v="1341668006"/>
    <n v="1340372006"/>
    <b v="0"/>
    <n v="196"/>
    <b v="1"/>
    <s v="film &amp; video/documentary"/>
    <n v="0.7755333333333333"/>
    <n v="59.352040816326529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1633"/>
    <x v="0"/>
    <s v="US"/>
    <s v="USD"/>
    <n v="1283312640"/>
    <n v="1279651084"/>
    <b v="0"/>
    <n v="229"/>
    <b v="1"/>
    <s v="film &amp; video/documentary"/>
    <n v="0.93482802957248479"/>
    <n v="50.799126637554586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11633"/>
    <x v="0"/>
    <s v="US"/>
    <s v="USD"/>
    <n v="1430334126"/>
    <n v="1426446126"/>
    <b v="0"/>
    <n v="67"/>
    <b v="1"/>
    <s v="film &amp; video/documentary"/>
    <n v="1.5510666666666666"/>
    <n v="173.62686567164178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11633"/>
    <x v="0"/>
    <s v="GB"/>
    <s v="GBP"/>
    <n v="1481716800"/>
    <n v="1479070867"/>
    <b v="0"/>
    <n v="95"/>
    <b v="1"/>
    <s v="film &amp; video/documentary"/>
    <n v="0.58165"/>
    <n v="122.45263157894736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633"/>
    <x v="0"/>
    <s v="US"/>
    <s v="USD"/>
    <n v="1400297400"/>
    <n v="1397661347"/>
    <b v="0"/>
    <n v="62"/>
    <b v="1"/>
    <s v="film &amp; video/documentary"/>
    <n v="1.1633"/>
    <n v="187.62903225806451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11633"/>
    <x v="0"/>
    <s v="US"/>
    <s v="USD"/>
    <n v="1312747970"/>
    <n v="1310155970"/>
    <b v="0"/>
    <n v="73"/>
    <b v="1"/>
    <s v="film &amp; video/documentary"/>
    <n v="0.23266000000000001"/>
    <n v="159.3561643835616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11633"/>
    <x v="0"/>
    <s v="US"/>
    <s v="USD"/>
    <n v="1446731817"/>
    <n v="1444913817"/>
    <b v="0"/>
    <n v="43"/>
    <b v="1"/>
    <s v="film &amp; video/documentary"/>
    <n v="5.8164999999999996"/>
    <n v="270.53488372093022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11633"/>
    <x v="0"/>
    <s v="US"/>
    <s v="USD"/>
    <n v="1312960080"/>
    <n v="1308900441"/>
    <b v="0"/>
    <n v="70"/>
    <b v="1"/>
    <s v="film &amp; video/documentary"/>
    <n v="2.3266"/>
    <n v="166.18571428571428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11633"/>
    <x v="0"/>
    <s v="US"/>
    <s v="USD"/>
    <n v="1391641440"/>
    <n v="1389107062"/>
    <b v="0"/>
    <n v="271"/>
    <b v="1"/>
    <s v="film &amp; video/documentary"/>
    <n v="0.3323714285714286"/>
    <n v="42.926199261992622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11633"/>
    <x v="0"/>
    <s v="US"/>
    <s v="USD"/>
    <n v="1394071339"/>
    <n v="1391479339"/>
    <b v="0"/>
    <n v="55"/>
    <b v="1"/>
    <s v="film &amp; video/documentary"/>
    <n v="4.1251773049645388"/>
    <n v="211.5090909090909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11633"/>
    <x v="0"/>
    <s v="US"/>
    <s v="USD"/>
    <n v="1304920740"/>
    <n v="1301975637"/>
    <b v="0"/>
    <n v="35"/>
    <b v="1"/>
    <s v="film &amp; video/documentary"/>
    <n v="4.1546428571428571"/>
    <n v="332.37142857142857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11633"/>
    <x v="0"/>
    <s v="US"/>
    <s v="USD"/>
    <n v="1321739650"/>
    <n v="1316552050"/>
    <b v="0"/>
    <n v="22"/>
    <b v="1"/>
    <s v="film &amp; video/documentary"/>
    <n v="5.8164999999999996"/>
    <n v="528.77272727272725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11633"/>
    <x v="0"/>
    <s v="US"/>
    <s v="USD"/>
    <n v="1383676790"/>
    <n v="1380217190"/>
    <b v="0"/>
    <n v="38"/>
    <b v="1"/>
    <s v="film &amp; video/documentary"/>
    <n v="1.9388333333333334"/>
    <n v="306.13157894736844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11633"/>
    <x v="0"/>
    <s v="GB"/>
    <s v="GBP"/>
    <n v="1469220144"/>
    <n v="1466628144"/>
    <b v="0"/>
    <n v="15"/>
    <b v="1"/>
    <s v="film &amp; video/documentary"/>
    <n v="23.265999999999998"/>
    <n v="775.5333333333333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1633"/>
    <x v="0"/>
    <s v="CA"/>
    <s v="CAD"/>
    <n v="1434670397"/>
    <n v="1429486397"/>
    <b v="0"/>
    <n v="7"/>
    <b v="1"/>
    <s v="film &amp; video/documentary"/>
    <n v="11.632999999999999"/>
    <n v="1661.8571428571429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11633"/>
    <x v="0"/>
    <s v="US"/>
    <s v="USD"/>
    <n v="1387688400"/>
    <n v="1384920804"/>
    <b v="0"/>
    <n v="241"/>
    <b v="1"/>
    <s v="film &amp; video/documentary"/>
    <n v="0.38776666666666665"/>
    <n v="48.269709543568467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11633"/>
    <x v="0"/>
    <s v="US"/>
    <s v="USD"/>
    <n v="1343238578"/>
    <n v="1341856178"/>
    <b v="0"/>
    <n v="55"/>
    <b v="1"/>
    <s v="film &amp; video/documentary"/>
    <n v="4.6532"/>
    <n v="211.5090909090909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1633"/>
    <x v="0"/>
    <s v="US"/>
    <s v="USD"/>
    <n v="1342731811"/>
    <n v="1340139811"/>
    <b v="0"/>
    <n v="171"/>
    <b v="1"/>
    <s v="film &amp; video/documentary"/>
    <n v="0.90882812499999999"/>
    <n v="68.029239766081872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1633"/>
    <x v="0"/>
    <s v="US"/>
    <s v="USD"/>
    <n v="1381541465"/>
    <n v="1378949465"/>
    <b v="0"/>
    <n v="208"/>
    <b v="1"/>
    <s v="film &amp; video/documentary"/>
    <n v="0.62881081081081081"/>
    <n v="55.927884615384613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1633"/>
    <x v="0"/>
    <s v="CA"/>
    <s v="CAD"/>
    <n v="1413547200"/>
    <n v="1411417602"/>
    <b v="0"/>
    <n v="21"/>
    <b v="1"/>
    <s v="film &amp; video/documentary"/>
    <n v="8.3092857142857142"/>
    <n v="553.95238095238096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1633"/>
    <x v="0"/>
    <s v="US"/>
    <s v="USD"/>
    <n v="1391851831"/>
    <n v="1389259831"/>
    <b v="0"/>
    <n v="25"/>
    <b v="1"/>
    <s v="film &amp; video/documentary"/>
    <n v="11.632999999999999"/>
    <n v="465.32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1633"/>
    <x v="0"/>
    <s v="US"/>
    <s v="USD"/>
    <n v="1365395580"/>
    <n v="1364426260"/>
    <b v="0"/>
    <n v="52"/>
    <b v="1"/>
    <s v="film &amp; video/documentary"/>
    <n v="1.1079047619047619"/>
    <n v="223.71153846153845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11633"/>
    <x v="0"/>
    <s v="US"/>
    <s v="USD"/>
    <n v="1437633997"/>
    <n v="1435041997"/>
    <b v="0"/>
    <n v="104"/>
    <b v="1"/>
    <s v="film &amp; video/documentary"/>
    <n v="0.51933035714285714"/>
    <n v="111.85576923076923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11633"/>
    <x v="0"/>
    <s v="US"/>
    <s v="USD"/>
    <n v="1372536787"/>
    <n v="1367352787"/>
    <b v="0"/>
    <n v="73"/>
    <b v="1"/>
    <s v="film &amp; video/documentary"/>
    <n v="1.4541249999999999"/>
    <n v="159.3561643835616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1633"/>
    <x v="2"/>
    <s v="US"/>
    <s v="USD"/>
    <n v="1394772031"/>
    <n v="1392183631"/>
    <b v="0"/>
    <n v="3"/>
    <b v="0"/>
    <s v="film &amp; video/animation"/>
    <n v="3.5251515151515154"/>
    <n v="3877.6666666666665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11633"/>
    <x v="2"/>
    <s v="US"/>
    <s v="USD"/>
    <n v="1440157656"/>
    <n v="1434973656"/>
    <b v="0"/>
    <n v="6"/>
    <b v="0"/>
    <s v="film &amp; video/animation"/>
    <n v="0.7755333333333333"/>
    <n v="1938.8333333333333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1633"/>
    <x v="2"/>
    <s v="US"/>
    <s v="USD"/>
    <n v="1410416097"/>
    <n v="1407824097"/>
    <b v="0"/>
    <n v="12"/>
    <b v="0"/>
    <s v="film &amp; video/animation"/>
    <n v="0.290825"/>
    <n v="969.41666666666663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1633"/>
    <x v="2"/>
    <s v="US"/>
    <s v="USD"/>
    <n v="1370470430"/>
    <n v="1367878430"/>
    <b v="0"/>
    <n v="13"/>
    <b v="0"/>
    <s v="film &amp; video/animation"/>
    <n v="0.58165"/>
    <n v="894.84615384615381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11633"/>
    <x v="2"/>
    <s v="US"/>
    <s v="USD"/>
    <n v="1332748899"/>
    <n v="1327568499"/>
    <b v="0"/>
    <n v="5"/>
    <b v="0"/>
    <s v="film &amp; video/animation"/>
    <n v="3.8776666666666668"/>
    <n v="2326.6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11633"/>
    <x v="2"/>
    <s v="US"/>
    <s v="USD"/>
    <n v="1448660404"/>
    <n v="1443472804"/>
    <b v="0"/>
    <n v="2"/>
    <b v="0"/>
    <s v="film &amp; video/animation"/>
    <n v="0.23266000000000001"/>
    <n v="5816.5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1633"/>
    <x v="2"/>
    <s v="US"/>
    <s v="USD"/>
    <n v="1456851914"/>
    <n v="1454259914"/>
    <b v="0"/>
    <n v="8"/>
    <b v="0"/>
    <s v="film &amp; video/animation"/>
    <n v="1.1633"/>
    <n v="1454.1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11633"/>
    <x v="2"/>
    <s v="US"/>
    <s v="USD"/>
    <n v="1445540340"/>
    <n v="1444340940"/>
    <b v="0"/>
    <n v="0"/>
    <b v="0"/>
    <s v="film &amp; video/animation"/>
    <n v="1.7896923076923077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11633"/>
    <x v="2"/>
    <s v="US"/>
    <s v="USD"/>
    <n v="1402956000"/>
    <n v="1400523845"/>
    <b v="0"/>
    <n v="13"/>
    <b v="0"/>
    <s v="film &amp; video/animation"/>
    <n v="0.9694166666666667"/>
    <n v="894.84615384615381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11633"/>
    <x v="2"/>
    <s v="US"/>
    <s v="USD"/>
    <n v="1259297940"/>
    <n v="1252964282"/>
    <b v="0"/>
    <n v="0"/>
    <b v="0"/>
    <s v="film &amp; video/animation"/>
    <n v="2.3266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11633"/>
    <x v="2"/>
    <s v="US"/>
    <s v="USD"/>
    <n v="1378866867"/>
    <n v="1377570867"/>
    <b v="0"/>
    <n v="5"/>
    <b v="0"/>
    <s v="film &amp; video/animation"/>
    <n v="11.632999999999999"/>
    <n v="2326.6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11633"/>
    <x v="2"/>
    <s v="GB"/>
    <s v="GBP"/>
    <n v="1467752083"/>
    <n v="1465160083"/>
    <b v="0"/>
    <n v="8"/>
    <b v="0"/>
    <s v="film &amp; video/animation"/>
    <n v="3.8776666666666668"/>
    <n v="1454.12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11633"/>
    <x v="2"/>
    <s v="US"/>
    <s v="USD"/>
    <n v="1445448381"/>
    <n v="1440264381"/>
    <b v="0"/>
    <n v="8"/>
    <b v="0"/>
    <s v="film &amp; video/animation"/>
    <n v="1.9388333333333334"/>
    <n v="1454.1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11633"/>
    <x v="2"/>
    <s v="US"/>
    <s v="USD"/>
    <n v="1444576022"/>
    <n v="1439392022"/>
    <b v="0"/>
    <n v="0"/>
    <b v="0"/>
    <s v="film &amp; video/animation"/>
    <n v="3.8776666666666668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1633"/>
    <x v="2"/>
    <s v="US"/>
    <s v="USD"/>
    <n v="1385931702"/>
    <n v="1383076902"/>
    <b v="0"/>
    <n v="2"/>
    <b v="0"/>
    <s v="film &amp; video/animation"/>
    <n v="4.6532"/>
    <n v="5816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11633"/>
    <x v="2"/>
    <s v="US"/>
    <s v="USD"/>
    <n v="1379094980"/>
    <n v="1376502980"/>
    <b v="0"/>
    <n v="3"/>
    <b v="0"/>
    <s v="film &amp; video/animation"/>
    <n v="0.10575454545454545"/>
    <n v="3877.6666666666665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11633"/>
    <x v="2"/>
    <s v="US"/>
    <s v="USD"/>
    <n v="1375260113"/>
    <n v="1372668113"/>
    <b v="0"/>
    <n v="0"/>
    <b v="0"/>
    <s v="film &amp; video/animation"/>
    <n v="11.632999999999999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11633"/>
    <x v="2"/>
    <s v="CA"/>
    <s v="CAD"/>
    <n v="1475912326"/>
    <n v="1470728326"/>
    <b v="0"/>
    <n v="0"/>
    <b v="0"/>
    <s v="film &amp; video/animation"/>
    <n v="1.6618571428571429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1633"/>
    <x v="2"/>
    <s v="US"/>
    <s v="USD"/>
    <n v="1447830958"/>
    <n v="1445235358"/>
    <b v="0"/>
    <n v="11"/>
    <b v="0"/>
    <s v="film &amp; video/animation"/>
    <n v="0.58165"/>
    <n v="1057.5454545454545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11633"/>
    <x v="2"/>
    <s v="US"/>
    <s v="USD"/>
    <n v="1413569818"/>
    <n v="1412705818"/>
    <b v="0"/>
    <n v="0"/>
    <b v="0"/>
    <s v="film &amp; video/animation"/>
    <n v="25.851111111111113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11633"/>
    <x v="2"/>
    <s v="US"/>
    <s v="USD"/>
    <n v="1458859153"/>
    <n v="1456270753"/>
    <b v="0"/>
    <n v="1"/>
    <b v="0"/>
    <s v="film &amp; video/animation"/>
    <n v="2.3266"/>
    <n v="11633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11633"/>
    <x v="2"/>
    <s v="GB"/>
    <s v="GBP"/>
    <n v="1383418996"/>
    <n v="1380826996"/>
    <b v="0"/>
    <n v="0"/>
    <b v="0"/>
    <s v="film &amp; video/animation"/>
    <n v="29.0825"/>
    <n v="0"/>
    <x v="0"/>
    <s v="animation"/>
    <x v="441"/>
    <d v="2013-11-02T13:03:16"/>
  </r>
  <r>
    <n v="442"/>
    <s v="The Paranormal Idiot"/>
    <s v="Doomsday is here"/>
    <n v="17000"/>
    <n v="11633"/>
    <x v="2"/>
    <s v="US"/>
    <s v="USD"/>
    <n v="1424380783"/>
    <n v="1421788783"/>
    <b v="0"/>
    <n v="17"/>
    <b v="0"/>
    <s v="film &amp; video/animation"/>
    <n v="0.68429411764705883"/>
    <n v="684.29411764705878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1633"/>
    <x v="2"/>
    <s v="CA"/>
    <s v="CAD"/>
    <n v="1391991701"/>
    <n v="1389399701"/>
    <b v="0"/>
    <n v="2"/>
    <b v="0"/>
    <s v="film &amp; video/animation"/>
    <n v="1.1633"/>
    <n v="5816.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11633"/>
    <x v="2"/>
    <s v="US"/>
    <s v="USD"/>
    <n v="1329342361"/>
    <n v="1324158361"/>
    <b v="0"/>
    <n v="1"/>
    <b v="0"/>
    <s v="film &amp; video/animation"/>
    <n v="11.632999999999999"/>
    <n v="11633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11633"/>
    <x v="2"/>
    <s v="US"/>
    <s v="USD"/>
    <n v="1432195375"/>
    <n v="1430899375"/>
    <b v="0"/>
    <n v="2"/>
    <b v="0"/>
    <s v="film &amp; video/animation"/>
    <n v="0.19388333333333332"/>
    <n v="5816.5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11633"/>
    <x v="2"/>
    <s v="US"/>
    <s v="USD"/>
    <n v="1425434420"/>
    <n v="1422842420"/>
    <b v="0"/>
    <n v="16"/>
    <b v="0"/>
    <s v="film &amp; video/animation"/>
    <n v="1.1079047619047619"/>
    <n v="727.062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11633"/>
    <x v="2"/>
    <s v="GB"/>
    <s v="GBP"/>
    <n v="1364041163"/>
    <n v="1361884763"/>
    <b v="0"/>
    <n v="1"/>
    <b v="0"/>
    <s v="film &amp; video/animation"/>
    <n v="0.38776666666666665"/>
    <n v="11633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11633"/>
    <x v="2"/>
    <s v="US"/>
    <s v="USD"/>
    <n v="1400091095"/>
    <n v="1398363095"/>
    <b v="0"/>
    <n v="4"/>
    <b v="0"/>
    <s v="film &amp; video/animation"/>
    <n v="4.6532"/>
    <n v="2908.25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11633"/>
    <x v="2"/>
    <s v="GB"/>
    <s v="GBP"/>
    <n v="1382017085"/>
    <n v="1379425085"/>
    <b v="0"/>
    <n v="5"/>
    <b v="0"/>
    <s v="film &amp; video/animation"/>
    <n v="5.8164999999999996"/>
    <n v="2326.6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11633"/>
    <x v="2"/>
    <s v="US"/>
    <s v="USD"/>
    <n v="1392417800"/>
    <n v="1389825800"/>
    <b v="0"/>
    <n v="7"/>
    <b v="0"/>
    <s v="film &amp; video/animation"/>
    <n v="0.23266000000000001"/>
    <n v="1661.857142857142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11633"/>
    <x v="2"/>
    <s v="US"/>
    <s v="USD"/>
    <n v="1390669791"/>
    <n v="1388077791"/>
    <b v="0"/>
    <n v="0"/>
    <b v="0"/>
    <s v="film &amp; video/animation"/>
    <n v="0.58165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11633"/>
    <x v="2"/>
    <s v="US"/>
    <s v="USD"/>
    <n v="1431536015"/>
    <n v="1428944015"/>
    <b v="0"/>
    <n v="12"/>
    <b v="0"/>
    <s v="film &amp; video/animation"/>
    <n v="15.510666666666667"/>
    <n v="969.41666666666663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11633"/>
    <x v="2"/>
    <s v="US"/>
    <s v="USD"/>
    <n v="1424375279"/>
    <n v="1422992879"/>
    <b v="0"/>
    <n v="2"/>
    <b v="0"/>
    <s v="film &amp; video/animation"/>
    <n v="0.12261396574440053"/>
    <n v="5816.5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11633"/>
    <x v="2"/>
    <s v="US"/>
    <s v="USD"/>
    <n v="1417007640"/>
    <n v="1414343571"/>
    <b v="0"/>
    <n v="5"/>
    <b v="0"/>
    <s v="film &amp; video/animation"/>
    <n v="1.1633"/>
    <n v="2326.6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11633"/>
    <x v="2"/>
    <s v="US"/>
    <s v="USD"/>
    <n v="1334622660"/>
    <n v="1330733022"/>
    <b v="0"/>
    <n v="2"/>
    <b v="0"/>
    <s v="film &amp; video/animation"/>
    <n v="0.17896923076923077"/>
    <n v="5816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1633"/>
    <x v="2"/>
    <s v="US"/>
    <s v="USD"/>
    <n v="1382414340"/>
    <n v="1380559201"/>
    <b v="0"/>
    <n v="3"/>
    <b v="0"/>
    <s v="film &amp; video/animation"/>
    <n v="1.3088433843384339"/>
    <n v="3877.6666666666665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11633"/>
    <x v="2"/>
    <s v="CA"/>
    <s v="CAD"/>
    <n v="1408213512"/>
    <n v="1405621512"/>
    <b v="0"/>
    <n v="0"/>
    <b v="0"/>
    <s v="film &amp; video/animation"/>
    <n v="0.58165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11633"/>
    <x v="2"/>
    <s v="GB"/>
    <s v="GBP"/>
    <n v="1368550060"/>
    <n v="1365958060"/>
    <b v="0"/>
    <n v="49"/>
    <b v="0"/>
    <s v="film &amp; video/animation"/>
    <n v="1.1633"/>
    <n v="237.40816326530611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1633"/>
    <x v="2"/>
    <s v="US"/>
    <s v="USD"/>
    <n v="1321201327"/>
    <n v="1316013727"/>
    <b v="0"/>
    <n v="1"/>
    <b v="0"/>
    <s v="film &amp; video/animation"/>
    <n v="0.29828205128205126"/>
    <n v="11633"/>
    <x v="0"/>
    <s v="animation"/>
    <x v="459"/>
    <d v="2011-11-13T10:22:07"/>
  </r>
  <r>
    <n v="460"/>
    <s v="Darwin's Kiss"/>
    <s v="An animated web series about biological evolution gone haywire."/>
    <n v="8500"/>
    <n v="11633"/>
    <x v="2"/>
    <s v="US"/>
    <s v="USD"/>
    <n v="1401595200"/>
    <n v="1398862875"/>
    <b v="0"/>
    <n v="2"/>
    <b v="0"/>
    <s v="film &amp; video/animation"/>
    <n v="1.3685882352941177"/>
    <n v="5816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11633"/>
    <x v="2"/>
    <s v="GB"/>
    <s v="GBP"/>
    <n v="1370204367"/>
    <n v="1368476367"/>
    <b v="0"/>
    <n v="0"/>
    <b v="0"/>
    <s v="film &amp; video/animation"/>
    <n v="21.150909090909092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11633"/>
    <x v="2"/>
    <s v="US"/>
    <s v="USD"/>
    <n v="1312945341"/>
    <n v="1307761341"/>
    <b v="0"/>
    <n v="0"/>
    <b v="0"/>
    <s v="film &amp; video/animation"/>
    <n v="0.11633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1633"/>
    <x v="2"/>
    <s v="US"/>
    <s v="USD"/>
    <n v="1316883753"/>
    <n v="1311699753"/>
    <b v="0"/>
    <n v="11"/>
    <b v="0"/>
    <s v="film &amp; video/animation"/>
    <n v="0.2115090909090909"/>
    <n v="1057.5454545454545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1633"/>
    <x v="2"/>
    <s v="DE"/>
    <s v="EUR"/>
    <n v="1463602935"/>
    <n v="1461874935"/>
    <b v="0"/>
    <n v="1"/>
    <b v="0"/>
    <s v="film &amp; video/animation"/>
    <n v="11.517821782178217"/>
    <n v="11633"/>
    <x v="0"/>
    <s v="animation"/>
    <x v="464"/>
    <d v="2016-05-18T14:22:15"/>
  </r>
  <r>
    <n v="465"/>
    <s v="&quot;Amp&quot; A Story About a Robot"/>
    <s v="&quot;Amp&quot; is a short film about a robot with needs."/>
    <n v="512"/>
    <n v="11633"/>
    <x v="2"/>
    <s v="US"/>
    <s v="USD"/>
    <n v="1403837574"/>
    <n v="1402455174"/>
    <b v="0"/>
    <n v="8"/>
    <b v="0"/>
    <s v="film &amp; video/animation"/>
    <n v="22.720703125"/>
    <n v="1454.1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11633"/>
    <x v="2"/>
    <s v="US"/>
    <s v="USD"/>
    <n v="1347057464"/>
    <n v="1344465464"/>
    <b v="0"/>
    <n v="5"/>
    <b v="0"/>
    <s v="film &amp; video/animation"/>
    <n v="1.1633"/>
    <n v="2326.6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1633"/>
    <x v="2"/>
    <s v="US"/>
    <s v="USD"/>
    <n v="1348849134"/>
    <n v="1344961134"/>
    <b v="0"/>
    <n v="39"/>
    <b v="0"/>
    <s v="film &amp; video/animation"/>
    <n v="0.58165"/>
    <n v="298.28205128205127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11633"/>
    <x v="2"/>
    <s v="US"/>
    <s v="USD"/>
    <n v="1341978665"/>
    <n v="1336795283"/>
    <b v="0"/>
    <n v="0"/>
    <b v="0"/>
    <s v="film &amp; video/animation"/>
    <n v="1.5510666666666666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11633"/>
    <x v="2"/>
    <s v="GB"/>
    <s v="GBP"/>
    <n v="1409960724"/>
    <n v="1404776724"/>
    <b v="0"/>
    <n v="0"/>
    <b v="0"/>
    <s v="film &amp; video/animation"/>
    <n v="1.9388333333333334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1633"/>
    <x v="2"/>
    <s v="US"/>
    <s v="USD"/>
    <n v="1389844800"/>
    <n v="1385524889"/>
    <b v="0"/>
    <n v="2"/>
    <b v="0"/>
    <s v="film &amp; video/animation"/>
    <n v="2.3266"/>
    <n v="5816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11633"/>
    <x v="2"/>
    <s v="US"/>
    <s v="USD"/>
    <n v="1397924379"/>
    <n v="1394039979"/>
    <b v="0"/>
    <n v="170"/>
    <b v="0"/>
    <s v="film &amp; video/animation"/>
    <n v="0.2115090909090909"/>
    <n v="68.429411764705875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1633"/>
    <x v="2"/>
    <s v="US"/>
    <s v="USD"/>
    <n v="1408831718"/>
    <n v="1406239718"/>
    <b v="0"/>
    <n v="5"/>
    <b v="0"/>
    <s v="film &amp; video/animation"/>
    <n v="14.54125"/>
    <n v="2326.6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11633"/>
    <x v="2"/>
    <s v="US"/>
    <s v="USD"/>
    <n v="1410972319"/>
    <n v="1408380319"/>
    <b v="0"/>
    <n v="14"/>
    <b v="0"/>
    <s v="film &amp; video/animation"/>
    <n v="0.38776666666666665"/>
    <n v="830.92857142857144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1633"/>
    <x v="2"/>
    <s v="US"/>
    <s v="USD"/>
    <n v="1487318029"/>
    <n v="1484726029"/>
    <b v="0"/>
    <n v="1"/>
    <b v="0"/>
    <s v="film &amp; video/animation"/>
    <n v="3.5251515151515154"/>
    <n v="11633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11633"/>
    <x v="2"/>
    <s v="US"/>
    <s v="USD"/>
    <n v="1430877843"/>
    <n v="1428285843"/>
    <b v="0"/>
    <n v="0"/>
    <b v="0"/>
    <s v="film &amp; video/animation"/>
    <n v="5.8164999999999996"/>
    <n v="0"/>
    <x v="0"/>
    <s v="animation"/>
    <x v="475"/>
    <d v="2015-05-05T20:04:03"/>
  </r>
  <r>
    <n v="476"/>
    <s v="Sight Word Music Videos"/>
    <s v="Animated Music Videos that teach kids how to read."/>
    <n v="220000"/>
    <n v="11633"/>
    <x v="2"/>
    <s v="US"/>
    <s v="USD"/>
    <n v="1401767940"/>
    <n v="1398727441"/>
    <b v="0"/>
    <n v="124"/>
    <b v="0"/>
    <s v="film &amp; video/animation"/>
    <n v="5.2877272727272724E-2"/>
    <n v="93.814516129032256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11633"/>
    <x v="2"/>
    <s v="US"/>
    <s v="USD"/>
    <n v="1337371334"/>
    <n v="1332187334"/>
    <b v="0"/>
    <n v="0"/>
    <b v="0"/>
    <s v="film &amp; video/animation"/>
    <n v="7.7553333333333336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11633"/>
    <x v="2"/>
    <s v="US"/>
    <s v="USD"/>
    <n v="1427921509"/>
    <n v="1425333109"/>
    <b v="0"/>
    <n v="0"/>
    <b v="0"/>
    <s v="film &amp; video/animation"/>
    <n v="1.1633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11633"/>
    <x v="2"/>
    <s v="US"/>
    <s v="USD"/>
    <n v="1416566835"/>
    <n v="1411379235"/>
    <b v="0"/>
    <n v="55"/>
    <b v="0"/>
    <s v="film &amp; video/animation"/>
    <n v="0.7755333333333333"/>
    <n v="211.5090909090909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11633"/>
    <x v="2"/>
    <s v="US"/>
    <s v="USD"/>
    <n v="1376049615"/>
    <n v="1373457615"/>
    <b v="0"/>
    <n v="140"/>
    <b v="0"/>
    <s v="film &amp; video/animation"/>
    <n v="0.290825"/>
    <n v="83.092857142857142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1633"/>
    <x v="2"/>
    <s v="US"/>
    <s v="USD"/>
    <n v="1349885289"/>
    <n v="1347293289"/>
    <b v="0"/>
    <n v="21"/>
    <b v="0"/>
    <s v="film &amp; video/animation"/>
    <n v="0.38776666666666665"/>
    <n v="553.95238095238096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1633"/>
    <x v="2"/>
    <s v="US"/>
    <s v="USD"/>
    <n v="1460644440"/>
    <n v="1458336690"/>
    <b v="0"/>
    <n v="1"/>
    <b v="0"/>
    <s v="film &amp; video/animation"/>
    <n v="1.1633"/>
    <n v="11633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11633"/>
    <x v="2"/>
    <s v="GB"/>
    <s v="GBP"/>
    <n v="1359434672"/>
    <n v="1354250672"/>
    <b v="0"/>
    <n v="147"/>
    <b v="0"/>
    <s v="film &amp; video/animation"/>
    <n v="0.7755333333333333"/>
    <n v="79.136054421768705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1633"/>
    <x v="2"/>
    <s v="GB"/>
    <s v="GBP"/>
    <n v="1446766372"/>
    <n v="1443220372"/>
    <b v="0"/>
    <n v="11"/>
    <b v="0"/>
    <s v="film &amp; video/animation"/>
    <n v="0.1454125"/>
    <n v="1057.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11633"/>
    <x v="2"/>
    <s v="GB"/>
    <s v="GBP"/>
    <n v="1368792499"/>
    <n v="1366200499"/>
    <b v="0"/>
    <n v="125"/>
    <b v="0"/>
    <s v="film &amp; video/animation"/>
    <n v="0.30648645800400465"/>
    <n v="93.063999999999993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1633"/>
    <x v="2"/>
    <s v="AU"/>
    <s v="AUD"/>
    <n v="1401662239"/>
    <n v="1399070239"/>
    <b v="0"/>
    <n v="1"/>
    <b v="0"/>
    <s v="film &amp; video/animation"/>
    <n v="2.1150909090909092E-2"/>
    <n v="11633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11633"/>
    <x v="2"/>
    <s v="CA"/>
    <s v="CAD"/>
    <n v="1482678994"/>
    <n v="1477491394"/>
    <b v="0"/>
    <n v="0"/>
    <b v="0"/>
    <s v="film &amp; video/animation"/>
    <n v="0.23266000000000001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11633"/>
    <x v="2"/>
    <s v="US"/>
    <s v="USD"/>
    <n v="1483924700"/>
    <n v="1481332700"/>
    <b v="0"/>
    <n v="0"/>
    <b v="0"/>
    <s v="film &amp; video/animation"/>
    <n v="0.9694166666666667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11633"/>
    <x v="2"/>
    <s v="US"/>
    <s v="USD"/>
    <n v="1325763180"/>
    <n v="1323084816"/>
    <b v="0"/>
    <n v="3"/>
    <b v="0"/>
    <s v="film &amp; video/animation"/>
    <n v="0.15511287118151393"/>
    <n v="3877.6666666666665"/>
    <x v="0"/>
    <s v="animation"/>
    <x v="489"/>
    <d v="2012-01-05T05:33:00"/>
  </r>
  <r>
    <n v="490"/>
    <s v="PROJECT IS CANCELLED"/>
    <s v="Cancelled"/>
    <n v="1000"/>
    <n v="11633"/>
    <x v="2"/>
    <s v="US"/>
    <s v="USD"/>
    <n v="1345677285"/>
    <n v="1343085285"/>
    <b v="0"/>
    <n v="0"/>
    <b v="0"/>
    <s v="film &amp; video/animation"/>
    <n v="11.632999999999999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11633"/>
    <x v="2"/>
    <s v="US"/>
    <s v="USD"/>
    <n v="1453937699"/>
    <n v="1451345699"/>
    <b v="0"/>
    <n v="0"/>
    <b v="0"/>
    <s v="film &amp; video/animation"/>
    <n v="1.1633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11633"/>
    <x v="2"/>
    <s v="SE"/>
    <s v="SEK"/>
    <n v="1476319830"/>
    <n v="1471135830"/>
    <b v="0"/>
    <n v="0"/>
    <b v="0"/>
    <s v="film &amp; video/animation"/>
    <n v="1.1632999999999999E-3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11633"/>
    <x v="2"/>
    <s v="GB"/>
    <s v="GBP"/>
    <n v="1432142738"/>
    <n v="1429550738"/>
    <b v="0"/>
    <n v="0"/>
    <b v="0"/>
    <s v="film &amp; video/animation"/>
    <n v="0.38776666666666665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11633"/>
    <x v="2"/>
    <s v="US"/>
    <s v="USD"/>
    <n v="1404356400"/>
    <n v="1402343765"/>
    <b v="0"/>
    <n v="3"/>
    <b v="0"/>
    <s v="film &amp; video/animation"/>
    <n v="0.58165"/>
    <n v="3877.6666666666665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11633"/>
    <x v="2"/>
    <s v="US"/>
    <s v="USD"/>
    <n v="1437076305"/>
    <n v="1434484305"/>
    <b v="0"/>
    <n v="0"/>
    <b v="0"/>
    <s v="film &amp; video/animation"/>
    <n v="1.6618571428571429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1633"/>
    <x v="2"/>
    <s v="US"/>
    <s v="USD"/>
    <n v="1392070874"/>
    <n v="1386886874"/>
    <b v="0"/>
    <n v="1"/>
    <b v="0"/>
    <s v="film &amp; video/animation"/>
    <n v="0.19388333333333332"/>
    <n v="11633"/>
    <x v="0"/>
    <s v="animation"/>
    <x v="496"/>
    <d v="2014-02-10T16:21:14"/>
  </r>
  <r>
    <n v="497"/>
    <s v="Galaxy Probe Kids"/>
    <s v="live-action/animated series pilot."/>
    <n v="4480"/>
    <n v="11633"/>
    <x v="2"/>
    <s v="US"/>
    <s v="USD"/>
    <n v="1419483600"/>
    <n v="1414889665"/>
    <b v="0"/>
    <n v="3"/>
    <b v="0"/>
    <s v="film &amp; video/animation"/>
    <n v="2.5966517857142857"/>
    <n v="3877.6666666666665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11633"/>
    <x v="2"/>
    <s v="US"/>
    <s v="USD"/>
    <n v="1324664249"/>
    <n v="1321035449"/>
    <b v="0"/>
    <n v="22"/>
    <b v="0"/>
    <s v="film &amp; video/animation"/>
    <n v="0.17867235977145665"/>
    <n v="528.77272727272725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1633"/>
    <x v="2"/>
    <s v="US"/>
    <s v="USD"/>
    <n v="1255381140"/>
    <n v="1250630968"/>
    <b v="0"/>
    <n v="26"/>
    <b v="0"/>
    <s v="film &amp; video/animation"/>
    <n v="0.58165"/>
    <n v="447.42307692307691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11633"/>
    <x v="2"/>
    <s v="US"/>
    <s v="USD"/>
    <n v="1273356960"/>
    <n v="1268255751"/>
    <b v="0"/>
    <n v="4"/>
    <b v="0"/>
    <s v="film &amp; video/animation"/>
    <n v="1.7896923076923077"/>
    <n v="2908.2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11633"/>
    <x v="2"/>
    <s v="US"/>
    <s v="USD"/>
    <n v="1310189851"/>
    <n v="1307597851"/>
    <b v="0"/>
    <n v="0"/>
    <b v="0"/>
    <s v="film &amp; video/animation"/>
    <n v="1.1633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11633"/>
    <x v="2"/>
    <s v="US"/>
    <s v="USD"/>
    <n v="1332073025"/>
    <n v="1329484625"/>
    <b v="0"/>
    <n v="4"/>
    <b v="0"/>
    <s v="film &amp; video/animation"/>
    <n v="0.58165"/>
    <n v="2908.2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633"/>
    <x v="2"/>
    <s v="GB"/>
    <s v="GBP"/>
    <n v="1421498303"/>
    <n v="1418906303"/>
    <b v="0"/>
    <n v="9"/>
    <b v="0"/>
    <s v="film &amp; video/animation"/>
    <n v="1.7896923076923077"/>
    <n v="1292.5555555555557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11633"/>
    <x v="2"/>
    <s v="US"/>
    <s v="USD"/>
    <n v="1334097387"/>
    <n v="1328916987"/>
    <b v="0"/>
    <n v="5"/>
    <b v="0"/>
    <s v="film &amp; video/animation"/>
    <n v="0.47481632653061223"/>
    <n v="2326.6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11633"/>
    <x v="2"/>
    <s v="US"/>
    <s v="USD"/>
    <n v="1451010086"/>
    <n v="1447122086"/>
    <b v="0"/>
    <n v="14"/>
    <b v="0"/>
    <s v="film &amp; video/animation"/>
    <n v="0.9694166666666667"/>
    <n v="830.9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11633"/>
    <x v="2"/>
    <s v="US"/>
    <s v="USD"/>
    <n v="1376140520"/>
    <n v="1373548520"/>
    <b v="0"/>
    <n v="1"/>
    <b v="0"/>
    <s v="film &amp; video/animation"/>
    <n v="5.8165000000000001E-2"/>
    <n v="11633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11633"/>
    <x v="2"/>
    <s v="US"/>
    <s v="USD"/>
    <n v="1350687657"/>
    <n v="1346799657"/>
    <b v="0"/>
    <n v="10"/>
    <b v="0"/>
    <s v="film &amp; video/animation"/>
    <n v="0.58165"/>
    <n v="1163.3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11633"/>
    <x v="2"/>
    <s v="US"/>
    <s v="USD"/>
    <n v="1337955240"/>
    <n v="1332808501"/>
    <b v="0"/>
    <n v="3"/>
    <b v="0"/>
    <s v="film &amp; video/animation"/>
    <n v="0.23266000000000001"/>
    <n v="3877.6666666666665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1633"/>
    <x v="2"/>
    <s v="GB"/>
    <s v="GBP"/>
    <n v="1435504170"/>
    <n v="1432912170"/>
    <b v="0"/>
    <n v="1"/>
    <b v="0"/>
    <s v="film &amp; video/animation"/>
    <n v="2.3266"/>
    <n v="11633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11633"/>
    <x v="2"/>
    <s v="US"/>
    <s v="USD"/>
    <n v="1456805639"/>
    <n v="1454213639"/>
    <b v="0"/>
    <n v="0"/>
    <b v="0"/>
    <s v="film &amp; video/animation"/>
    <n v="0.83092857142857146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1633"/>
    <x v="2"/>
    <s v="US"/>
    <s v="USD"/>
    <n v="1365228982"/>
    <n v="1362640582"/>
    <b v="0"/>
    <n v="5"/>
    <b v="0"/>
    <s v="film &amp; video/animation"/>
    <n v="2.3266"/>
    <n v="2326.6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633"/>
    <x v="2"/>
    <s v="US"/>
    <s v="USD"/>
    <n v="1479667727"/>
    <n v="1475776127"/>
    <b v="0"/>
    <n v="2"/>
    <b v="0"/>
    <s v="film &amp; video/animation"/>
    <n v="1.4541249999999999"/>
    <n v="5816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11633"/>
    <x v="2"/>
    <s v="US"/>
    <s v="USD"/>
    <n v="1471244400"/>
    <n v="1467387705"/>
    <b v="0"/>
    <n v="68"/>
    <b v="0"/>
    <s v="film &amp; video/animation"/>
    <n v="0.23266000000000001"/>
    <n v="171.0735294117647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11633"/>
    <x v="2"/>
    <s v="CA"/>
    <s v="CAD"/>
    <n v="1407595447"/>
    <n v="1405003447"/>
    <b v="0"/>
    <n v="3"/>
    <b v="0"/>
    <s v="film &amp; video/animation"/>
    <n v="7.7553333333333336"/>
    <n v="3877.6666666666665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11633"/>
    <x v="2"/>
    <s v="US"/>
    <s v="USD"/>
    <n v="1451389601"/>
    <n v="1447933601"/>
    <b v="0"/>
    <n v="34"/>
    <b v="0"/>
    <s v="film &amp; video/animation"/>
    <n v="0.11992783505154639"/>
    <n v="342.14705882352939"/>
    <x v="0"/>
    <s v="animation"/>
    <x v="515"/>
    <d v="2015-12-29T05:46:41"/>
  </r>
  <r>
    <n v="516"/>
    <s v="Shipmates"/>
    <s v="A big brother style comedy animation series starring famous seafarers"/>
    <n v="5000"/>
    <n v="11633"/>
    <x v="2"/>
    <s v="GB"/>
    <s v="GBP"/>
    <n v="1432752080"/>
    <n v="1427568080"/>
    <b v="0"/>
    <n v="0"/>
    <b v="0"/>
    <s v="film &amp; video/animation"/>
    <n v="2.3266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11633"/>
    <x v="2"/>
    <s v="US"/>
    <s v="USD"/>
    <n v="1486046761"/>
    <n v="1483454761"/>
    <b v="0"/>
    <n v="3"/>
    <b v="0"/>
    <s v="film &amp; video/animation"/>
    <n v="0.7755333333333333"/>
    <n v="3877.6666666666665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11633"/>
    <x v="2"/>
    <s v="US"/>
    <s v="USD"/>
    <n v="1441550760"/>
    <n v="1438958824"/>
    <b v="0"/>
    <n v="0"/>
    <b v="0"/>
    <s v="film &amp; video/animation"/>
    <n v="1.6213240418118466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11633"/>
    <x v="2"/>
    <s v="US"/>
    <s v="USD"/>
    <n v="1354699421"/>
    <n v="1352107421"/>
    <b v="0"/>
    <n v="70"/>
    <b v="0"/>
    <s v="film &amp; video/animation"/>
    <n v="0.96933588867594367"/>
    <n v="166.1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11633"/>
    <x v="0"/>
    <s v="GB"/>
    <s v="GBP"/>
    <n v="1449766261"/>
    <n v="1447174261"/>
    <b v="0"/>
    <n v="34"/>
    <b v="1"/>
    <s v="theater/plays"/>
    <n v="2.3266"/>
    <n v="342.14705882352939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1633"/>
    <x v="0"/>
    <s v="US"/>
    <s v="USD"/>
    <n v="1477976340"/>
    <n v="1475460819"/>
    <b v="0"/>
    <n v="56"/>
    <b v="1"/>
    <s v="theater/plays"/>
    <n v="2.3266"/>
    <n v="207.73214285714286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11633"/>
    <x v="0"/>
    <s v="US"/>
    <s v="USD"/>
    <n v="1458518325"/>
    <n v="1456793925"/>
    <b v="0"/>
    <n v="31"/>
    <b v="1"/>
    <s v="theater/plays"/>
    <n v="3.8776666666666668"/>
    <n v="375.25806451612902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1633"/>
    <x v="0"/>
    <s v="US"/>
    <s v="USD"/>
    <n v="1442805076"/>
    <n v="1440213076"/>
    <b v="0"/>
    <n v="84"/>
    <b v="1"/>
    <s v="theater/plays"/>
    <n v="2.3266"/>
    <n v="138.48809523809524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11633"/>
    <x v="0"/>
    <s v="GB"/>
    <s v="GBP"/>
    <n v="1464801169"/>
    <n v="1462209169"/>
    <b v="0"/>
    <n v="130"/>
    <b v="1"/>
    <s v="theater/plays"/>
    <n v="3.3237142857142858"/>
    <n v="89.484615384615381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1633"/>
    <x v="0"/>
    <s v="US"/>
    <s v="USD"/>
    <n v="1410601041"/>
    <n v="1406713041"/>
    <b v="0"/>
    <n v="12"/>
    <b v="1"/>
    <s v="theater/plays"/>
    <n v="0.9694166666666667"/>
    <n v="969.41666666666663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1633"/>
    <x v="0"/>
    <s v="GB"/>
    <s v="GBP"/>
    <n v="1438966800"/>
    <n v="1436278344"/>
    <b v="0"/>
    <n v="23"/>
    <b v="1"/>
    <s v="theater/plays"/>
    <n v="7.7553333333333336"/>
    <n v="505.78260869565219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1633"/>
    <x v="0"/>
    <s v="US"/>
    <s v="USD"/>
    <n v="1487347500"/>
    <n v="1484715366"/>
    <b v="0"/>
    <n v="158"/>
    <b v="1"/>
    <s v="theater/plays"/>
    <n v="1.1633"/>
    <n v="73.62658227848101"/>
    <x v="1"/>
    <s v="plays"/>
    <x v="527"/>
    <d v="2017-02-17T10:05:00"/>
  </r>
  <r>
    <n v="528"/>
    <s v="Devastated No Matter What"/>
    <s v="A Festival Backed Production of a Full-Length Play."/>
    <n v="1150"/>
    <n v="11633"/>
    <x v="0"/>
    <s v="US"/>
    <s v="USD"/>
    <n v="1434921600"/>
    <n v="1433109907"/>
    <b v="0"/>
    <n v="30"/>
    <b v="1"/>
    <s v="theater/plays"/>
    <n v="10.115652173913043"/>
    <n v="387.76666666666665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1633"/>
    <x v="0"/>
    <s v="CA"/>
    <s v="CAD"/>
    <n v="1484110800"/>
    <n v="1482281094"/>
    <b v="0"/>
    <n v="18"/>
    <b v="1"/>
    <s v="theater/plays"/>
    <n v="9.6941666666666659"/>
    <n v="646.2777777777778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11633"/>
    <x v="0"/>
    <s v="US"/>
    <s v="USD"/>
    <n v="1435111200"/>
    <n v="1433254268"/>
    <b v="0"/>
    <n v="29"/>
    <b v="1"/>
    <s v="theater/plays"/>
    <n v="3.4164464023494863"/>
    <n v="401.1379310344827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11633"/>
    <x v="0"/>
    <s v="US"/>
    <s v="USD"/>
    <n v="1481957940"/>
    <n v="1478050429"/>
    <b v="0"/>
    <n v="31"/>
    <b v="1"/>
    <s v="theater/plays"/>
    <n v="2.9082499999999998"/>
    <n v="375.25806451612902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1633"/>
    <x v="0"/>
    <s v="US"/>
    <s v="USD"/>
    <n v="1463098208"/>
    <n v="1460506208"/>
    <b v="0"/>
    <n v="173"/>
    <b v="1"/>
    <s v="theater/plays"/>
    <n v="1.1633"/>
    <n v="67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11633"/>
    <x v="0"/>
    <s v="GB"/>
    <s v="GBP"/>
    <n v="1463394365"/>
    <n v="1461320765"/>
    <b v="0"/>
    <n v="17"/>
    <b v="1"/>
    <s v="theater/plays"/>
    <n v="5.8164999999999996"/>
    <n v="684.29411764705878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1633"/>
    <x v="0"/>
    <s v="NO"/>
    <s v="NOK"/>
    <n v="1446418800"/>
    <n v="1443036470"/>
    <b v="0"/>
    <n v="48"/>
    <b v="1"/>
    <s v="theater/plays"/>
    <n v="0.7755333333333333"/>
    <n v="242.35416666666666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11633"/>
    <x v="0"/>
    <s v="GB"/>
    <s v="GBP"/>
    <n v="1483707905"/>
    <n v="1481115905"/>
    <b v="0"/>
    <n v="59"/>
    <b v="1"/>
    <s v="theater/plays"/>
    <n v="5.8164999999999996"/>
    <n v="197.16949152542372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1633"/>
    <x v="0"/>
    <s v="GB"/>
    <s v="GBP"/>
    <n v="1438624800"/>
    <n v="1435133807"/>
    <b v="0"/>
    <n v="39"/>
    <b v="1"/>
    <s v="theater/plays"/>
    <n v="3.5251515151515154"/>
    <n v="298.2820512820512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11633"/>
    <x v="0"/>
    <s v="US"/>
    <s v="USD"/>
    <n v="1446665191"/>
    <n v="1444069591"/>
    <b v="0"/>
    <n v="59"/>
    <b v="1"/>
    <s v="theater/plays"/>
    <n v="5.8164999999999996"/>
    <n v="197.16949152542372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1633"/>
    <x v="0"/>
    <s v="US"/>
    <s v="USD"/>
    <n v="1463166263"/>
    <n v="1460574263"/>
    <b v="0"/>
    <n v="60"/>
    <b v="1"/>
    <s v="theater/plays"/>
    <n v="2.3266"/>
    <n v="193.88333333333333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11633"/>
    <x v="0"/>
    <s v="GB"/>
    <s v="GBP"/>
    <n v="1467681107"/>
    <n v="1465866707"/>
    <b v="0"/>
    <n v="20"/>
    <b v="1"/>
    <s v="theater/plays"/>
    <n v="23.265999999999998"/>
    <n v="581.65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1633"/>
    <x v="2"/>
    <s v="US"/>
    <s v="USD"/>
    <n v="1423078606"/>
    <n v="1420486606"/>
    <b v="0"/>
    <n v="1"/>
    <b v="0"/>
    <s v="technology/web"/>
    <n v="0.7755333333333333"/>
    <n v="11633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11633"/>
    <x v="2"/>
    <s v="US"/>
    <s v="USD"/>
    <n v="1446080834"/>
    <n v="1443488834"/>
    <b v="0"/>
    <n v="1"/>
    <b v="0"/>
    <s v="technology/web"/>
    <n v="2.5851111111111109"/>
    <n v="11633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1633"/>
    <x v="2"/>
    <s v="US"/>
    <s v="USD"/>
    <n v="1462293716"/>
    <n v="1457113316"/>
    <b v="0"/>
    <n v="1"/>
    <b v="0"/>
    <s v="technology/web"/>
    <n v="4.6531999999999997E-2"/>
    <n v="11633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11633"/>
    <x v="2"/>
    <s v="AU"/>
    <s v="AUD"/>
    <n v="1414807962"/>
    <n v="1412215962"/>
    <b v="0"/>
    <n v="2"/>
    <b v="0"/>
    <s v="technology/web"/>
    <n v="0.52877272727272728"/>
    <n v="5816.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1633"/>
    <x v="2"/>
    <s v="US"/>
    <s v="USD"/>
    <n v="1467647160"/>
    <n v="1465055160"/>
    <b v="0"/>
    <n v="2"/>
    <b v="0"/>
    <s v="technology/web"/>
    <n v="23.265999999999998"/>
    <n v="5816.5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1633"/>
    <x v="2"/>
    <s v="FR"/>
    <s v="EUR"/>
    <n v="1447600389"/>
    <n v="1444140789"/>
    <b v="0"/>
    <n v="34"/>
    <b v="0"/>
    <s v="technology/web"/>
    <n v="0.23266000000000001"/>
    <n v="342.14705882352939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11633"/>
    <x v="2"/>
    <s v="US"/>
    <s v="USD"/>
    <n v="1445097715"/>
    <n v="1441209715"/>
    <b v="0"/>
    <n v="2"/>
    <b v="0"/>
    <s v="technology/web"/>
    <n v="0.19388333333333332"/>
    <n v="5816.5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11633"/>
    <x v="2"/>
    <s v="GB"/>
    <s v="GBP"/>
    <n v="1455122564"/>
    <n v="1452530564"/>
    <b v="0"/>
    <n v="0"/>
    <b v="0"/>
    <s v="technology/web"/>
    <n v="1.5510666666666666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11633"/>
    <x v="2"/>
    <s v="GB"/>
    <s v="GBP"/>
    <n v="1446154848"/>
    <n v="1443562848"/>
    <b v="0"/>
    <n v="1"/>
    <b v="0"/>
    <s v="technology/web"/>
    <n v="1.1633"/>
    <n v="11633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11633"/>
    <x v="2"/>
    <s v="GB"/>
    <s v="GBP"/>
    <n v="1436368622"/>
    <n v="1433776622"/>
    <b v="0"/>
    <n v="8"/>
    <b v="0"/>
    <s v="technology/web"/>
    <n v="4.6532"/>
    <n v="1454.12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11633"/>
    <x v="2"/>
    <s v="CA"/>
    <s v="CAD"/>
    <n v="1485838800"/>
    <n v="1484756245"/>
    <b v="0"/>
    <n v="4"/>
    <b v="0"/>
    <s v="technology/web"/>
    <n v="2.3266"/>
    <n v="2908.2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11633"/>
    <x v="2"/>
    <s v="US"/>
    <s v="USD"/>
    <n v="1438451580"/>
    <n v="1434609424"/>
    <b v="0"/>
    <n v="28"/>
    <b v="0"/>
    <s v="technology/web"/>
    <n v="0.15510666666666667"/>
    <n v="415.46428571428572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11633"/>
    <x v="2"/>
    <s v="CA"/>
    <s v="CAD"/>
    <n v="1452350896"/>
    <n v="1447166896"/>
    <b v="0"/>
    <n v="0"/>
    <b v="0"/>
    <s v="technology/web"/>
    <n v="0.25851111111111114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1633"/>
    <x v="2"/>
    <s v="US"/>
    <s v="USD"/>
    <n v="1415988991"/>
    <n v="1413393391"/>
    <b v="0"/>
    <n v="6"/>
    <b v="0"/>
    <s v="technology/web"/>
    <n v="0.46532000000000001"/>
    <n v="1938.8333333333333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1633"/>
    <x v="2"/>
    <s v="US"/>
    <s v="USD"/>
    <n v="1413735972"/>
    <n v="1411143972"/>
    <b v="0"/>
    <n v="22"/>
    <b v="0"/>
    <s v="technology/web"/>
    <n v="3.0059431524547802"/>
    <n v="528.77272727272725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11633"/>
    <x v="2"/>
    <s v="GB"/>
    <s v="GBP"/>
    <n v="1465720143"/>
    <n v="1463128143"/>
    <b v="0"/>
    <n v="0"/>
    <b v="0"/>
    <s v="technology/web"/>
    <n v="1.5510666666666666"/>
    <n v="0"/>
    <x v="2"/>
    <s v="web"/>
    <x v="555"/>
    <d v="2016-06-12T02:29:03"/>
  </r>
  <r>
    <n v="556"/>
    <s v="Braille Academy"/>
    <s v="An educational platform for learning Unified English Braille Code"/>
    <n v="8000"/>
    <n v="11633"/>
    <x v="2"/>
    <s v="US"/>
    <s v="USD"/>
    <n v="1452112717"/>
    <n v="1449520717"/>
    <b v="0"/>
    <n v="1"/>
    <b v="0"/>
    <s v="technology/web"/>
    <n v="1.4541249999999999"/>
    <n v="11633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1633"/>
    <x v="2"/>
    <s v="DE"/>
    <s v="EUR"/>
    <n v="1480721803"/>
    <n v="1478126203"/>
    <b v="0"/>
    <n v="20"/>
    <b v="0"/>
    <s v="technology/web"/>
    <n v="7.7553333333333335E-2"/>
    <n v="581.65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11633"/>
    <x v="2"/>
    <s v="US"/>
    <s v="USD"/>
    <n v="1427227905"/>
    <n v="1424639505"/>
    <b v="0"/>
    <n v="0"/>
    <b v="0"/>
    <s v="technology/web"/>
    <n v="15.510666666666667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1633"/>
    <x v="2"/>
    <s v="US"/>
    <s v="USD"/>
    <n v="1449989260"/>
    <n v="1447397260"/>
    <b v="0"/>
    <n v="1"/>
    <b v="0"/>
    <s v="technology/web"/>
    <n v="4.8470833333333331E-2"/>
    <n v="11633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1633"/>
    <x v="2"/>
    <s v="CA"/>
    <s v="CAD"/>
    <n v="1418841045"/>
    <n v="1416249045"/>
    <b v="0"/>
    <n v="3"/>
    <b v="0"/>
    <s v="technology/web"/>
    <n v="0.11633"/>
    <n v="3877.6666666666665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11633"/>
    <x v="2"/>
    <s v="US"/>
    <s v="USD"/>
    <n v="1445874513"/>
    <n v="1442850513"/>
    <b v="0"/>
    <n v="2"/>
    <b v="0"/>
    <s v="technology/web"/>
    <n v="0.7755333333333333"/>
    <n v="5816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11633"/>
    <x v="2"/>
    <s v="NL"/>
    <s v="EUR"/>
    <n v="1482052815"/>
    <n v="1479460815"/>
    <b v="0"/>
    <n v="0"/>
    <b v="0"/>
    <s v="technology/web"/>
    <n v="0.23266000000000001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11633"/>
    <x v="2"/>
    <s v="AU"/>
    <s v="AUD"/>
    <n v="1424137247"/>
    <n v="1421545247"/>
    <b v="0"/>
    <n v="2"/>
    <b v="0"/>
    <s v="technology/web"/>
    <n v="0.15510666666666667"/>
    <n v="5816.5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1633"/>
    <x v="2"/>
    <s v="FR"/>
    <s v="EUR"/>
    <n v="1457822275"/>
    <n v="1455230275"/>
    <b v="0"/>
    <n v="1"/>
    <b v="0"/>
    <s v="technology/web"/>
    <n v="0.64627777777777773"/>
    <n v="11633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11633"/>
    <x v="2"/>
    <s v="GB"/>
    <s v="GBP"/>
    <n v="1436554249"/>
    <n v="1433962249"/>
    <b v="0"/>
    <n v="0"/>
    <b v="0"/>
    <s v="technology/web"/>
    <n v="0.46532000000000001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1633"/>
    <x v="2"/>
    <s v="US"/>
    <s v="USD"/>
    <n v="1468513533"/>
    <n v="1465921533"/>
    <b v="0"/>
    <n v="1"/>
    <b v="0"/>
    <s v="technology/web"/>
    <n v="2.3266"/>
    <n v="11633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11633"/>
    <x v="2"/>
    <s v="US"/>
    <s v="USD"/>
    <n v="1420143194"/>
    <n v="1417551194"/>
    <b v="0"/>
    <n v="0"/>
    <b v="0"/>
    <s v="technology/web"/>
    <n v="1.1633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1633"/>
    <x v="2"/>
    <s v="NZ"/>
    <s v="NZD"/>
    <n v="1452942000"/>
    <n v="1449785223"/>
    <b v="0"/>
    <n v="5"/>
    <b v="0"/>
    <s v="technology/web"/>
    <n v="0.47481632653061223"/>
    <n v="2326.6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11633"/>
    <x v="2"/>
    <s v="CA"/>
    <s v="CAD"/>
    <n v="1451679612"/>
    <n v="1449087612"/>
    <b v="0"/>
    <n v="1"/>
    <b v="0"/>
    <s v="technology/web"/>
    <n v="4.6532"/>
    <n v="11633"/>
    <x v="2"/>
    <s v="web"/>
    <x v="569"/>
    <d v="2016-01-01T14:20:12"/>
  </r>
  <r>
    <n v="570"/>
    <s v="Relaunching in May"/>
    <s v="Humans have AM/FM/Satellite radio, kids have radio Disney, pets have DogCatRadio."/>
    <n v="85000"/>
    <n v="11633"/>
    <x v="2"/>
    <s v="US"/>
    <s v="USD"/>
    <n v="1455822569"/>
    <n v="1453230569"/>
    <b v="0"/>
    <n v="1"/>
    <b v="0"/>
    <s v="technology/web"/>
    <n v="0.13685882352941175"/>
    <n v="11633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1633"/>
    <x v="2"/>
    <s v="US"/>
    <s v="USD"/>
    <n v="1437969540"/>
    <n v="1436297723"/>
    <b v="0"/>
    <n v="2"/>
    <b v="0"/>
    <s v="technology/web"/>
    <n v="0.46532000000000001"/>
    <n v="5816.5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11633"/>
    <x v="2"/>
    <s v="US"/>
    <s v="USD"/>
    <n v="1446660688"/>
    <n v="1444065088"/>
    <b v="0"/>
    <n v="0"/>
    <b v="0"/>
    <s v="technology/web"/>
    <n v="4.6532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1633"/>
    <x v="2"/>
    <s v="US"/>
    <s v="USD"/>
    <n v="1421543520"/>
    <n v="1416445931"/>
    <b v="0"/>
    <n v="9"/>
    <b v="0"/>
    <s v="technology/web"/>
    <n v="0.13087255872558726"/>
    <n v="1292.5555555555557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11633"/>
    <x v="2"/>
    <s v="GB"/>
    <s v="GBP"/>
    <n v="1476873507"/>
    <n v="1474281507"/>
    <b v="0"/>
    <n v="4"/>
    <b v="0"/>
    <s v="technology/web"/>
    <n v="1.0405187835420393"/>
    <n v="2908.25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1633"/>
    <x v="2"/>
    <s v="DE"/>
    <s v="EUR"/>
    <n v="1434213443"/>
    <n v="1431621443"/>
    <b v="0"/>
    <n v="4"/>
    <b v="0"/>
    <s v="technology/web"/>
    <n v="0.19388333333333332"/>
    <n v="2908.2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1633"/>
    <x v="2"/>
    <s v="US"/>
    <s v="USD"/>
    <n v="1427537952"/>
    <n v="1422357552"/>
    <b v="0"/>
    <n v="1"/>
    <b v="0"/>
    <s v="technology/web"/>
    <n v="0.1454125"/>
    <n v="11633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1633"/>
    <x v="2"/>
    <s v="US"/>
    <s v="USD"/>
    <n v="1463753302"/>
    <n v="1458569302"/>
    <b v="0"/>
    <n v="1"/>
    <b v="0"/>
    <s v="technology/web"/>
    <n v="2.3266"/>
    <n v="11633"/>
    <x v="2"/>
    <s v="web"/>
    <x v="577"/>
    <d v="2016-05-20T08:08:22"/>
  </r>
  <r>
    <n v="578"/>
    <s v="weBuy Crowdsourced Shopping"/>
    <s v="weBuy trade built on technology and Crowd Sourced Power"/>
    <n v="125000"/>
    <n v="11633"/>
    <x v="2"/>
    <s v="GB"/>
    <s v="GBP"/>
    <n v="1441633993"/>
    <n v="1439560393"/>
    <b v="0"/>
    <n v="7"/>
    <b v="0"/>
    <s v="technology/web"/>
    <n v="9.3063999999999994E-2"/>
    <n v="1661.8571428571429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1633"/>
    <x v="2"/>
    <s v="US"/>
    <s v="USD"/>
    <n v="1419539223"/>
    <n v="1416947223"/>
    <b v="0"/>
    <n v="5"/>
    <b v="0"/>
    <s v="technology/web"/>
    <n v="0.9694166666666667"/>
    <n v="2326.6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1633"/>
    <x v="2"/>
    <s v="US"/>
    <s v="USD"/>
    <n v="1474580867"/>
    <n v="1471988867"/>
    <b v="0"/>
    <n v="1"/>
    <b v="0"/>
    <s v="technology/web"/>
    <n v="3.8776666666666668"/>
    <n v="11633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11633"/>
    <x v="2"/>
    <s v="US"/>
    <s v="USD"/>
    <n v="1438474704"/>
    <n v="1435882704"/>
    <b v="0"/>
    <n v="0"/>
    <b v="0"/>
    <s v="technology/web"/>
    <n v="29.0825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11633"/>
    <x v="2"/>
    <s v="US"/>
    <s v="USD"/>
    <n v="1426442400"/>
    <n v="1424454319"/>
    <b v="0"/>
    <n v="0"/>
    <b v="0"/>
    <s v="technology/web"/>
    <n v="0.11633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1633"/>
    <x v="2"/>
    <s v="US"/>
    <s v="USD"/>
    <n v="1426800687"/>
    <n v="1424212287"/>
    <b v="0"/>
    <n v="1"/>
    <b v="0"/>
    <s v="technology/web"/>
    <n v="1.2925555555555555"/>
    <n v="11633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1633"/>
    <x v="2"/>
    <s v="US"/>
    <s v="USD"/>
    <n v="1426522316"/>
    <n v="1423933916"/>
    <b v="0"/>
    <n v="2"/>
    <b v="0"/>
    <s v="technology/web"/>
    <n v="11.632999999999999"/>
    <n v="5816.5"/>
    <x v="2"/>
    <s v="web"/>
    <x v="584"/>
    <d v="2015-03-16T10:11:56"/>
  </r>
  <r>
    <n v="585"/>
    <s v="Link Card"/>
    <s v="SAVE UP TO 40% WHEN YOU SPEND!_x000a__x000a_PRE-ORDER YOUR LINK CARD TODAY"/>
    <n v="9000"/>
    <n v="11633"/>
    <x v="2"/>
    <s v="GB"/>
    <s v="GBP"/>
    <n v="1448928000"/>
    <n v="1444123377"/>
    <b v="0"/>
    <n v="0"/>
    <b v="0"/>
    <s v="technology/web"/>
    <n v="1.2925555555555555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11633"/>
    <x v="2"/>
    <s v="US"/>
    <s v="USD"/>
    <n v="1424032207"/>
    <n v="1421440207"/>
    <b v="0"/>
    <n v="4"/>
    <b v="0"/>
    <s v="technology/web"/>
    <n v="1.1633"/>
    <n v="2908.25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11633"/>
    <x v="2"/>
    <s v="CA"/>
    <s v="CAD"/>
    <n v="1429207833"/>
    <n v="1426615833"/>
    <b v="0"/>
    <n v="7"/>
    <b v="0"/>
    <s v="technology/web"/>
    <n v="0.38776666666666665"/>
    <n v="1661.8571428571429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11633"/>
    <x v="2"/>
    <s v="IT"/>
    <s v="EUR"/>
    <n v="1479410886"/>
    <n v="1474223286"/>
    <b v="0"/>
    <n v="2"/>
    <b v="0"/>
    <s v="technology/web"/>
    <n v="1.2925555555555555"/>
    <n v="5816.5"/>
    <x v="2"/>
    <s v="web"/>
    <x v="588"/>
    <d v="2016-11-17T13:28:06"/>
  </r>
  <r>
    <n v="589"/>
    <s v="Get Neighborly"/>
    <s v="Services closer than you think..."/>
    <n v="7500"/>
    <n v="11633"/>
    <x v="2"/>
    <s v="US"/>
    <s v="USD"/>
    <n v="1436366699"/>
    <n v="1435070699"/>
    <b v="0"/>
    <n v="1"/>
    <b v="0"/>
    <s v="technology/web"/>
    <n v="1.5510666666666666"/>
    <n v="11633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1633"/>
    <x v="2"/>
    <s v="GB"/>
    <s v="GBP"/>
    <n v="1454936460"/>
    <n v="1452259131"/>
    <b v="0"/>
    <n v="9"/>
    <b v="0"/>
    <s v="technology/web"/>
    <n v="2.3266"/>
    <n v="1292.5555555555557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1633"/>
    <x v="2"/>
    <s v="US"/>
    <s v="USD"/>
    <n v="1437570130"/>
    <n v="1434978130"/>
    <b v="0"/>
    <n v="2"/>
    <b v="0"/>
    <s v="technology/web"/>
    <n v="0.11633"/>
    <n v="5816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11633"/>
    <x v="2"/>
    <s v="US"/>
    <s v="USD"/>
    <n v="1417584860"/>
    <n v="1414992860"/>
    <b v="0"/>
    <n v="1"/>
    <b v="0"/>
    <s v="technology/web"/>
    <n v="1.5510666666666666"/>
    <n v="11633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633"/>
    <x v="2"/>
    <s v="GB"/>
    <s v="GBP"/>
    <n v="1428333345"/>
    <n v="1425744945"/>
    <b v="0"/>
    <n v="7"/>
    <b v="0"/>
    <s v="technology/web"/>
    <n v="23.265999999999998"/>
    <n v="1661.8571428571429"/>
    <x v="2"/>
    <s v="web"/>
    <x v="593"/>
    <d v="2015-04-06T09:15:45"/>
  </r>
  <r>
    <n v="594"/>
    <s v="Unleashed Fitness"/>
    <s v="Creating a fitness site that will change the fitness game forever!"/>
    <n v="25000"/>
    <n v="11633"/>
    <x v="2"/>
    <s v="US"/>
    <s v="USD"/>
    <n v="1460832206"/>
    <n v="1458240206"/>
    <b v="0"/>
    <n v="2"/>
    <b v="0"/>
    <s v="technology/web"/>
    <n v="0.46532000000000001"/>
    <n v="5816.5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11633"/>
    <x v="2"/>
    <s v="US"/>
    <s v="USD"/>
    <n v="1430703638"/>
    <n v="1426815638"/>
    <b v="0"/>
    <n v="8"/>
    <b v="0"/>
    <s v="technology/web"/>
    <n v="0.11633"/>
    <n v="1454.1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11633"/>
    <x v="2"/>
    <s v="US"/>
    <s v="USD"/>
    <n v="1478122292"/>
    <n v="1475530292"/>
    <b v="0"/>
    <n v="2"/>
    <b v="0"/>
    <s v="technology/web"/>
    <n v="0.58165"/>
    <n v="5816.5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11633"/>
    <x v="2"/>
    <s v="US"/>
    <s v="USD"/>
    <n v="1469980800"/>
    <n v="1466787335"/>
    <b v="0"/>
    <n v="2"/>
    <b v="0"/>
    <s v="technology/web"/>
    <n v="1.5510666666666666"/>
    <n v="5816.5"/>
    <x v="2"/>
    <s v="web"/>
    <x v="597"/>
    <d v="2016-07-31T10:00:00"/>
  </r>
  <r>
    <n v="598"/>
    <s v="Goals not creeds"/>
    <s v="This is a project to create a crowd-funding site for Urantia Book readers worldwide."/>
    <n v="2500"/>
    <n v="11633"/>
    <x v="2"/>
    <s v="US"/>
    <s v="USD"/>
    <n v="1417737781"/>
    <n v="1415145781"/>
    <b v="0"/>
    <n v="7"/>
    <b v="0"/>
    <s v="technology/web"/>
    <n v="4.6532"/>
    <n v="1661.8571428571429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11633"/>
    <x v="2"/>
    <s v="US"/>
    <s v="USD"/>
    <n v="1425827760"/>
    <n v="1423769402"/>
    <b v="0"/>
    <n v="2"/>
    <b v="0"/>
    <s v="technology/web"/>
    <n v="0.23266000000000001"/>
    <n v="5816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1633"/>
    <x v="1"/>
    <s v="US"/>
    <s v="USD"/>
    <n v="1431198562"/>
    <n v="1426014562"/>
    <b v="0"/>
    <n v="1"/>
    <b v="0"/>
    <s v="technology/web"/>
    <n v="2.3266"/>
    <n v="11633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1633"/>
    <x v="1"/>
    <s v="CA"/>
    <s v="CAD"/>
    <n v="1419626139"/>
    <n v="1417034139"/>
    <b v="0"/>
    <n v="6"/>
    <b v="0"/>
    <s v="technology/web"/>
    <n v="1.1633"/>
    <n v="1938.8333333333333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1633"/>
    <x v="1"/>
    <s v="US"/>
    <s v="USD"/>
    <n v="1434654215"/>
    <n v="1432062215"/>
    <b v="0"/>
    <n v="0"/>
    <b v="0"/>
    <s v="technology/web"/>
    <n v="0.1661857142857143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11633"/>
    <x v="1"/>
    <s v="US"/>
    <s v="USD"/>
    <n v="1408029623"/>
    <n v="1405437623"/>
    <b v="0"/>
    <n v="13"/>
    <b v="0"/>
    <s v="technology/web"/>
    <n v="0.7755333333333333"/>
    <n v="894.84615384615381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11633"/>
    <x v="1"/>
    <s v="US"/>
    <s v="USD"/>
    <n v="1409187056"/>
    <n v="1406595056"/>
    <b v="0"/>
    <n v="0"/>
    <b v="0"/>
    <s v="technology/web"/>
    <n v="7.7553333333333336"/>
    <n v="0"/>
    <x v="2"/>
    <s v="web"/>
    <x v="604"/>
    <d v="2014-08-27T18:50:56"/>
  </r>
  <r>
    <n v="605"/>
    <s v="Teach Your Parents iPad (Canceled)"/>
    <s v="An iPad support care package for your parents / seniors."/>
    <n v="5000"/>
    <n v="11633"/>
    <x v="1"/>
    <s v="US"/>
    <s v="USD"/>
    <n v="1440318908"/>
    <n v="1436430908"/>
    <b v="0"/>
    <n v="8"/>
    <b v="0"/>
    <s v="technology/web"/>
    <n v="2.3266"/>
    <n v="1454.12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1633"/>
    <x v="1"/>
    <s v="NL"/>
    <s v="EUR"/>
    <n v="1432479600"/>
    <n v="1428507409"/>
    <b v="0"/>
    <n v="1"/>
    <b v="0"/>
    <s v="technology/web"/>
    <n v="2.3266"/>
    <n v="11633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11633"/>
    <x v="1"/>
    <s v="US"/>
    <s v="USD"/>
    <n v="1448225336"/>
    <n v="1445629736"/>
    <b v="0"/>
    <n v="0"/>
    <b v="0"/>
    <s v="technology/web"/>
    <n v="46.531999999999996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1633"/>
    <x v="1"/>
    <s v="US"/>
    <s v="USD"/>
    <n v="1434405980"/>
    <n v="1431813980"/>
    <b v="0"/>
    <n v="5"/>
    <b v="0"/>
    <s v="technology/web"/>
    <n v="7.7553333333333335E-2"/>
    <n v="2326.6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11633"/>
    <x v="1"/>
    <s v="GB"/>
    <s v="GBP"/>
    <n v="1448761744"/>
    <n v="1446166144"/>
    <b v="0"/>
    <n v="1"/>
    <b v="0"/>
    <s v="technology/web"/>
    <n v="14.914102564102564"/>
    <n v="11633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11633"/>
    <x v="1"/>
    <s v="US"/>
    <s v="USD"/>
    <n v="1429732586"/>
    <n v="1427140586"/>
    <b v="0"/>
    <n v="0"/>
    <b v="0"/>
    <s v="technology/web"/>
    <n v="0.84278779975367679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11633"/>
    <x v="1"/>
    <s v="FR"/>
    <s v="EUR"/>
    <n v="1453210037"/>
    <n v="1448026037"/>
    <b v="0"/>
    <n v="0"/>
    <b v="0"/>
    <s v="technology/web"/>
    <n v="0.1454125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11633"/>
    <x v="1"/>
    <s v="IT"/>
    <s v="EUR"/>
    <n v="1472777146"/>
    <n v="1470185146"/>
    <b v="0"/>
    <n v="0"/>
    <b v="0"/>
    <s v="technology/web"/>
    <n v="1.1633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633"/>
    <x v="1"/>
    <s v="US"/>
    <s v="USD"/>
    <n v="1443675540"/>
    <n v="1441022120"/>
    <b v="0"/>
    <n v="121"/>
    <b v="0"/>
    <s v="technology/web"/>
    <n v="0.19388333333333332"/>
    <n v="96.140495867768593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11633"/>
    <x v="1"/>
    <s v="US"/>
    <s v="USD"/>
    <n v="1466731740"/>
    <n v="1464139740"/>
    <b v="0"/>
    <n v="0"/>
    <b v="0"/>
    <s v="technology/web"/>
    <n v="1.1633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11633"/>
    <x v="1"/>
    <s v="NZ"/>
    <s v="NZD"/>
    <n v="1443149759"/>
    <n v="1440557759"/>
    <b v="0"/>
    <n v="0"/>
    <b v="0"/>
    <s v="technology/web"/>
    <n v="22.588349514563106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11633"/>
    <x v="1"/>
    <s v="FR"/>
    <s v="EUR"/>
    <n v="1488013307"/>
    <n v="1485421307"/>
    <b v="0"/>
    <n v="0"/>
    <b v="0"/>
    <s v="technology/web"/>
    <n v="2.3266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633"/>
    <x v="1"/>
    <s v="GB"/>
    <s v="GBP"/>
    <n v="1431072843"/>
    <n v="1427184843"/>
    <b v="0"/>
    <n v="3"/>
    <b v="0"/>
    <s v="technology/web"/>
    <n v="5.8164999999999996"/>
    <n v="3877.6666666666665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11633"/>
    <x v="1"/>
    <s v="US"/>
    <s v="USD"/>
    <n v="1449689203"/>
    <n v="1447097203"/>
    <b v="0"/>
    <n v="0"/>
    <b v="0"/>
    <s v="technology/web"/>
    <n v="29.0825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1633"/>
    <x v="1"/>
    <s v="US"/>
    <s v="USD"/>
    <n v="1416933390"/>
    <n v="1411745790"/>
    <b v="0"/>
    <n v="1"/>
    <b v="0"/>
    <s v="technology/web"/>
    <n v="4.6531999999999997E-3"/>
    <n v="11633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11633"/>
    <x v="1"/>
    <s v="CA"/>
    <s v="CAD"/>
    <n v="1408986738"/>
    <n v="1405098738"/>
    <b v="0"/>
    <n v="1"/>
    <b v="0"/>
    <s v="technology/web"/>
    <n v="0.38776666666666665"/>
    <n v="11633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11633"/>
    <x v="1"/>
    <s v="US"/>
    <s v="USD"/>
    <n v="1467934937"/>
    <n v="1465342937"/>
    <b v="0"/>
    <n v="3"/>
    <b v="0"/>
    <s v="technology/web"/>
    <n v="0.46532000000000001"/>
    <n v="3877.6666666666665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11633"/>
    <x v="1"/>
    <s v="US"/>
    <s v="USD"/>
    <n v="1467398138"/>
    <n v="1465670138"/>
    <b v="0"/>
    <n v="9"/>
    <b v="0"/>
    <s v="technology/web"/>
    <n v="1.9388333333333334"/>
    <n v="1292.5555555555557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0.15510666666666667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11633"/>
    <x v="1"/>
    <s v="US"/>
    <s v="USD"/>
    <n v="1431647041"/>
    <n v="1429055041"/>
    <b v="0"/>
    <n v="0"/>
    <b v="0"/>
    <s v="technology/web"/>
    <n v="2.3266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11633"/>
    <x v="1"/>
    <s v="CA"/>
    <s v="CAD"/>
    <n v="1490560177"/>
    <n v="1487971777"/>
    <b v="0"/>
    <n v="0"/>
    <b v="0"/>
    <s v="technology/web"/>
    <n v="0.46532000000000001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633"/>
    <x v="1"/>
    <s v="US"/>
    <s v="USD"/>
    <n v="1439644920"/>
    <n v="1436793939"/>
    <b v="0"/>
    <n v="39"/>
    <b v="0"/>
    <s v="technology/web"/>
    <n v="0.46532000000000001"/>
    <n v="298.28205128205127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633"/>
    <x v="1"/>
    <s v="SE"/>
    <s v="SEK"/>
    <n v="1457996400"/>
    <n v="1452842511"/>
    <b v="0"/>
    <n v="1"/>
    <b v="0"/>
    <s v="technology/web"/>
    <n v="2.5851111111111109E-2"/>
    <n v="11633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11633"/>
    <x v="1"/>
    <s v="US"/>
    <s v="USD"/>
    <n v="1405269457"/>
    <n v="1402677457"/>
    <b v="0"/>
    <n v="0"/>
    <b v="0"/>
    <s v="technology/web"/>
    <n v="2.3266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633"/>
    <x v="1"/>
    <s v="AU"/>
    <s v="AUD"/>
    <n v="1463239108"/>
    <n v="1460647108"/>
    <b v="0"/>
    <n v="3"/>
    <b v="0"/>
    <s v="technology/web"/>
    <n v="5.8165000000000001E-2"/>
    <n v="3877.6666666666665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1633"/>
    <x v="1"/>
    <s v="US"/>
    <s v="USD"/>
    <n v="1441516200"/>
    <n v="1438959121"/>
    <b v="0"/>
    <n v="1"/>
    <b v="0"/>
    <s v="technology/web"/>
    <n v="0.96949745812151011"/>
    <n v="11633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11633"/>
    <x v="1"/>
    <s v="CA"/>
    <s v="CAD"/>
    <n v="1464460329"/>
    <n v="1461954729"/>
    <b v="0"/>
    <n v="9"/>
    <b v="0"/>
    <s v="technology/web"/>
    <n v="0.23266000000000001"/>
    <n v="1292.5555555555557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11633"/>
    <x v="1"/>
    <s v="NL"/>
    <s v="EUR"/>
    <n v="1448470165"/>
    <n v="1445874565"/>
    <b v="0"/>
    <n v="0"/>
    <b v="0"/>
    <s v="technology/web"/>
    <n v="0.58165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1633"/>
    <x v="1"/>
    <s v="US"/>
    <s v="USD"/>
    <n v="1466204400"/>
    <n v="1463469062"/>
    <b v="0"/>
    <n v="25"/>
    <b v="0"/>
    <s v="technology/web"/>
    <n v="1.1633"/>
    <n v="465.32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1633"/>
    <x v="1"/>
    <s v="US"/>
    <s v="USD"/>
    <n v="1424989029"/>
    <n v="1422397029"/>
    <b v="0"/>
    <n v="1"/>
    <b v="0"/>
    <s v="technology/web"/>
    <n v="2.3266"/>
    <n v="11633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11633"/>
    <x v="1"/>
    <s v="US"/>
    <s v="USD"/>
    <n v="1428804762"/>
    <n v="1426212762"/>
    <b v="0"/>
    <n v="1"/>
    <b v="0"/>
    <s v="technology/web"/>
    <n v="0.46532000000000001"/>
    <n v="11633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11633"/>
    <x v="1"/>
    <s v="GB"/>
    <s v="GBP"/>
    <n v="1433587620"/>
    <n v="1430996150"/>
    <b v="0"/>
    <n v="1"/>
    <b v="0"/>
    <s v="technology/web"/>
    <n v="5.8164999999999996"/>
    <n v="11633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633"/>
    <x v="1"/>
    <s v="GB"/>
    <s v="GBP"/>
    <n v="1488063840"/>
    <n v="1485558318"/>
    <b v="0"/>
    <n v="0"/>
    <b v="0"/>
    <s v="technology/web"/>
    <n v="0.11633"/>
    <n v="0"/>
    <x v="2"/>
    <s v="web"/>
    <x v="637"/>
    <d v="2017-02-25T17:04:00"/>
  </r>
  <r>
    <n v="638"/>
    <s v="W (Canceled)"/>
    <s v="O0"/>
    <n v="200000"/>
    <n v="11633"/>
    <x v="1"/>
    <s v="DE"/>
    <s v="EUR"/>
    <n v="1490447662"/>
    <n v="1485267262"/>
    <b v="0"/>
    <n v="6"/>
    <b v="0"/>
    <s v="technology/web"/>
    <n v="5.8165000000000001E-2"/>
    <n v="1938.833333333333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1633"/>
    <x v="1"/>
    <s v="US"/>
    <s v="USD"/>
    <n v="1413208795"/>
    <n v="1408024795"/>
    <b v="0"/>
    <n v="1"/>
    <b v="0"/>
    <s v="technology/web"/>
    <n v="1.1632999999999999E-2"/>
    <n v="11633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633"/>
    <x v="0"/>
    <s v="FR"/>
    <s v="EUR"/>
    <n v="1480028400"/>
    <n v="1478685915"/>
    <b v="0"/>
    <n v="2"/>
    <b v="1"/>
    <s v="technology/wearables"/>
    <n v="166.18571428571428"/>
    <n v="5816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11633"/>
    <x v="0"/>
    <s v="US"/>
    <s v="USD"/>
    <n v="1439473248"/>
    <n v="1436881248"/>
    <b v="0"/>
    <n v="315"/>
    <b v="1"/>
    <s v="technology/wearables"/>
    <n v="0.290825"/>
    <n v="36.9301587301587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11633"/>
    <x v="0"/>
    <s v="DE"/>
    <s v="EUR"/>
    <n v="1439998674"/>
    <n v="1436888274"/>
    <b v="0"/>
    <n v="2174"/>
    <b v="1"/>
    <s v="technology/wearables"/>
    <n v="0.58165"/>
    <n v="5.3509659613615455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11633"/>
    <x v="0"/>
    <s v="US"/>
    <s v="USD"/>
    <n v="1433085875"/>
    <n v="1428333875"/>
    <b v="0"/>
    <n v="152"/>
    <b v="1"/>
    <s v="technology/wearables"/>
    <n v="0.46532000000000001"/>
    <n v="76.53289473684211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11633"/>
    <x v="0"/>
    <s v="US"/>
    <s v="USD"/>
    <n v="1414544400"/>
    <n v="1410883139"/>
    <b v="0"/>
    <n v="1021"/>
    <b v="1"/>
    <s v="technology/wearables"/>
    <n v="0.46532000000000001"/>
    <n v="11.393731635651323"/>
    <x v="2"/>
    <s v="wearables"/>
    <x v="644"/>
    <d v="2014-10-28T19:00:00"/>
  </r>
  <r>
    <n v="645"/>
    <s v="Carbon Fiber Collar Stays"/>
    <s v="Ever wanted to own something made out of carbon fiber? Now you can!"/>
    <n v="2000"/>
    <n v="11633"/>
    <x v="0"/>
    <s v="US"/>
    <s v="USD"/>
    <n v="1470962274"/>
    <n v="1468370274"/>
    <b v="0"/>
    <n v="237"/>
    <b v="1"/>
    <s v="technology/wearables"/>
    <n v="5.8164999999999996"/>
    <n v="49.084388185654007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633"/>
    <x v="0"/>
    <s v="US"/>
    <s v="USD"/>
    <n v="1407788867"/>
    <n v="1405196867"/>
    <b v="0"/>
    <n v="27"/>
    <b v="1"/>
    <s v="technology/wearables"/>
    <n v="14.54125"/>
    <n v="430.8518518518518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633"/>
    <x v="0"/>
    <s v="CA"/>
    <s v="CAD"/>
    <n v="1458235549"/>
    <n v="1455647149"/>
    <b v="0"/>
    <n v="17"/>
    <b v="1"/>
    <s v="technology/wearables"/>
    <n v="5.8164999999999996"/>
    <n v="684.29411764705878"/>
    <x v="2"/>
    <s v="wearables"/>
    <x v="647"/>
    <d v="2016-03-17T11:25:49"/>
  </r>
  <r>
    <n v="648"/>
    <s v="Audio Jacket"/>
    <s v="Get ready for the next product that you canâ€™t live without"/>
    <n v="35000"/>
    <n v="11633"/>
    <x v="0"/>
    <s v="US"/>
    <s v="USD"/>
    <n v="1413304708"/>
    <n v="1410280708"/>
    <b v="0"/>
    <n v="27"/>
    <b v="1"/>
    <s v="technology/wearables"/>
    <n v="0.3323714285714286"/>
    <n v="430.85185185185185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11633"/>
    <x v="0"/>
    <s v="US"/>
    <s v="USD"/>
    <n v="1410904413"/>
    <n v="1409090013"/>
    <b v="0"/>
    <n v="82"/>
    <b v="1"/>
    <s v="technology/wearables"/>
    <n v="4.6532"/>
    <n v="141.86585365853659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1633"/>
    <x v="0"/>
    <s v="US"/>
    <s v="USD"/>
    <n v="1418953984"/>
    <n v="1413766384"/>
    <b v="0"/>
    <n v="48"/>
    <b v="1"/>
    <s v="technology/wearables"/>
    <n v="7.7553333333333336"/>
    <n v="242.35416666666666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11633"/>
    <x v="0"/>
    <s v="US"/>
    <s v="USD"/>
    <n v="1418430311"/>
    <n v="1415838311"/>
    <b v="0"/>
    <n v="105"/>
    <b v="1"/>
    <s v="technology/wearables"/>
    <n v="0.46532000000000001"/>
    <n v="110.79047619047618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11633"/>
    <x v="0"/>
    <s v="US"/>
    <s v="USD"/>
    <n v="1480613650"/>
    <n v="1478018050"/>
    <b v="0"/>
    <n v="28"/>
    <b v="1"/>
    <s v="technology/wearables"/>
    <n v="3.8776666666666668"/>
    <n v="415.46428571428572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633"/>
    <x v="0"/>
    <s v="US"/>
    <s v="USD"/>
    <n v="1440082240"/>
    <n v="1436885440"/>
    <b v="0"/>
    <n v="1107"/>
    <b v="1"/>
    <s v="technology/wearables"/>
    <n v="0.15510666666666667"/>
    <n v="10.508581752484192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633"/>
    <x v="0"/>
    <s v="US"/>
    <s v="USD"/>
    <n v="1436396313"/>
    <n v="1433804313"/>
    <b v="0"/>
    <n v="1013"/>
    <b v="1"/>
    <s v="technology/wearables"/>
    <n v="0.9694166666666667"/>
    <n v="11.483711747285291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633"/>
    <x v="0"/>
    <s v="US"/>
    <s v="USD"/>
    <n v="1426197512"/>
    <n v="1423609112"/>
    <b v="0"/>
    <n v="274"/>
    <b v="1"/>
    <s v="technology/wearables"/>
    <n v="1.4541249999999999"/>
    <n v="42.456204379562045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1633"/>
    <x v="0"/>
    <s v="US"/>
    <s v="USD"/>
    <n v="1460917119"/>
    <n v="1455736719"/>
    <b v="0"/>
    <n v="87"/>
    <b v="1"/>
    <s v="technology/wearables"/>
    <n v="2.3266"/>
    <n v="133.71264367816093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1633"/>
    <x v="0"/>
    <s v="US"/>
    <s v="USD"/>
    <n v="1450901872"/>
    <n v="1448309872"/>
    <b v="0"/>
    <n v="99"/>
    <b v="1"/>
    <s v="technology/wearables"/>
    <n v="0.7755333333333333"/>
    <n v="117.50505050505051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1633"/>
    <x v="0"/>
    <s v="US"/>
    <s v="USD"/>
    <n v="1437933600"/>
    <n v="1435117889"/>
    <b v="0"/>
    <n v="276"/>
    <b v="1"/>
    <s v="technology/wearables"/>
    <n v="0.40269315978953196"/>
    <n v="42.14855072463768"/>
    <x v="2"/>
    <s v="wearables"/>
    <x v="658"/>
    <d v="2015-07-26T12:00:00"/>
  </r>
  <r>
    <n v="659"/>
    <s v="Lulu Watch Designs - Apple Watch"/>
    <s v="Sync up your lifestyle"/>
    <n v="3000"/>
    <n v="11633"/>
    <x v="0"/>
    <s v="US"/>
    <s v="USD"/>
    <n v="1440339295"/>
    <n v="1437747295"/>
    <b v="0"/>
    <n v="21"/>
    <b v="1"/>
    <s v="technology/wearables"/>
    <n v="3.8776666666666668"/>
    <n v="553.9523809523809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1633"/>
    <x v="2"/>
    <s v="US"/>
    <s v="USD"/>
    <n v="1415558879"/>
    <n v="1412963279"/>
    <b v="0"/>
    <n v="18"/>
    <b v="0"/>
    <s v="technology/wearables"/>
    <n v="0.23266000000000001"/>
    <n v="646.2777777777778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11633"/>
    <x v="2"/>
    <s v="US"/>
    <s v="USD"/>
    <n v="1477236559"/>
    <n v="1474644559"/>
    <b v="0"/>
    <n v="9"/>
    <b v="0"/>
    <s v="technology/wearables"/>
    <n v="1.1633"/>
    <n v="1292.5555555555557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1633"/>
    <x v="2"/>
    <s v="US"/>
    <s v="USD"/>
    <n v="1421404247"/>
    <n v="1418812247"/>
    <b v="0"/>
    <n v="4"/>
    <b v="0"/>
    <s v="technology/wearables"/>
    <n v="0.29828205128205126"/>
    <n v="2908.25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11633"/>
    <x v="2"/>
    <s v="DK"/>
    <s v="DKK"/>
    <n v="1437250456"/>
    <n v="1434658456"/>
    <b v="0"/>
    <n v="7"/>
    <b v="0"/>
    <s v="technology/wearables"/>
    <n v="5.8165000000000001E-2"/>
    <n v="1661.8571428571429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11633"/>
    <x v="2"/>
    <s v="US"/>
    <s v="USD"/>
    <n v="1428940775"/>
    <n v="1426348775"/>
    <b v="0"/>
    <n v="29"/>
    <b v="0"/>
    <s v="technology/wearables"/>
    <n v="0.9694166666666667"/>
    <n v="401.13793103448273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1633"/>
    <x v="2"/>
    <s v="US"/>
    <s v="USD"/>
    <n v="1484327061"/>
    <n v="1479143061"/>
    <b v="0"/>
    <n v="12"/>
    <b v="0"/>
    <s v="technology/wearables"/>
    <n v="1.1633"/>
    <n v="969.41666666666663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11633"/>
    <x v="2"/>
    <s v="US"/>
    <s v="USD"/>
    <n v="1408305498"/>
    <n v="1405713498"/>
    <b v="0"/>
    <n v="4"/>
    <b v="0"/>
    <s v="technology/wearables"/>
    <n v="5.8165000000000001E-2"/>
    <n v="2908.25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11633"/>
    <x v="2"/>
    <s v="IT"/>
    <s v="EUR"/>
    <n v="1477731463"/>
    <n v="1474275463"/>
    <b v="0"/>
    <n v="28"/>
    <b v="0"/>
    <s v="technology/wearables"/>
    <n v="0.23266000000000001"/>
    <n v="415.4642857142857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11633"/>
    <x v="2"/>
    <s v="US"/>
    <s v="USD"/>
    <n v="1431374222"/>
    <n v="1427486222"/>
    <b v="0"/>
    <n v="25"/>
    <b v="0"/>
    <s v="technology/wearables"/>
    <n v="0.7755333333333333"/>
    <n v="465.32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11633"/>
    <x v="2"/>
    <s v="SE"/>
    <s v="SEK"/>
    <n v="1467817258"/>
    <n v="1465225258"/>
    <b v="0"/>
    <n v="28"/>
    <b v="0"/>
    <s v="technology/wearables"/>
    <n v="5.8165000000000001E-2"/>
    <n v="415.46428571428572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1633"/>
    <x v="2"/>
    <s v="IT"/>
    <s v="EUR"/>
    <n v="1466323800"/>
    <n v="1463418120"/>
    <b v="0"/>
    <n v="310"/>
    <b v="0"/>
    <s v="technology/wearables"/>
    <n v="0.12925555555555557"/>
    <n v="37.525806451612901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633"/>
    <x v="2"/>
    <s v="US"/>
    <s v="USD"/>
    <n v="1421208000"/>
    <n v="1418315852"/>
    <b v="0"/>
    <n v="15"/>
    <b v="0"/>
    <s v="technology/wearables"/>
    <n v="0.38776666666666665"/>
    <n v="775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1633"/>
    <x v="2"/>
    <s v="US"/>
    <s v="USD"/>
    <n v="1420088340"/>
    <n v="1417410964"/>
    <b v="0"/>
    <n v="215"/>
    <b v="0"/>
    <s v="technology/wearables"/>
    <n v="0.23266000000000001"/>
    <n v="54.106976744186049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11633"/>
    <x v="2"/>
    <s v="US"/>
    <s v="USD"/>
    <n v="1409602217"/>
    <n v="1405714217"/>
    <b v="0"/>
    <n v="3"/>
    <b v="0"/>
    <s v="technology/wearables"/>
    <n v="0.11633"/>
    <n v="3877.6666666666665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1633"/>
    <x v="2"/>
    <s v="US"/>
    <s v="USD"/>
    <n v="1407811627"/>
    <n v="1402627627"/>
    <b v="0"/>
    <n v="2"/>
    <b v="0"/>
    <s v="technology/wearables"/>
    <n v="0.23266000000000001"/>
    <n v="5816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11633"/>
    <x v="2"/>
    <s v="US"/>
    <s v="USD"/>
    <n v="1420095540"/>
    <n v="1417558804"/>
    <b v="0"/>
    <n v="26"/>
    <b v="0"/>
    <s v="technology/wearables"/>
    <n v="1.9388333333333334"/>
    <n v="447.42307692307691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1633"/>
    <x v="2"/>
    <s v="CA"/>
    <s v="CAD"/>
    <n v="1423333581"/>
    <n v="1420741581"/>
    <b v="0"/>
    <n v="24"/>
    <b v="0"/>
    <s v="technology/wearables"/>
    <n v="0.11633"/>
    <n v="484.70833333333331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1633"/>
    <x v="2"/>
    <s v="IT"/>
    <s v="EUR"/>
    <n v="1467106895"/>
    <n v="1463218895"/>
    <b v="0"/>
    <n v="96"/>
    <b v="0"/>
    <s v="technology/wearables"/>
    <n v="0.23266000000000001"/>
    <n v="121.17708333333333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633"/>
    <x v="2"/>
    <s v="US"/>
    <s v="USD"/>
    <n v="1463821338"/>
    <n v="1461229338"/>
    <b v="0"/>
    <n v="17"/>
    <b v="0"/>
    <s v="technology/wearables"/>
    <n v="0.40113793103448275"/>
    <n v="684.29411764705878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11633"/>
    <x v="2"/>
    <s v="US"/>
    <s v="USD"/>
    <n v="1472920909"/>
    <n v="1467736909"/>
    <b v="0"/>
    <n v="94"/>
    <b v="0"/>
    <s v="technology/wearables"/>
    <n v="0.20408771929824562"/>
    <n v="123.75531914893617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1633"/>
    <x v="2"/>
    <s v="US"/>
    <s v="USD"/>
    <n v="1410955331"/>
    <n v="1407931331"/>
    <b v="0"/>
    <n v="129"/>
    <b v="0"/>
    <s v="technology/wearables"/>
    <n v="0.15510666666666667"/>
    <n v="90.178294573643413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1633"/>
    <x v="2"/>
    <s v="US"/>
    <s v="USD"/>
    <n v="1477509604"/>
    <n v="1474917604"/>
    <b v="0"/>
    <n v="1"/>
    <b v="0"/>
    <s v="technology/wearables"/>
    <n v="4.6532"/>
    <n v="11633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11633"/>
    <x v="2"/>
    <s v="US"/>
    <s v="USD"/>
    <n v="1489512122"/>
    <n v="1486923722"/>
    <b v="0"/>
    <n v="4"/>
    <b v="0"/>
    <s v="technology/wearables"/>
    <n v="0.23266000000000001"/>
    <n v="2908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11633"/>
    <x v="2"/>
    <s v="US"/>
    <s v="USD"/>
    <n v="1477949764"/>
    <n v="1474493764"/>
    <b v="0"/>
    <n v="3"/>
    <b v="0"/>
    <s v="technology/wearables"/>
    <n v="0.3323714285714286"/>
    <n v="3877.6666666666665"/>
    <x v="2"/>
    <s v="wearables"/>
    <x v="683"/>
    <d v="2016-10-31T15:36:04"/>
  </r>
  <r>
    <n v="684"/>
    <s v="Arcus Motion Analyzer | The Versatile Smart Ring"/>
    <s v="Arcus gives your fingers super powers."/>
    <n v="320000"/>
    <n v="11633"/>
    <x v="2"/>
    <s v="US"/>
    <s v="USD"/>
    <n v="1406257200"/>
    <n v="1403176891"/>
    <b v="0"/>
    <n v="135"/>
    <b v="0"/>
    <s v="technology/wearables"/>
    <n v="3.6353125E-2"/>
    <n v="86.170370370370364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11633"/>
    <x v="2"/>
    <s v="US"/>
    <s v="USD"/>
    <n v="1421095672"/>
    <n v="1417207672"/>
    <b v="0"/>
    <n v="10"/>
    <b v="0"/>
    <s v="technology/wearables"/>
    <n v="5.8164999999999996"/>
    <n v="1163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11633"/>
    <x v="2"/>
    <s v="IT"/>
    <s v="EUR"/>
    <n v="1438618170"/>
    <n v="1436026170"/>
    <b v="0"/>
    <n v="0"/>
    <b v="0"/>
    <s v="technology/wearables"/>
    <n v="2.3265999999999998E-2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11633"/>
    <x v="2"/>
    <s v="MX"/>
    <s v="MXN"/>
    <n v="1486317653"/>
    <n v="1481133653"/>
    <b v="0"/>
    <n v="6"/>
    <b v="0"/>
    <s v="technology/wearables"/>
    <n v="0.11633"/>
    <n v="1938.833333333333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1633"/>
    <x v="2"/>
    <s v="US"/>
    <s v="USD"/>
    <n v="1444876253"/>
    <n v="1442284253"/>
    <b v="0"/>
    <n v="36"/>
    <b v="0"/>
    <s v="technology/wearables"/>
    <n v="0.58165"/>
    <n v="323.13888888888891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633"/>
    <x v="2"/>
    <s v="US"/>
    <s v="USD"/>
    <n v="1481173140"/>
    <n v="1478016097"/>
    <b v="0"/>
    <n v="336"/>
    <b v="0"/>
    <s v="technology/wearables"/>
    <n v="5.8165000000000001E-2"/>
    <n v="34.62202380952381"/>
    <x v="2"/>
    <s v="wearables"/>
    <x v="689"/>
    <d v="2016-12-07T22:59:00"/>
  </r>
  <r>
    <n v="690"/>
    <s v="BLOXSHIELD"/>
    <s v="A radiation shield for your fitness tracker, smartwatch or other wearable smart device"/>
    <n v="20000"/>
    <n v="11633"/>
    <x v="2"/>
    <s v="US"/>
    <s v="USD"/>
    <n v="1473400800"/>
    <n v="1469718841"/>
    <b v="0"/>
    <n v="34"/>
    <b v="0"/>
    <s v="technology/wearables"/>
    <n v="0.58165"/>
    <n v="342.14705882352939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11633"/>
    <x v="2"/>
    <s v="US"/>
    <s v="USD"/>
    <n v="1435711246"/>
    <n v="1433292046"/>
    <b v="0"/>
    <n v="10"/>
    <b v="0"/>
    <s v="technology/wearables"/>
    <n v="0.23266000000000001"/>
    <n v="1163.3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1633"/>
    <x v="2"/>
    <s v="GB"/>
    <s v="GBP"/>
    <n v="1482397263"/>
    <n v="1479805263"/>
    <b v="0"/>
    <n v="201"/>
    <b v="0"/>
    <s v="technology/wearables"/>
    <n v="0.58165"/>
    <n v="57.875621890547265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11633"/>
    <x v="2"/>
    <s v="US"/>
    <s v="USD"/>
    <n v="1430421827"/>
    <n v="1427829827"/>
    <b v="0"/>
    <n v="296"/>
    <b v="0"/>
    <s v="technology/wearables"/>
    <n v="0.11633"/>
    <n v="39.300675675675677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11633"/>
    <x v="2"/>
    <s v="US"/>
    <s v="USD"/>
    <n v="1485964559"/>
    <n v="1483372559"/>
    <b v="0"/>
    <n v="7"/>
    <b v="0"/>
    <s v="technology/wearables"/>
    <n v="7.7553333333333335E-2"/>
    <n v="1661.8571428571429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11633"/>
    <x v="2"/>
    <s v="US"/>
    <s v="USD"/>
    <n v="1414758620"/>
    <n v="1412166620"/>
    <b v="0"/>
    <n v="7"/>
    <b v="0"/>
    <s v="technology/wearables"/>
    <n v="0.19388333333333332"/>
    <n v="1661.8571428571429"/>
    <x v="2"/>
    <s v="wearables"/>
    <x v="695"/>
    <d v="2014-10-31T06:30:20"/>
  </r>
  <r>
    <n v="696"/>
    <s v="trustee"/>
    <s v="Show your fidelity by wearing the Trustee rings! Show where you are (at)!"/>
    <n v="175000"/>
    <n v="11633"/>
    <x v="2"/>
    <s v="NL"/>
    <s v="EUR"/>
    <n v="1406326502"/>
    <n v="1403734502"/>
    <b v="0"/>
    <n v="1"/>
    <b v="0"/>
    <s v="technology/wearables"/>
    <n v="6.6474285714285708E-2"/>
    <n v="11633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1633"/>
    <x v="2"/>
    <s v="DE"/>
    <s v="EUR"/>
    <n v="1454502789"/>
    <n v="1453206789"/>
    <b v="0"/>
    <n v="114"/>
    <b v="0"/>
    <s v="technology/wearables"/>
    <n v="2.3266"/>
    <n v="102.04385964912281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1633"/>
    <x v="2"/>
    <s v="US"/>
    <s v="USD"/>
    <n v="1411005600"/>
    <n v="1408141245"/>
    <b v="0"/>
    <n v="29"/>
    <b v="0"/>
    <s v="technology/wearables"/>
    <n v="0.11633"/>
    <n v="401.13793103448273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1633"/>
    <x v="2"/>
    <s v="US"/>
    <s v="USD"/>
    <n v="1385136000"/>
    <n v="1381923548"/>
    <b v="0"/>
    <n v="890"/>
    <b v="0"/>
    <s v="technology/wearables"/>
    <n v="8.9484615384615385E-2"/>
    <n v="13.070786516853932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1633"/>
    <x v="2"/>
    <s v="ES"/>
    <s v="EUR"/>
    <n v="1484065881"/>
    <n v="1481473881"/>
    <b v="0"/>
    <n v="31"/>
    <b v="0"/>
    <s v="technology/wearables"/>
    <n v="0.7755333333333333"/>
    <n v="375.25806451612902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1633"/>
    <x v="2"/>
    <s v="GB"/>
    <s v="GBP"/>
    <n v="1406130880"/>
    <n v="1403538880"/>
    <b v="0"/>
    <n v="21"/>
    <b v="0"/>
    <s v="technology/wearables"/>
    <n v="0.50578260869565217"/>
    <n v="553.95238095238096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1633"/>
    <x v="2"/>
    <s v="US"/>
    <s v="USD"/>
    <n v="1480011987"/>
    <n v="1477416387"/>
    <b v="0"/>
    <n v="37"/>
    <b v="0"/>
    <s v="technology/wearables"/>
    <n v="0.7755333333333333"/>
    <n v="314.4054054054054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11633"/>
    <x v="2"/>
    <s v="US"/>
    <s v="USD"/>
    <n v="1485905520"/>
    <n v="1481150949"/>
    <b v="0"/>
    <n v="7"/>
    <b v="0"/>
    <s v="technology/wearables"/>
    <n v="0.7755333333333333"/>
    <n v="1661.8571428571429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11633"/>
    <x v="2"/>
    <s v="CA"/>
    <s v="CAD"/>
    <n v="1487565468"/>
    <n v="1482381468"/>
    <b v="0"/>
    <n v="4"/>
    <b v="0"/>
    <s v="technology/wearables"/>
    <n v="0.2115090909090909"/>
    <n v="2908.25"/>
    <x v="2"/>
    <s v="wearables"/>
    <x v="704"/>
    <d v="2017-02-19T22:37:48"/>
  </r>
  <r>
    <n v="705"/>
    <s v="SomnoScope"/>
    <s v="The closest thing ever to the Holy Grail of wearables technology"/>
    <n v="100000"/>
    <n v="11633"/>
    <x v="2"/>
    <s v="NL"/>
    <s v="EUR"/>
    <n v="1484999278"/>
    <n v="1482407278"/>
    <b v="0"/>
    <n v="5"/>
    <b v="0"/>
    <s v="technology/wearables"/>
    <n v="0.11633"/>
    <n v="2326.6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11633"/>
    <x v="2"/>
    <s v="ES"/>
    <s v="EUR"/>
    <n v="1481740740"/>
    <n v="1478130783"/>
    <b v="0"/>
    <n v="0"/>
    <b v="0"/>
    <s v="technology/wearables"/>
    <n v="0.11633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11633"/>
    <x v="2"/>
    <s v="GB"/>
    <s v="GBP"/>
    <n v="1483286127"/>
    <n v="1479830127"/>
    <b v="0"/>
    <n v="456"/>
    <b v="0"/>
    <s v="technology/wearables"/>
    <n v="0.17107352941176471"/>
    <n v="25.510964912280702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11633"/>
    <x v="2"/>
    <s v="GB"/>
    <s v="GBP"/>
    <n v="1410616600"/>
    <n v="1405432600"/>
    <b v="0"/>
    <n v="369"/>
    <b v="0"/>
    <s v="technology/wearables"/>
    <n v="0.290825"/>
    <n v="31.525745257452574"/>
    <x v="2"/>
    <s v="wearables"/>
    <x v="708"/>
    <d v="2014-09-13T07:56:40"/>
  </r>
  <r>
    <n v="709"/>
    <s v="lumiglove"/>
    <s v="A &quot;handheld&quot; light, which eases the way you illuminate objects and/or paths."/>
    <n v="15000"/>
    <n v="11633"/>
    <x v="2"/>
    <s v="US"/>
    <s v="USD"/>
    <n v="1417741159"/>
    <n v="1415149159"/>
    <b v="0"/>
    <n v="2"/>
    <b v="0"/>
    <s v="technology/wearables"/>
    <n v="0.7755333333333333"/>
    <n v="5816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11633"/>
    <x v="2"/>
    <s v="CA"/>
    <s v="CAD"/>
    <n v="1408495440"/>
    <n v="1405640302"/>
    <b v="0"/>
    <n v="0"/>
    <b v="0"/>
    <s v="technology/wearables"/>
    <n v="9.6941666666666659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11633"/>
    <x v="2"/>
    <s v="NL"/>
    <s v="EUR"/>
    <n v="1481716868"/>
    <n v="1478257268"/>
    <b v="0"/>
    <n v="338"/>
    <b v="0"/>
    <s v="technology/wearables"/>
    <n v="0.11633"/>
    <n v="34.417159763313606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1633"/>
    <x v="2"/>
    <s v="US"/>
    <s v="USD"/>
    <n v="1455466832"/>
    <n v="1452874832"/>
    <b v="0"/>
    <n v="4"/>
    <b v="0"/>
    <s v="technology/wearables"/>
    <n v="0.23985567010309278"/>
    <n v="2908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1633"/>
    <x v="2"/>
    <s v="IT"/>
    <s v="EUR"/>
    <n v="1465130532"/>
    <n v="1462538532"/>
    <b v="0"/>
    <n v="1"/>
    <b v="0"/>
    <s v="technology/wearables"/>
    <n v="0.46532000000000001"/>
    <n v="11633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11633"/>
    <x v="2"/>
    <s v="US"/>
    <s v="USD"/>
    <n v="1488308082"/>
    <n v="1483124082"/>
    <b v="0"/>
    <n v="28"/>
    <b v="0"/>
    <s v="technology/wearables"/>
    <n v="0.7755333333333333"/>
    <n v="415.46428571428572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1633"/>
    <x v="2"/>
    <s v="US"/>
    <s v="USD"/>
    <n v="1446693040"/>
    <n v="1443233440"/>
    <b v="0"/>
    <n v="12"/>
    <b v="0"/>
    <s v="technology/wearables"/>
    <n v="0.42301818181818179"/>
    <n v="969.41666666666663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11633"/>
    <x v="2"/>
    <s v="US"/>
    <s v="USD"/>
    <n v="1417392000"/>
    <n v="1414511307"/>
    <b v="0"/>
    <n v="16"/>
    <b v="0"/>
    <s v="technology/wearables"/>
    <n v="1.6618571428571429"/>
    <n v="727.0625"/>
    <x v="2"/>
    <s v="wearables"/>
    <x v="716"/>
    <d v="2014-11-30T18:00:00"/>
  </r>
  <r>
    <n v="717"/>
    <s v="cool air belt"/>
    <s v="Cool air flowing under clothing keeps you cool."/>
    <n v="100000"/>
    <n v="11633"/>
    <x v="2"/>
    <s v="US"/>
    <s v="USD"/>
    <n v="1409949002"/>
    <n v="1407357002"/>
    <b v="0"/>
    <n v="4"/>
    <b v="0"/>
    <s v="technology/wearables"/>
    <n v="0.11633"/>
    <n v="2908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11633"/>
    <x v="2"/>
    <s v="US"/>
    <s v="USD"/>
    <n v="1487397540"/>
    <n v="1484684247"/>
    <b v="0"/>
    <n v="4"/>
    <b v="0"/>
    <s v="technology/wearables"/>
    <n v="0.9694166666666667"/>
    <n v="2908.2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1633"/>
    <x v="2"/>
    <s v="US"/>
    <s v="USD"/>
    <n v="1456189076"/>
    <n v="1454979476"/>
    <b v="0"/>
    <n v="10"/>
    <b v="0"/>
    <s v="technology/wearables"/>
    <n v="0.7755333333333333"/>
    <n v="1163.3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11633"/>
    <x v="0"/>
    <s v="US"/>
    <s v="USD"/>
    <n v="1327851291"/>
    <n v="1325432091"/>
    <b v="0"/>
    <n v="41"/>
    <b v="1"/>
    <s v="publishing/nonfiction"/>
    <n v="6.1226315789473684"/>
    <n v="283.73170731707319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1633"/>
    <x v="0"/>
    <s v="US"/>
    <s v="USD"/>
    <n v="1406900607"/>
    <n v="1403012607"/>
    <b v="0"/>
    <n v="119"/>
    <b v="1"/>
    <s v="publishing/nonfiction"/>
    <n v="1.4186585365853659"/>
    <n v="97.756302521008408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11633"/>
    <x v="0"/>
    <s v="US"/>
    <s v="USD"/>
    <n v="1333909178"/>
    <n v="1331320778"/>
    <b v="0"/>
    <n v="153"/>
    <b v="1"/>
    <s v="publishing/nonfiction"/>
    <n v="0.46532000000000001"/>
    <n v="76.032679738562095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11633"/>
    <x v="0"/>
    <s v="US"/>
    <s v="USD"/>
    <n v="1438228740"/>
    <n v="1435606549"/>
    <b v="0"/>
    <n v="100"/>
    <b v="1"/>
    <s v="publishing/nonfiction"/>
    <n v="2.3266"/>
    <n v="116.33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11633"/>
    <x v="0"/>
    <s v="US"/>
    <s v="USD"/>
    <n v="1309447163"/>
    <n v="1306855163"/>
    <b v="0"/>
    <n v="143"/>
    <b v="1"/>
    <s v="publishing/nonfiction"/>
    <n v="1.6618571428571429"/>
    <n v="81.34965034965034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11633"/>
    <x v="0"/>
    <s v="US"/>
    <s v="USD"/>
    <n v="1450018912"/>
    <n v="1447426912"/>
    <b v="0"/>
    <n v="140"/>
    <b v="1"/>
    <s v="publishing/nonfiction"/>
    <n v="0.58165"/>
    <n v="83.092857142857142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11633"/>
    <x v="0"/>
    <s v="US"/>
    <s v="USD"/>
    <n v="1365728487"/>
    <n v="1363136487"/>
    <b v="0"/>
    <n v="35"/>
    <b v="1"/>
    <s v="publishing/nonfiction"/>
    <n v="4.6532"/>
    <n v="332.37142857142857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11633"/>
    <x v="0"/>
    <s v="US"/>
    <s v="USD"/>
    <n v="1358198400"/>
    <n v="1354580949"/>
    <b v="0"/>
    <n v="149"/>
    <b v="1"/>
    <s v="publishing/nonfiction"/>
    <n v="3.3237142857142858"/>
    <n v="78.07382550335570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11633"/>
    <x v="0"/>
    <s v="US"/>
    <s v="USD"/>
    <n v="1313957157"/>
    <n v="1310069157"/>
    <b v="0"/>
    <n v="130"/>
    <b v="1"/>
    <s v="publishing/nonfiction"/>
    <n v="1.5510666666666666"/>
    <n v="89.484615384615381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11633"/>
    <x v="0"/>
    <s v="US"/>
    <s v="USD"/>
    <n v="1348028861"/>
    <n v="1342844861"/>
    <b v="0"/>
    <n v="120"/>
    <b v="1"/>
    <s v="publishing/nonfiction"/>
    <n v="2.9082499999999998"/>
    <n v="96.941666666666663"/>
    <x v="3"/>
    <s v="nonfiction"/>
    <x v="729"/>
    <d v="2012-09-18T22:27:41"/>
  </r>
  <r>
    <n v="730"/>
    <s v="Encyclopedia of Surfing"/>
    <s v="A Massive but Cheerful Online Digital Archive of Surfing"/>
    <n v="20000"/>
    <n v="11633"/>
    <x v="0"/>
    <s v="US"/>
    <s v="USD"/>
    <n v="1323280391"/>
    <n v="1320688391"/>
    <b v="0"/>
    <n v="265"/>
    <b v="1"/>
    <s v="publishing/nonfiction"/>
    <n v="0.58165"/>
    <n v="43.898113207547169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11633"/>
    <x v="0"/>
    <s v="US"/>
    <s v="USD"/>
    <n v="1327212000"/>
    <n v="1322852747"/>
    <b v="0"/>
    <n v="71"/>
    <b v="1"/>
    <s v="publishing/nonfiction"/>
    <n v="2.3266"/>
    <n v="163.8450704225352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11633"/>
    <x v="0"/>
    <s v="GB"/>
    <s v="GBP"/>
    <n v="1380449461"/>
    <n v="1375265461"/>
    <b v="0"/>
    <n v="13"/>
    <b v="1"/>
    <s v="publishing/nonfiction"/>
    <n v="290.82499999999999"/>
    <n v="894.84615384615381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11633"/>
    <x v="0"/>
    <s v="GB"/>
    <s v="GBP"/>
    <n v="1387533892"/>
    <n v="1384941892"/>
    <b v="0"/>
    <n v="169"/>
    <b v="1"/>
    <s v="publishing/nonfiction"/>
    <n v="4.6532"/>
    <n v="68.834319526627212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1633"/>
    <x v="0"/>
    <s v="CA"/>
    <s v="CAD"/>
    <n v="1431147600"/>
    <n v="1428465420"/>
    <b v="0"/>
    <n v="57"/>
    <b v="1"/>
    <s v="publishing/nonfiction"/>
    <n v="1.3685882352941177"/>
    <n v="204.08771929824562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11633"/>
    <x v="0"/>
    <s v="US"/>
    <s v="USD"/>
    <n v="1417653540"/>
    <n v="1414975346"/>
    <b v="0"/>
    <n v="229"/>
    <b v="1"/>
    <s v="publishing/nonfiction"/>
    <n v="0.24751063829787234"/>
    <n v="50.799126637554586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633"/>
    <x v="0"/>
    <s v="US"/>
    <s v="USD"/>
    <n v="1385009940"/>
    <n v="1383327440"/>
    <b v="0"/>
    <n v="108"/>
    <b v="1"/>
    <s v="publishing/nonfiction"/>
    <n v="3.2313888888888891"/>
    <n v="107.71296296296296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11633"/>
    <x v="0"/>
    <s v="US"/>
    <s v="USD"/>
    <n v="1392408000"/>
    <n v="1390890987"/>
    <b v="0"/>
    <n v="108"/>
    <b v="1"/>
    <s v="publishing/nonfiction"/>
    <n v="2.3266"/>
    <n v="107.71296296296296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1633"/>
    <x v="0"/>
    <s v="US"/>
    <s v="USD"/>
    <n v="1417409940"/>
    <n v="1414765794"/>
    <b v="0"/>
    <n v="41"/>
    <b v="1"/>
    <s v="publishing/nonfiction"/>
    <n v="7.7553333333333336"/>
    <n v="283.73170731707319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11633"/>
    <x v="0"/>
    <s v="US"/>
    <s v="USD"/>
    <n v="1407758629"/>
    <n v="1404907429"/>
    <b v="0"/>
    <n v="139"/>
    <b v="1"/>
    <s v="publishing/nonfiction"/>
    <n v="1.9388333333333334"/>
    <n v="83.690647482014384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11633"/>
    <x v="0"/>
    <s v="US"/>
    <s v="USD"/>
    <n v="1434857482"/>
    <n v="1433647882"/>
    <b v="0"/>
    <n v="19"/>
    <b v="1"/>
    <s v="publishing/nonfiction"/>
    <n v="3.8776666666666668"/>
    <n v="612.26315789473688"/>
    <x v="3"/>
    <s v="nonfiction"/>
    <x v="740"/>
    <d v="2015-06-20T21:31:22"/>
  </r>
  <r>
    <n v="741"/>
    <s v="reVILNA: the vilna ghetto project"/>
    <s v="A revolutionary digital mapping project of the Vilna Ghetto"/>
    <n v="13000"/>
    <n v="11633"/>
    <x v="0"/>
    <s v="US"/>
    <s v="USD"/>
    <n v="1370964806"/>
    <n v="1367940806"/>
    <b v="0"/>
    <n v="94"/>
    <b v="1"/>
    <s v="publishing/nonfiction"/>
    <n v="0.89484615384615385"/>
    <n v="123.75531914893617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1633"/>
    <x v="0"/>
    <s v="US"/>
    <s v="USD"/>
    <n v="1395435712"/>
    <n v="1392847312"/>
    <b v="0"/>
    <n v="23"/>
    <b v="1"/>
    <s v="publishing/nonfiction"/>
    <n v="8.3092857142857142"/>
    <n v="505.78260869565219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11633"/>
    <x v="0"/>
    <s v="US"/>
    <s v="USD"/>
    <n v="1334610000"/>
    <n v="1332435685"/>
    <b v="0"/>
    <n v="15"/>
    <b v="1"/>
    <s v="publishing/nonfiction"/>
    <n v="21.150909090909092"/>
    <n v="775.5333333333333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11633"/>
    <x v="0"/>
    <s v="US"/>
    <s v="USD"/>
    <n v="1355439503"/>
    <n v="1352847503"/>
    <b v="0"/>
    <n v="62"/>
    <b v="1"/>
    <s v="publishing/nonfiction"/>
    <n v="2.3266"/>
    <n v="187.62903225806451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11633"/>
    <x v="0"/>
    <s v="US"/>
    <s v="USD"/>
    <n v="1367588645"/>
    <n v="1364996645"/>
    <b v="0"/>
    <n v="74"/>
    <b v="1"/>
    <s v="publishing/nonfiction"/>
    <n v="5.2400900900900904"/>
    <n v="157.20270270270271"/>
    <x v="3"/>
    <s v="nonfiction"/>
    <x v="745"/>
    <d v="2013-05-03T07:44:05"/>
  </r>
  <r>
    <n v="746"/>
    <s v="Attention: People With Body Parts"/>
    <s v="This is a book of letters. Letters to our body parts."/>
    <n v="2987"/>
    <n v="11633"/>
    <x v="0"/>
    <s v="US"/>
    <s v="USD"/>
    <n v="1348372740"/>
    <n v="1346806909"/>
    <b v="0"/>
    <n v="97"/>
    <b v="1"/>
    <s v="publishing/nonfiction"/>
    <n v="3.8945430197522599"/>
    <n v="119.9278350515464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11633"/>
    <x v="0"/>
    <s v="NL"/>
    <s v="EUR"/>
    <n v="1421319240"/>
    <n v="1418649019"/>
    <b v="0"/>
    <n v="55"/>
    <b v="1"/>
    <s v="publishing/nonfiction"/>
    <n v="1.6618571428571429"/>
    <n v="211.5090909090909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11633"/>
    <x v="0"/>
    <s v="US"/>
    <s v="USD"/>
    <n v="1407701966"/>
    <n v="1405109966"/>
    <b v="0"/>
    <n v="44"/>
    <b v="1"/>
    <s v="publishing/nonfiction"/>
    <n v="5.8164999999999996"/>
    <n v="264.38636363636363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1633"/>
    <x v="0"/>
    <s v="US"/>
    <s v="USD"/>
    <n v="1485642930"/>
    <n v="1483050930"/>
    <b v="0"/>
    <n v="110"/>
    <b v="1"/>
    <s v="publishing/nonfiction"/>
    <n v="1.1633"/>
    <n v="105.75454545454545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11633"/>
    <x v="0"/>
    <s v="US"/>
    <s v="USD"/>
    <n v="1361739872"/>
    <n v="1359147872"/>
    <b v="0"/>
    <n v="59"/>
    <b v="1"/>
    <s v="publishing/nonfiction"/>
    <n v="2.6176867686768679"/>
    <n v="197.16949152542372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11633"/>
    <x v="0"/>
    <s v="US"/>
    <s v="USD"/>
    <n v="1312470475"/>
    <n v="1308496075"/>
    <b v="0"/>
    <n v="62"/>
    <b v="1"/>
    <s v="publishing/nonfiction"/>
    <n v="3.8776666666666668"/>
    <n v="187.62903225806451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11633"/>
    <x v="0"/>
    <s v="AU"/>
    <s v="AUD"/>
    <n v="1476615600"/>
    <n v="1474884417"/>
    <b v="0"/>
    <n v="105"/>
    <b v="1"/>
    <s v="publishing/nonfiction"/>
    <n v="2.3266"/>
    <n v="110.79047619047618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1633"/>
    <x v="0"/>
    <s v="US"/>
    <s v="USD"/>
    <n v="1423922991"/>
    <n v="1421330991"/>
    <b v="0"/>
    <n v="26"/>
    <b v="1"/>
    <s v="publishing/nonfiction"/>
    <n v="1.1633"/>
    <n v="447.42307692307691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11633"/>
    <x v="0"/>
    <s v="US"/>
    <s v="USD"/>
    <n v="1357408721"/>
    <n v="1354816721"/>
    <b v="0"/>
    <n v="49"/>
    <b v="1"/>
    <s v="publishing/nonfiction"/>
    <n v="5.8164999999999996"/>
    <n v="237.40816326530611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11633"/>
    <x v="0"/>
    <s v="US"/>
    <s v="USD"/>
    <n v="1369010460"/>
    <n v="1366381877"/>
    <b v="0"/>
    <n v="68"/>
    <b v="1"/>
    <s v="publishing/nonfiction"/>
    <n v="4.6532"/>
    <n v="171.0735294117647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11633"/>
    <x v="0"/>
    <s v="US"/>
    <s v="USD"/>
    <n v="1303147459"/>
    <n v="1297880659"/>
    <b v="0"/>
    <n v="22"/>
    <b v="1"/>
    <s v="publishing/nonfiction"/>
    <n v="16.618571428571428"/>
    <n v="528.77272727272725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11633"/>
    <x v="0"/>
    <s v="US"/>
    <s v="USD"/>
    <n v="1354756714"/>
    <n v="1353547114"/>
    <b v="0"/>
    <n v="18"/>
    <b v="1"/>
    <s v="publishing/nonfiction"/>
    <n v="46.531999999999996"/>
    <n v="646.27777777777783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11633"/>
    <x v="0"/>
    <s v="US"/>
    <s v="USD"/>
    <n v="1286568268"/>
    <n v="1283976268"/>
    <b v="0"/>
    <n v="19"/>
    <b v="1"/>
    <s v="publishing/nonfiction"/>
    <n v="4.6532"/>
    <n v="612.2631578947368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11633"/>
    <x v="0"/>
    <s v="GB"/>
    <s v="GBP"/>
    <n v="1404892539"/>
    <n v="1401436539"/>
    <b v="0"/>
    <n v="99"/>
    <b v="1"/>
    <s v="publishing/nonfiction"/>
    <n v="2.3266"/>
    <n v="117.50505050505051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11633"/>
    <x v="2"/>
    <s v="US"/>
    <s v="USD"/>
    <n v="1480188013"/>
    <n v="1477592413"/>
    <b v="0"/>
    <n v="0"/>
    <b v="0"/>
    <s v="publishing/fiction"/>
    <n v="5.2877272727272731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11633"/>
    <x v="2"/>
    <s v="US"/>
    <s v="USD"/>
    <n v="1391364126"/>
    <n v="1388772126"/>
    <b v="0"/>
    <n v="6"/>
    <b v="0"/>
    <s v="publishing/fiction"/>
    <n v="2.3266"/>
    <n v="1938.8333333333333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11633"/>
    <x v="2"/>
    <s v="MX"/>
    <s v="MXN"/>
    <n v="1480831200"/>
    <n v="1479328570"/>
    <b v="0"/>
    <n v="0"/>
    <b v="0"/>
    <s v="publishing/fiction"/>
    <n v="3.3237142857142858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11633"/>
    <x v="2"/>
    <s v="GB"/>
    <s v="GBP"/>
    <n v="1376563408"/>
    <n v="1373971408"/>
    <b v="0"/>
    <n v="1"/>
    <b v="0"/>
    <s v="publishing/fiction"/>
    <n v="2.7116550116550115"/>
    <n v="11633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11633"/>
    <x v="2"/>
    <s v="US"/>
    <s v="USD"/>
    <n v="1441858161"/>
    <n v="1439266161"/>
    <b v="0"/>
    <n v="0"/>
    <b v="0"/>
    <s v="publishing/fiction"/>
    <n v="2.3266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11633"/>
    <x v="2"/>
    <s v="US"/>
    <s v="USD"/>
    <n v="1413723684"/>
    <n v="1411131684"/>
    <b v="0"/>
    <n v="44"/>
    <b v="0"/>
    <s v="publishing/fiction"/>
    <n v="1.6618571428571429"/>
    <n v="264.38636363636363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11633"/>
    <x v="2"/>
    <s v="CA"/>
    <s v="CAD"/>
    <n v="1424112483"/>
    <n v="1421520483"/>
    <b v="0"/>
    <n v="0"/>
    <b v="0"/>
    <s v="publishing/fiction"/>
    <n v="2.9082499999999998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1633"/>
    <x v="2"/>
    <s v="US"/>
    <s v="USD"/>
    <n v="1432178810"/>
    <n v="1429586810"/>
    <b v="0"/>
    <n v="3"/>
    <b v="0"/>
    <s v="publishing/fiction"/>
    <n v="2.3266"/>
    <n v="3877.6666666666665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11633"/>
    <x v="2"/>
    <s v="US"/>
    <s v="USD"/>
    <n v="1387169890"/>
    <n v="1384577890"/>
    <b v="0"/>
    <n v="0"/>
    <b v="0"/>
    <s v="publishing/fiction"/>
    <n v="4.6532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1633"/>
    <x v="2"/>
    <s v="US"/>
    <s v="USD"/>
    <n v="1388102094"/>
    <n v="1385510094"/>
    <b v="0"/>
    <n v="52"/>
    <b v="0"/>
    <s v="publishing/fiction"/>
    <n v="2.9082499999999998"/>
    <n v="223.71153846153845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11633"/>
    <x v="2"/>
    <s v="US"/>
    <s v="USD"/>
    <n v="1361750369"/>
    <n v="1358294369"/>
    <b v="0"/>
    <n v="0"/>
    <b v="0"/>
    <s v="publishing/fiction"/>
    <n v="0.66474285714285719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1633"/>
    <x v="2"/>
    <s v="US"/>
    <s v="USD"/>
    <n v="1454183202"/>
    <n v="1449863202"/>
    <b v="0"/>
    <n v="1"/>
    <b v="0"/>
    <s v="publishing/fiction"/>
    <n v="0.30613157894736842"/>
    <n v="11633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11633"/>
    <x v="2"/>
    <s v="US"/>
    <s v="USD"/>
    <n v="1257047940"/>
    <n v="1252718519"/>
    <b v="0"/>
    <n v="1"/>
    <b v="0"/>
    <s v="publishing/fiction"/>
    <n v="7.7553333333333336"/>
    <n v="11633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11633"/>
    <x v="2"/>
    <s v="GB"/>
    <s v="GBP"/>
    <n v="1431298860"/>
    <n v="1428341985"/>
    <b v="0"/>
    <n v="2"/>
    <b v="0"/>
    <s v="publishing/fiction"/>
    <n v="3.0947060388401169"/>
    <n v="5816.5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11633"/>
    <x v="2"/>
    <s v="US"/>
    <s v="USD"/>
    <n v="1393181018"/>
    <n v="1390589018"/>
    <b v="0"/>
    <n v="9"/>
    <b v="0"/>
    <s v="publishing/fiction"/>
    <n v="23.265999999999998"/>
    <n v="1292.5555555555557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1633"/>
    <x v="2"/>
    <s v="US"/>
    <s v="USD"/>
    <n v="1323998795"/>
    <n v="1321406795"/>
    <b v="0"/>
    <n v="5"/>
    <b v="0"/>
    <s v="publishing/fiction"/>
    <n v="1.1633"/>
    <n v="2326.6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11633"/>
    <x v="2"/>
    <s v="US"/>
    <s v="USD"/>
    <n v="1444539600"/>
    <n v="1441297645"/>
    <b v="0"/>
    <n v="57"/>
    <b v="0"/>
    <s v="publishing/fiction"/>
    <n v="1.6618571428571429"/>
    <n v="204.08771929824562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11633"/>
    <x v="2"/>
    <s v="US"/>
    <s v="USD"/>
    <n v="1375313577"/>
    <n v="1372721577"/>
    <b v="0"/>
    <n v="3"/>
    <b v="0"/>
    <s v="publishing/fiction"/>
    <n v="3.8776666666666668"/>
    <n v="3877.6666666666665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11633"/>
    <x v="2"/>
    <s v="US"/>
    <s v="USD"/>
    <n v="1398876680"/>
    <n v="1396284680"/>
    <b v="0"/>
    <n v="1"/>
    <b v="0"/>
    <s v="publishing/fiction"/>
    <n v="23.265999999999998"/>
    <n v="11633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11633"/>
    <x v="2"/>
    <s v="US"/>
    <s v="USD"/>
    <n v="1287115200"/>
    <n v="1284567905"/>
    <b v="0"/>
    <n v="6"/>
    <b v="0"/>
    <s v="publishing/fiction"/>
    <n v="0.7755333333333333"/>
    <n v="1938.8333333333333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1633"/>
    <x v="0"/>
    <s v="US"/>
    <s v="USD"/>
    <n v="1304439025"/>
    <n v="1301847025"/>
    <b v="0"/>
    <n v="27"/>
    <b v="1"/>
    <s v="music/rock"/>
    <n v="11.632999999999999"/>
    <n v="430.85185185185185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1633"/>
    <x v="0"/>
    <s v="US"/>
    <s v="USD"/>
    <n v="1370649674"/>
    <n v="1368057674"/>
    <b v="0"/>
    <n v="25"/>
    <b v="1"/>
    <s v="music/rock"/>
    <n v="14.54125"/>
    <n v="465.32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11633"/>
    <x v="0"/>
    <s v="US"/>
    <s v="USD"/>
    <n v="1345918302"/>
    <n v="1343326302"/>
    <b v="0"/>
    <n v="14"/>
    <b v="1"/>
    <s v="music/rock"/>
    <n v="16.618571428571428"/>
    <n v="830.92857142857144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11633"/>
    <x v="0"/>
    <s v="US"/>
    <s v="USD"/>
    <n v="1335564000"/>
    <n v="1332182049"/>
    <b v="0"/>
    <n v="35"/>
    <b v="1"/>
    <s v="music/rock"/>
    <n v="7.7553333333333336"/>
    <n v="332.37142857142857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1633"/>
    <x v="0"/>
    <s v="US"/>
    <s v="USD"/>
    <n v="1395023719"/>
    <n v="1391571319"/>
    <b v="0"/>
    <n v="10"/>
    <b v="1"/>
    <s v="music/rock"/>
    <n v="11.632999999999999"/>
    <n v="1163.3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11633"/>
    <x v="0"/>
    <s v="US"/>
    <s v="USD"/>
    <n v="1362060915"/>
    <n v="1359468915"/>
    <b v="0"/>
    <n v="29"/>
    <b v="1"/>
    <s v="music/rock"/>
    <n v="23.265999999999998"/>
    <n v="401.13793103448273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11633"/>
    <x v="0"/>
    <s v="US"/>
    <s v="USD"/>
    <n v="1336751220"/>
    <n v="1331774434"/>
    <b v="0"/>
    <n v="44"/>
    <b v="1"/>
    <s v="music/rock"/>
    <n v="2.3266"/>
    <n v="264.38636363636363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1633"/>
    <x v="0"/>
    <s v="US"/>
    <s v="USD"/>
    <n v="1383318226"/>
    <n v="1380726226"/>
    <b v="0"/>
    <n v="17"/>
    <b v="1"/>
    <s v="music/rock"/>
    <n v="9.6941666666666659"/>
    <n v="684.29411764705878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11633"/>
    <x v="0"/>
    <s v="US"/>
    <s v="USD"/>
    <n v="1341633540"/>
    <n v="1338336588"/>
    <b v="0"/>
    <n v="34"/>
    <b v="1"/>
    <s v="music/rock"/>
    <n v="11.632999999999999"/>
    <n v="342.14705882352939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1633"/>
    <x v="0"/>
    <s v="US"/>
    <s v="USD"/>
    <n v="1358755140"/>
    <n v="1357187280"/>
    <b v="0"/>
    <n v="14"/>
    <b v="1"/>
    <s v="music/rock"/>
    <n v="6.8429411764705881"/>
    <n v="830.92857142857144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1633"/>
    <x v="0"/>
    <s v="US"/>
    <s v="USD"/>
    <n v="1359680939"/>
    <n v="1357088939"/>
    <b v="0"/>
    <n v="156"/>
    <b v="1"/>
    <s v="music/rock"/>
    <n v="1.1633"/>
    <n v="74.57051282051281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11633"/>
    <x v="0"/>
    <s v="US"/>
    <s v="USD"/>
    <n v="1384322340"/>
    <n v="1381430646"/>
    <b v="0"/>
    <n v="128"/>
    <b v="1"/>
    <s v="music/rock"/>
    <n v="1.5510666666666666"/>
    <n v="90.882812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11633"/>
    <x v="0"/>
    <s v="US"/>
    <s v="USD"/>
    <n v="1383861483"/>
    <n v="1381265883"/>
    <b v="0"/>
    <n v="60"/>
    <b v="1"/>
    <s v="music/rock"/>
    <n v="4.6532"/>
    <n v="193.88333333333333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11633"/>
    <x v="0"/>
    <s v="US"/>
    <s v="USD"/>
    <n v="1372827540"/>
    <n v="1371491244"/>
    <b v="0"/>
    <n v="32"/>
    <b v="1"/>
    <s v="music/rock"/>
    <n v="4.2301818181818183"/>
    <n v="363.5312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11633"/>
    <x v="0"/>
    <s v="US"/>
    <s v="USD"/>
    <n v="1315242360"/>
    <n v="1310438737"/>
    <b v="0"/>
    <n v="53"/>
    <b v="1"/>
    <s v="music/rock"/>
    <n v="1.4541249999999999"/>
    <n v="219.49056603773585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1633"/>
    <x v="0"/>
    <s v="US"/>
    <s v="USD"/>
    <n v="1333774740"/>
    <n v="1330094566"/>
    <b v="0"/>
    <n v="184"/>
    <b v="1"/>
    <s v="music/rock"/>
    <n v="0.83092857142857146"/>
    <n v="63.22282608695652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1633"/>
    <x v="0"/>
    <s v="US"/>
    <s v="USD"/>
    <n v="1379279400"/>
    <n v="1376687485"/>
    <b v="0"/>
    <n v="90"/>
    <b v="1"/>
    <s v="music/rock"/>
    <n v="1.1633"/>
    <n v="129.25555555555556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11633"/>
    <x v="0"/>
    <s v="US"/>
    <s v="USD"/>
    <n v="1335672000"/>
    <n v="1332978688"/>
    <b v="0"/>
    <n v="71"/>
    <b v="1"/>
    <s v="music/rock"/>
    <n v="3.8776666666666668"/>
    <n v="163.8450704225352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11633"/>
    <x v="0"/>
    <s v="US"/>
    <s v="USD"/>
    <n v="1412086187"/>
    <n v="1409494187"/>
    <b v="0"/>
    <n v="87"/>
    <b v="1"/>
    <s v="music/rock"/>
    <n v="3.3237142857142858"/>
    <n v="133.7126436781609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11633"/>
    <x v="0"/>
    <s v="US"/>
    <s v="USD"/>
    <n v="1335542446"/>
    <n v="1332950446"/>
    <b v="0"/>
    <n v="28"/>
    <b v="1"/>
    <s v="music/rock"/>
    <n v="2.3266"/>
    <n v="415.46428571428572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11633"/>
    <x v="0"/>
    <s v="GB"/>
    <s v="GBP"/>
    <n v="1410431054"/>
    <n v="1407839054"/>
    <b v="0"/>
    <n v="56"/>
    <b v="1"/>
    <s v="music/rock"/>
    <n v="7.7553333333333336"/>
    <n v="207.73214285714286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11633"/>
    <x v="0"/>
    <s v="US"/>
    <s v="USD"/>
    <n v="1309547120"/>
    <n v="1306955120"/>
    <b v="0"/>
    <n v="51"/>
    <b v="1"/>
    <s v="music/rock"/>
    <n v="5.8164999999999996"/>
    <n v="228.09803921568627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11633"/>
    <x v="0"/>
    <s v="US"/>
    <s v="USD"/>
    <n v="1347854700"/>
    <n v="1343867524"/>
    <b v="0"/>
    <n v="75"/>
    <b v="1"/>
    <s v="music/rock"/>
    <n v="1.9388333333333334"/>
    <n v="155.10666666666665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11633"/>
    <x v="0"/>
    <s v="US"/>
    <s v="USD"/>
    <n v="1306630800"/>
    <n v="1304376478"/>
    <b v="0"/>
    <n v="38"/>
    <b v="1"/>
    <s v="music/rock"/>
    <n v="5.0578260869565215"/>
    <n v="306.1315789473684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11633"/>
    <x v="0"/>
    <s v="US"/>
    <s v="USD"/>
    <n v="1311393540"/>
    <n v="1309919526"/>
    <b v="0"/>
    <n v="18"/>
    <b v="1"/>
    <s v="music/rock"/>
    <n v="2.1150909090909091"/>
    <n v="646.27777777777783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11633"/>
    <x v="0"/>
    <s v="US"/>
    <s v="USD"/>
    <n v="1310857200"/>
    <n v="1306525512"/>
    <b v="0"/>
    <n v="54"/>
    <b v="1"/>
    <s v="music/rock"/>
    <n v="3.8776666666666668"/>
    <n v="215.42592592592592"/>
    <x v="4"/>
    <s v="rock"/>
    <x v="805"/>
    <d v="2011-07-16T17:00:00"/>
  </r>
  <r>
    <n v="806"/>
    <s v="Golden Animals NEW Album!"/>
    <s v="Help Golden Animals finish their NEW Album!"/>
    <n v="8000"/>
    <n v="11633"/>
    <x v="0"/>
    <s v="US"/>
    <s v="USD"/>
    <n v="1315413339"/>
    <n v="1312821339"/>
    <b v="0"/>
    <n v="71"/>
    <b v="1"/>
    <s v="music/rock"/>
    <n v="1.4541249999999999"/>
    <n v="163.8450704225352"/>
    <x v="4"/>
    <s v="rock"/>
    <x v="806"/>
    <d v="2011-09-07T10:35:39"/>
  </r>
  <r>
    <n v="807"/>
    <s v="Sic Vita - New EP Release - 2017"/>
    <s v="Join the Sic Vita family and lend a hand as we create a new album!"/>
    <n v="4000"/>
    <n v="11633"/>
    <x v="0"/>
    <s v="US"/>
    <s v="USD"/>
    <n v="1488333600"/>
    <n v="1485270311"/>
    <b v="0"/>
    <n v="57"/>
    <b v="1"/>
    <s v="music/rock"/>
    <n v="2.9082499999999998"/>
    <n v="204.08771929824562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11633"/>
    <x v="0"/>
    <s v="CA"/>
    <s v="CAD"/>
    <n v="1419224340"/>
    <n v="1416363886"/>
    <b v="0"/>
    <n v="43"/>
    <b v="1"/>
    <s v="music/rock"/>
    <n v="2.5851111111111109"/>
    <n v="270.53488372093022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11633"/>
    <x v="0"/>
    <s v="US"/>
    <s v="USD"/>
    <n v="1390161630"/>
    <n v="1387569630"/>
    <b v="0"/>
    <n v="52"/>
    <b v="1"/>
    <s v="music/rock"/>
    <n v="2.9082499999999998"/>
    <n v="223.71153846153845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1633"/>
    <x v="0"/>
    <s v="US"/>
    <s v="USD"/>
    <n v="1346462462"/>
    <n v="1343870462"/>
    <b v="0"/>
    <n v="27"/>
    <b v="1"/>
    <s v="music/rock"/>
    <n v="7.7553333333333336"/>
    <n v="430.85185185185185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1633"/>
    <x v="0"/>
    <s v="US"/>
    <s v="USD"/>
    <n v="1373475120"/>
    <n v="1371569202"/>
    <b v="0"/>
    <n v="12"/>
    <b v="1"/>
    <s v="music/rock"/>
    <n v="11.632999999999999"/>
    <n v="969.41666666666663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11633"/>
    <x v="0"/>
    <s v="US"/>
    <s v="USD"/>
    <n v="1362146280"/>
    <n v="1357604752"/>
    <b v="0"/>
    <n v="33"/>
    <b v="1"/>
    <s v="music/rock"/>
    <n v="19.388333333333332"/>
    <n v="352.5151515151515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11633"/>
    <x v="0"/>
    <s v="US"/>
    <s v="USD"/>
    <n v="1342825365"/>
    <n v="1340233365"/>
    <b v="0"/>
    <n v="96"/>
    <b v="1"/>
    <s v="music/rock"/>
    <n v="7.7553333333333336"/>
    <n v="121.17708333333333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1633"/>
    <x v="0"/>
    <s v="US"/>
    <s v="USD"/>
    <n v="1306865040"/>
    <n v="1305568201"/>
    <b v="0"/>
    <n v="28"/>
    <b v="1"/>
    <s v="music/rock"/>
    <n v="11.632999999999999"/>
    <n v="415.46428571428572"/>
    <x v="4"/>
    <s v="rock"/>
    <x v="814"/>
    <d v="2011-05-31T12:04:00"/>
  </r>
  <r>
    <n v="815"/>
    <s v="Some Late Help for The Early Reset"/>
    <s v="Be a part of helping The Early Reset finish their new 7 song EP."/>
    <n v="4000"/>
    <n v="11633"/>
    <x v="0"/>
    <s v="US"/>
    <s v="USD"/>
    <n v="1414879303"/>
    <n v="1412287303"/>
    <b v="0"/>
    <n v="43"/>
    <b v="1"/>
    <s v="music/rock"/>
    <n v="2.9082499999999998"/>
    <n v="270.53488372093022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11633"/>
    <x v="0"/>
    <s v="US"/>
    <s v="USD"/>
    <n v="1365489000"/>
    <n v="1362776043"/>
    <b v="0"/>
    <n v="205"/>
    <b v="1"/>
    <s v="music/rock"/>
    <n v="1.6618571428571429"/>
    <n v="56.746341463414637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11633"/>
    <x v="0"/>
    <s v="US"/>
    <s v="USD"/>
    <n v="1331441940"/>
    <n v="1326810211"/>
    <b v="0"/>
    <n v="23"/>
    <b v="1"/>
    <s v="music/rock"/>
    <n v="7.7553333333333336"/>
    <n v="505.78260869565219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11633"/>
    <x v="0"/>
    <s v="US"/>
    <s v="USD"/>
    <n v="1344358860"/>
    <n v="1343682681"/>
    <b v="0"/>
    <n v="19"/>
    <b v="1"/>
    <s v="music/rock"/>
    <n v="33.237142857142857"/>
    <n v="612.26315789473688"/>
    <x v="4"/>
    <s v="rock"/>
    <x v="818"/>
    <d v="2012-08-07T11:01:00"/>
  </r>
  <r>
    <n v="819"/>
    <s v="Winter Tour"/>
    <s v="We are touring the Southeast in support of our new EP"/>
    <n v="400"/>
    <n v="11633"/>
    <x v="0"/>
    <s v="US"/>
    <s v="USD"/>
    <n v="1387601040"/>
    <n v="1386806254"/>
    <b v="0"/>
    <n v="14"/>
    <b v="1"/>
    <s v="music/rock"/>
    <n v="29.0825"/>
    <n v="830.92857142857144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11633"/>
    <x v="0"/>
    <s v="US"/>
    <s v="USD"/>
    <n v="1402290000"/>
    <n v="1399666342"/>
    <b v="0"/>
    <n v="38"/>
    <b v="1"/>
    <s v="music/rock"/>
    <n v="5.8164999999999996"/>
    <n v="306.13157894736844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1633"/>
    <x v="0"/>
    <s v="US"/>
    <s v="USD"/>
    <n v="1430712060"/>
    <n v="1427753265"/>
    <b v="0"/>
    <n v="78"/>
    <b v="1"/>
    <s v="music/rock"/>
    <n v="0.66542729664798073"/>
    <n v="149.1410256410256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11633"/>
    <x v="0"/>
    <s v="US"/>
    <s v="USD"/>
    <n v="1349477050"/>
    <n v="1346885050"/>
    <b v="0"/>
    <n v="69"/>
    <b v="1"/>
    <s v="music/rock"/>
    <n v="3.8776666666666668"/>
    <n v="168.59420289855072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1633"/>
    <x v="0"/>
    <s v="US"/>
    <s v="USD"/>
    <n v="1427062852"/>
    <n v="1424474452"/>
    <b v="0"/>
    <n v="33"/>
    <b v="1"/>
    <s v="music/rock"/>
    <n v="14.54125"/>
    <n v="352.5151515151515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11633"/>
    <x v="0"/>
    <s v="US"/>
    <s v="USD"/>
    <n v="1271573940"/>
    <n v="1268459318"/>
    <b v="0"/>
    <n v="54"/>
    <b v="1"/>
    <s v="music/rock"/>
    <n v="7.2706249999999999"/>
    <n v="215.42592592592592"/>
    <x v="4"/>
    <s v="rock"/>
    <x v="824"/>
    <d v="2010-04-18T00:59:00"/>
  </r>
  <r>
    <n v="825"/>
    <s v="KILL FREEMAN"/>
    <s v="Kickstarting Kill Freeman independently. Help fund the New Record, Video and Live Shows."/>
    <n v="12500"/>
    <n v="11633"/>
    <x v="0"/>
    <s v="US"/>
    <s v="USD"/>
    <n v="1351495284"/>
    <n v="1349335284"/>
    <b v="0"/>
    <n v="99"/>
    <b v="1"/>
    <s v="music/rock"/>
    <n v="0.93064000000000002"/>
    <n v="117.50505050505051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11633"/>
    <x v="0"/>
    <s v="US"/>
    <s v="USD"/>
    <n v="1332719730"/>
    <n v="1330908930"/>
    <b v="0"/>
    <n v="49"/>
    <b v="1"/>
    <s v="music/rock"/>
    <n v="2.1150909090909091"/>
    <n v="237.40816326530611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11633"/>
    <x v="0"/>
    <s v="US"/>
    <s v="USD"/>
    <n v="1329248940"/>
    <n v="1326972107"/>
    <b v="0"/>
    <n v="11"/>
    <b v="1"/>
    <s v="music/rock"/>
    <n v="38.776666666666664"/>
    <n v="1057.5454545454545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1633"/>
    <x v="0"/>
    <s v="US"/>
    <s v="USD"/>
    <n v="1340641440"/>
    <n v="1339549982"/>
    <b v="0"/>
    <n v="38"/>
    <b v="1"/>
    <s v="music/rock"/>
    <n v="8.9484615384615385"/>
    <n v="306.1315789473684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11633"/>
    <x v="0"/>
    <s v="GB"/>
    <s v="GBP"/>
    <n v="1468437240"/>
    <n v="1463253240"/>
    <b v="0"/>
    <n v="16"/>
    <b v="1"/>
    <s v="music/rock"/>
    <n v="23.265999999999998"/>
    <n v="727.062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1633"/>
    <x v="0"/>
    <s v="US"/>
    <s v="USD"/>
    <n v="1363952225"/>
    <n v="1361363825"/>
    <b v="0"/>
    <n v="32"/>
    <b v="1"/>
    <s v="music/rock"/>
    <n v="6.4627777777777782"/>
    <n v="363.531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11633"/>
    <x v="0"/>
    <s v="US"/>
    <s v="USD"/>
    <n v="1335540694"/>
    <n v="1332948694"/>
    <b v="0"/>
    <n v="20"/>
    <b v="1"/>
    <s v="music/rock"/>
    <n v="7.7553333333333336"/>
    <n v="581.6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1633"/>
    <x v="0"/>
    <s v="US"/>
    <s v="USD"/>
    <n v="1327133580"/>
    <n v="1321978335"/>
    <b v="0"/>
    <n v="154"/>
    <b v="1"/>
    <s v="music/rock"/>
    <n v="0.7755333333333333"/>
    <n v="75.538961038961034"/>
    <x v="4"/>
    <s v="rock"/>
    <x v="832"/>
    <d v="2012-01-21T02:13:00"/>
  </r>
  <r>
    <n v="833"/>
    <s v="Ragman Rolls"/>
    <s v="This is an American rock album."/>
    <n v="6000"/>
    <n v="11633"/>
    <x v="0"/>
    <s v="US"/>
    <s v="USD"/>
    <n v="1397941475"/>
    <n v="1395349475"/>
    <b v="0"/>
    <n v="41"/>
    <b v="1"/>
    <s v="music/rock"/>
    <n v="1.9388333333333334"/>
    <n v="283.73170731707319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11633"/>
    <x v="0"/>
    <s v="US"/>
    <s v="USD"/>
    <n v="1372651140"/>
    <n v="1369770292"/>
    <b v="0"/>
    <n v="75"/>
    <b v="1"/>
    <s v="music/rock"/>
    <n v="2.1150909090909091"/>
    <n v="155.10666666666665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11633"/>
    <x v="0"/>
    <s v="US"/>
    <s v="USD"/>
    <n v="1337396400"/>
    <n v="1333709958"/>
    <b v="0"/>
    <n v="40"/>
    <b v="1"/>
    <s v="music/rock"/>
    <n v="5.8164999999999996"/>
    <n v="290.82499999999999"/>
    <x v="4"/>
    <s v="rock"/>
    <x v="835"/>
    <d v="2012-05-18T21:00:00"/>
  </r>
  <r>
    <n v="836"/>
    <s v="DESMADRE Full Album + Press Kit"/>
    <s v="An album you can bring home to mom."/>
    <n v="5000"/>
    <n v="11633"/>
    <x v="0"/>
    <s v="US"/>
    <s v="USD"/>
    <n v="1381108918"/>
    <n v="1378516918"/>
    <b v="0"/>
    <n v="46"/>
    <b v="1"/>
    <s v="music/rock"/>
    <n v="2.3266"/>
    <n v="252.89130434782609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11633"/>
    <x v="0"/>
    <s v="US"/>
    <s v="USD"/>
    <n v="1398988662"/>
    <n v="1396396662"/>
    <b v="0"/>
    <n v="62"/>
    <b v="1"/>
    <s v="music/rock"/>
    <n v="4.6532"/>
    <n v="187.62903225806451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11633"/>
    <x v="0"/>
    <s v="US"/>
    <s v="USD"/>
    <n v="1326835985"/>
    <n v="1324243985"/>
    <b v="0"/>
    <n v="61"/>
    <b v="1"/>
    <s v="music/rock"/>
    <n v="5.8164999999999996"/>
    <n v="190.70491803278688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11633"/>
    <x v="0"/>
    <s v="US"/>
    <s v="USD"/>
    <n v="1348337956"/>
    <n v="1345745956"/>
    <b v="0"/>
    <n v="96"/>
    <b v="1"/>
    <s v="music/rock"/>
    <n v="2.3266"/>
    <n v="121.17708333333333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1633"/>
    <x v="0"/>
    <s v="US"/>
    <s v="USD"/>
    <n v="1474694787"/>
    <n v="1472102787"/>
    <b v="0"/>
    <n v="190"/>
    <b v="1"/>
    <s v="music/metal"/>
    <n v="1.1633"/>
    <n v="61.226315789473681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11633"/>
    <x v="0"/>
    <s v="US"/>
    <s v="USD"/>
    <n v="1415653663"/>
    <n v="1413058063"/>
    <b v="1"/>
    <n v="94"/>
    <b v="1"/>
    <s v="music/metal"/>
    <n v="2.3266"/>
    <n v="123.7553191489361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11633"/>
    <x v="0"/>
    <s v="CA"/>
    <s v="CAD"/>
    <n v="1381723140"/>
    <n v="1378735983"/>
    <b v="1"/>
    <n v="39"/>
    <b v="1"/>
    <s v="music/metal"/>
    <n v="4.6532"/>
    <n v="298.28205128205127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11633"/>
    <x v="0"/>
    <s v="US"/>
    <s v="USD"/>
    <n v="1481184000"/>
    <n v="1479708680"/>
    <b v="0"/>
    <n v="127"/>
    <b v="1"/>
    <s v="music/metal"/>
    <n v="3.8776666666666668"/>
    <n v="91.5984251968504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11633"/>
    <x v="0"/>
    <s v="US"/>
    <s v="USD"/>
    <n v="1414817940"/>
    <n v="1411489552"/>
    <b v="1"/>
    <n v="159"/>
    <b v="1"/>
    <s v="music/metal"/>
    <n v="3.8776666666666668"/>
    <n v="73.163522012578611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11633"/>
    <x v="0"/>
    <s v="US"/>
    <s v="USD"/>
    <n v="1473047940"/>
    <n v="1469595396"/>
    <b v="0"/>
    <n v="177"/>
    <b v="1"/>
    <s v="music/metal"/>
    <n v="2.3266"/>
    <n v="65.723163841807903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1633"/>
    <x v="0"/>
    <s v="GB"/>
    <s v="GBP"/>
    <n v="1394460000"/>
    <n v="1393233855"/>
    <b v="0"/>
    <n v="47"/>
    <b v="1"/>
    <s v="music/metal"/>
    <n v="10.575454545454546"/>
    <n v="247.51063829787233"/>
    <x v="4"/>
    <s v="metal"/>
    <x v="846"/>
    <d v="2014-03-10T08:00:00"/>
  </r>
  <r>
    <n v="847"/>
    <s v="CENTROPYMUSIC"/>
    <s v="MUSIC WITH MEANING!  MUSIC THAT MATTERS!!!"/>
    <n v="10"/>
    <n v="11633"/>
    <x v="0"/>
    <s v="US"/>
    <s v="USD"/>
    <n v="1436555376"/>
    <n v="1433963376"/>
    <b v="0"/>
    <n v="1"/>
    <b v="1"/>
    <s v="music/metal"/>
    <n v="1163.3"/>
    <n v="11633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11633"/>
    <x v="0"/>
    <s v="US"/>
    <s v="USD"/>
    <n v="1429038033"/>
    <n v="1426446033"/>
    <b v="0"/>
    <n v="16"/>
    <b v="1"/>
    <s v="music/metal"/>
    <n v="38.776666666666664"/>
    <n v="727.062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11633"/>
    <x v="0"/>
    <s v="US"/>
    <s v="USD"/>
    <n v="1426473264"/>
    <n v="1424057664"/>
    <b v="0"/>
    <n v="115"/>
    <b v="1"/>
    <s v="music/metal"/>
    <n v="2.9082499999999998"/>
    <n v="101.15652173913044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11633"/>
    <x v="0"/>
    <s v="US"/>
    <s v="USD"/>
    <n v="1461560340"/>
    <n v="1458762717"/>
    <b v="0"/>
    <n v="133"/>
    <b v="1"/>
    <s v="music/metal"/>
    <n v="2.9082499999999998"/>
    <n v="87.46616541353383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11633"/>
    <x v="0"/>
    <s v="FR"/>
    <s v="EUR"/>
    <n v="1469994300"/>
    <n v="1464815253"/>
    <b v="0"/>
    <n v="70"/>
    <b v="1"/>
    <s v="music/metal"/>
    <n v="5.8164999999999996"/>
    <n v="166.18571428571428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11633"/>
    <x v="0"/>
    <s v="US"/>
    <s v="USD"/>
    <n v="1477342800"/>
    <n v="1476386395"/>
    <b v="0"/>
    <n v="62"/>
    <b v="1"/>
    <s v="music/metal"/>
    <n v="3.3237142857142858"/>
    <n v="187.62903225806451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11633"/>
    <x v="0"/>
    <s v="US"/>
    <s v="USD"/>
    <n v="1424116709"/>
    <n v="1421524709"/>
    <b v="0"/>
    <n v="10"/>
    <b v="1"/>
    <s v="music/metal"/>
    <n v="38.776666666666664"/>
    <n v="1163.3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11633"/>
    <x v="0"/>
    <s v="US"/>
    <s v="USD"/>
    <n v="1482901546"/>
    <n v="1480309546"/>
    <b v="0"/>
    <n v="499"/>
    <b v="1"/>
    <s v="music/metal"/>
    <n v="0.41845323741007195"/>
    <n v="23.312625250501004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1633"/>
    <x v="0"/>
    <s v="US"/>
    <s v="USD"/>
    <n v="1469329217"/>
    <n v="1466737217"/>
    <b v="0"/>
    <n v="47"/>
    <b v="1"/>
    <s v="music/metal"/>
    <n v="8.0227586206896557"/>
    <n v="247.51063829787233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11633"/>
    <x v="0"/>
    <s v="DE"/>
    <s v="EUR"/>
    <n v="1477422000"/>
    <n v="1472282956"/>
    <b v="0"/>
    <n v="28"/>
    <b v="1"/>
    <s v="music/metal"/>
    <n v="46.531999999999996"/>
    <n v="415.46428571428572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1633"/>
    <x v="0"/>
    <s v="ES"/>
    <s v="EUR"/>
    <n v="1448463431"/>
    <n v="1444831031"/>
    <b v="0"/>
    <n v="24"/>
    <b v="1"/>
    <s v="music/metal"/>
    <n v="9.6941666666666659"/>
    <n v="484.70833333333331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1633"/>
    <x v="0"/>
    <s v="GB"/>
    <s v="GBP"/>
    <n v="1429138740"/>
    <n v="1426528418"/>
    <b v="0"/>
    <n v="76"/>
    <b v="1"/>
    <s v="music/metal"/>
    <n v="9.6941666666666659"/>
    <n v="153.06578947368422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11633"/>
    <x v="0"/>
    <s v="US"/>
    <s v="USD"/>
    <n v="1433376000"/>
    <n v="1430768468"/>
    <b v="0"/>
    <n v="98"/>
    <b v="1"/>
    <s v="music/metal"/>
    <n v="2.9082499999999998"/>
    <n v="118.7040816326530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11633"/>
    <x v="2"/>
    <s v="US"/>
    <s v="USD"/>
    <n v="1385123713"/>
    <n v="1382528113"/>
    <b v="0"/>
    <n v="48"/>
    <b v="0"/>
    <s v="music/jazz"/>
    <n v="0.83092857142857146"/>
    <n v="242.35416666666666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1633"/>
    <x v="2"/>
    <s v="US"/>
    <s v="USD"/>
    <n v="1474067404"/>
    <n v="1471475404"/>
    <b v="0"/>
    <n v="2"/>
    <b v="0"/>
    <s v="music/jazz"/>
    <n v="2.5851111111111109"/>
    <n v="5816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1633"/>
    <x v="2"/>
    <s v="GB"/>
    <s v="GBP"/>
    <n v="1384179548"/>
    <n v="1381583948"/>
    <b v="0"/>
    <n v="4"/>
    <b v="0"/>
    <s v="music/jazz"/>
    <n v="0.23266000000000001"/>
    <n v="2908.2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11633"/>
    <x v="2"/>
    <s v="US"/>
    <s v="USD"/>
    <n v="1329014966"/>
    <n v="1326422966"/>
    <b v="0"/>
    <n v="5"/>
    <b v="0"/>
    <s v="music/jazz"/>
    <n v="5.8164999999999996"/>
    <n v="2326.6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11633"/>
    <x v="2"/>
    <s v="US"/>
    <s v="USD"/>
    <n v="1381917540"/>
    <n v="1379990038"/>
    <b v="0"/>
    <n v="79"/>
    <b v="0"/>
    <s v="music/jazz"/>
    <n v="1.7896923076923077"/>
    <n v="147.25316455696202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11633"/>
    <x v="2"/>
    <s v="US"/>
    <s v="USD"/>
    <n v="1358361197"/>
    <n v="1353177197"/>
    <b v="0"/>
    <n v="2"/>
    <b v="0"/>
    <s v="music/jazz"/>
    <n v="5.2877272727272731"/>
    <n v="5816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11633"/>
    <x v="2"/>
    <s v="US"/>
    <s v="USD"/>
    <n v="1425136200"/>
    <n v="1421853518"/>
    <b v="0"/>
    <n v="11"/>
    <b v="0"/>
    <s v="music/jazz"/>
    <n v="3.3237142857142858"/>
    <n v="1057.5454545454545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1633"/>
    <x v="2"/>
    <s v="US"/>
    <s v="USD"/>
    <n v="1259643540"/>
    <n v="1254450706"/>
    <b v="0"/>
    <n v="11"/>
    <b v="0"/>
    <s v="music/jazz"/>
    <n v="2.3266"/>
    <n v="1057.5454545454545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11633"/>
    <x v="2"/>
    <s v="US"/>
    <s v="USD"/>
    <n v="1389055198"/>
    <n v="1386463198"/>
    <b v="0"/>
    <n v="1"/>
    <b v="0"/>
    <s v="music/jazz"/>
    <n v="0.25851111111111114"/>
    <n v="11633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1633"/>
    <x v="2"/>
    <s v="US"/>
    <s v="USD"/>
    <n v="1365448657"/>
    <n v="1362860257"/>
    <b v="0"/>
    <n v="3"/>
    <b v="0"/>
    <s v="music/jazz"/>
    <n v="1.3219318181818183"/>
    <n v="3877.6666666666665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11633"/>
    <x v="2"/>
    <s v="GB"/>
    <s v="GBP"/>
    <n v="1377995523"/>
    <n v="1375403523"/>
    <b v="0"/>
    <n v="5"/>
    <b v="0"/>
    <s v="music/jazz"/>
    <n v="0.58165"/>
    <n v="2326.6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11633"/>
    <x v="2"/>
    <s v="US"/>
    <s v="USD"/>
    <n v="1385735295"/>
    <n v="1383139695"/>
    <b v="0"/>
    <n v="12"/>
    <b v="0"/>
    <s v="music/jazz"/>
    <n v="1.9388333333333334"/>
    <n v="969.41666666666663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11633"/>
    <x v="2"/>
    <s v="US"/>
    <s v="USD"/>
    <n v="1299786527"/>
    <n v="1295898527"/>
    <b v="0"/>
    <n v="2"/>
    <b v="0"/>
    <s v="music/jazz"/>
    <n v="1.4541249999999999"/>
    <n v="5816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11633"/>
    <x v="2"/>
    <s v="US"/>
    <s v="USD"/>
    <n v="1352610040"/>
    <n v="1349150440"/>
    <b v="0"/>
    <n v="5"/>
    <b v="0"/>
    <s v="music/jazz"/>
    <n v="3.3237142857142858"/>
    <n v="2326.6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11633"/>
    <x v="2"/>
    <s v="US"/>
    <s v="USD"/>
    <n v="1367676034"/>
    <n v="1365084034"/>
    <b v="0"/>
    <n v="21"/>
    <b v="0"/>
    <s v="music/jazz"/>
    <n v="3.8776666666666668"/>
    <n v="553.95238095238096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11633"/>
    <x v="2"/>
    <s v="US"/>
    <s v="USD"/>
    <n v="1442856131"/>
    <n v="1441128131"/>
    <b v="0"/>
    <n v="0"/>
    <b v="0"/>
    <s v="music/jazz"/>
    <n v="2.3266"/>
    <n v="0"/>
    <x v="4"/>
    <s v="jazz"/>
    <x v="875"/>
    <d v="2015-09-21T11:22:11"/>
  </r>
  <r>
    <n v="876"/>
    <s v="Sound Of Dobells"/>
    <s v="What was the greatest record shop ever?  DOBELLS!"/>
    <n v="3152"/>
    <n v="11633"/>
    <x v="2"/>
    <s v="GB"/>
    <s v="GBP"/>
    <n v="1359978927"/>
    <n v="1357127727"/>
    <b v="0"/>
    <n v="45"/>
    <b v="0"/>
    <s v="music/jazz"/>
    <n v="3.6906725888324874"/>
    <n v="258.51111111111112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1633"/>
    <x v="2"/>
    <s v="US"/>
    <s v="USD"/>
    <n v="1387479360"/>
    <n v="1384887360"/>
    <b v="0"/>
    <n v="29"/>
    <b v="0"/>
    <s v="music/jazz"/>
    <n v="5.8164999999999996"/>
    <n v="401.13793103448273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11633"/>
    <x v="2"/>
    <s v="US"/>
    <s v="USD"/>
    <n v="1293082524"/>
    <n v="1290490524"/>
    <b v="0"/>
    <n v="2"/>
    <b v="0"/>
    <s v="music/jazz"/>
    <n v="2.3266"/>
    <n v="5816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11633"/>
    <x v="2"/>
    <s v="US"/>
    <s v="USD"/>
    <n v="1338321305"/>
    <n v="1336506905"/>
    <b v="0"/>
    <n v="30"/>
    <b v="0"/>
    <s v="music/jazz"/>
    <n v="5.5395238095238097"/>
    <n v="387.7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633"/>
    <x v="2"/>
    <s v="US"/>
    <s v="USD"/>
    <n v="1351582938"/>
    <n v="1348731738"/>
    <b v="0"/>
    <n v="8"/>
    <b v="0"/>
    <s v="music/indie rock"/>
    <n v="3.0775132275132275"/>
    <n v="145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11633"/>
    <x v="2"/>
    <s v="US"/>
    <s v="USD"/>
    <n v="1326520886"/>
    <n v="1322632886"/>
    <b v="0"/>
    <n v="1"/>
    <b v="0"/>
    <s v="music/indie rock"/>
    <n v="3.1021333333333332"/>
    <n v="11633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11633"/>
    <x v="2"/>
    <s v="US"/>
    <s v="USD"/>
    <n v="1315341550"/>
    <n v="1312490350"/>
    <b v="0"/>
    <n v="14"/>
    <b v="0"/>
    <s v="music/indie rock"/>
    <n v="7.7553333333333336"/>
    <n v="830.92857142857144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11633"/>
    <x v="2"/>
    <s v="US"/>
    <s v="USD"/>
    <n v="1456957635"/>
    <n v="1451773635"/>
    <b v="0"/>
    <n v="24"/>
    <b v="0"/>
    <s v="music/indie rock"/>
    <n v="2.3266"/>
    <n v="484.70833333333331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11633"/>
    <x v="2"/>
    <s v="US"/>
    <s v="USD"/>
    <n v="1336789860"/>
    <n v="1331666146"/>
    <b v="0"/>
    <n v="2"/>
    <b v="0"/>
    <s v="music/indie rock"/>
    <n v="5.8164999999999996"/>
    <n v="5816.5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11633"/>
    <x v="2"/>
    <s v="US"/>
    <s v="USD"/>
    <n v="1483137311"/>
    <n v="1481322911"/>
    <b v="0"/>
    <n v="21"/>
    <b v="0"/>
    <s v="music/indie rock"/>
    <n v="11.632999999999999"/>
    <n v="553.95238095238096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11633"/>
    <x v="2"/>
    <s v="US"/>
    <s v="USD"/>
    <n v="1473972813"/>
    <n v="1471812813"/>
    <b v="0"/>
    <n v="7"/>
    <b v="0"/>
    <s v="music/indie rock"/>
    <n v="23.265999999999998"/>
    <n v="1661.8571428571429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11633"/>
    <x v="2"/>
    <s v="US"/>
    <s v="USD"/>
    <n v="1338159655"/>
    <n v="1335567655"/>
    <b v="0"/>
    <n v="0"/>
    <b v="0"/>
    <s v="music/indie rock"/>
    <n v="11.632999999999999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11633"/>
    <x v="2"/>
    <s v="US"/>
    <s v="USD"/>
    <n v="1314856800"/>
    <n v="1311789885"/>
    <b v="0"/>
    <n v="4"/>
    <b v="0"/>
    <s v="music/indie rock"/>
    <n v="11.632999999999999"/>
    <n v="2908.25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11633"/>
    <x v="2"/>
    <s v="US"/>
    <s v="USD"/>
    <n v="1412534943"/>
    <n v="1409942943"/>
    <b v="0"/>
    <n v="32"/>
    <b v="0"/>
    <s v="music/indie rock"/>
    <n v="0.46532000000000001"/>
    <n v="363.5312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1633"/>
    <x v="2"/>
    <s v="US"/>
    <s v="USD"/>
    <n v="1385055979"/>
    <n v="1382460379"/>
    <b v="0"/>
    <n v="4"/>
    <b v="0"/>
    <s v="music/indie rock"/>
    <n v="3.8776666666666668"/>
    <n v="2908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11633"/>
    <x v="2"/>
    <s v="US"/>
    <s v="USD"/>
    <n v="1408581930"/>
    <n v="1405989930"/>
    <b v="0"/>
    <n v="9"/>
    <b v="0"/>
    <s v="music/indie rock"/>
    <n v="1.4541249999999999"/>
    <n v="1292.5555555555557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11633"/>
    <x v="2"/>
    <s v="US"/>
    <s v="USD"/>
    <n v="1280635200"/>
    <n v="1273121283"/>
    <b v="0"/>
    <n v="17"/>
    <b v="0"/>
    <s v="music/indie rock"/>
    <n v="1.9388333333333334"/>
    <n v="684.29411764705878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11633"/>
    <x v="2"/>
    <s v="US"/>
    <s v="USD"/>
    <n v="1427920363"/>
    <n v="1425331963"/>
    <b v="0"/>
    <n v="5"/>
    <b v="0"/>
    <s v="music/indie rock"/>
    <n v="5.8164999999999996"/>
    <n v="2326.6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11633"/>
    <x v="2"/>
    <s v="US"/>
    <s v="USD"/>
    <n v="1465169610"/>
    <n v="1462577610"/>
    <b v="0"/>
    <n v="53"/>
    <b v="0"/>
    <s v="music/indie rock"/>
    <n v="0.58165"/>
    <n v="219.49056603773585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1633"/>
    <x v="2"/>
    <s v="US"/>
    <s v="USD"/>
    <n v="1287975829"/>
    <n v="1284087829"/>
    <b v="0"/>
    <n v="7"/>
    <b v="0"/>
    <s v="music/indie rock"/>
    <n v="1.4541249999999999"/>
    <n v="1661.8571428571429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11633"/>
    <x v="2"/>
    <s v="US"/>
    <s v="USD"/>
    <n v="1440734400"/>
    <n v="1438549026"/>
    <b v="0"/>
    <n v="72"/>
    <b v="0"/>
    <s v="music/indie rock"/>
    <n v="1.4541249999999999"/>
    <n v="161.56944444444446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11633"/>
    <x v="2"/>
    <s v="US"/>
    <s v="USD"/>
    <n v="1354123908"/>
    <n v="1351528308"/>
    <b v="0"/>
    <n v="0"/>
    <b v="0"/>
    <s v="music/indie rock"/>
    <n v="3.8776666666666668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11633"/>
    <x v="2"/>
    <s v="US"/>
    <s v="USD"/>
    <n v="1326651110"/>
    <n v="1322763110"/>
    <b v="0"/>
    <n v="2"/>
    <b v="0"/>
    <s v="music/indie rock"/>
    <n v="4.6532"/>
    <n v="5816.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11633"/>
    <x v="2"/>
    <s v="US"/>
    <s v="USD"/>
    <n v="1306549362"/>
    <n v="1302661362"/>
    <b v="0"/>
    <n v="8"/>
    <b v="0"/>
    <s v="music/indie rock"/>
    <n v="15.510666666666667"/>
    <n v="1454.12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11633"/>
    <x v="2"/>
    <s v="US"/>
    <s v="USD"/>
    <n v="1459365802"/>
    <n v="1456777402"/>
    <b v="0"/>
    <n v="2"/>
    <b v="0"/>
    <s v="music/jazz"/>
    <n v="2.3266"/>
    <n v="5816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11633"/>
    <x v="2"/>
    <s v="US"/>
    <s v="USD"/>
    <n v="1276024260"/>
    <n v="1272050914"/>
    <b v="0"/>
    <n v="0"/>
    <b v="0"/>
    <s v="music/jazz"/>
    <n v="1.7896923076923077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11633"/>
    <x v="2"/>
    <s v="US"/>
    <s v="USD"/>
    <n v="1409412600"/>
    <n v="1404947422"/>
    <b v="0"/>
    <n v="3"/>
    <b v="0"/>
    <s v="music/jazz"/>
    <n v="0.38776666666666665"/>
    <n v="3877.6666666666665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1633"/>
    <x v="2"/>
    <s v="US"/>
    <s v="USD"/>
    <n v="1348367100"/>
    <n v="1346180780"/>
    <b v="0"/>
    <n v="4"/>
    <b v="0"/>
    <s v="music/jazz"/>
    <n v="2.3266"/>
    <n v="2908.25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1633"/>
    <x v="2"/>
    <s v="US"/>
    <s v="USD"/>
    <n v="1451786137"/>
    <n v="1449194137"/>
    <b v="0"/>
    <n v="3"/>
    <b v="0"/>
    <s v="music/jazz"/>
    <n v="0.23266000000000001"/>
    <n v="3877.6666666666665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1633"/>
    <x v="2"/>
    <s v="US"/>
    <s v="USD"/>
    <n v="1295847926"/>
    <n v="1290663926"/>
    <b v="0"/>
    <n v="6"/>
    <b v="0"/>
    <s v="music/jazz"/>
    <n v="1.7896923076923077"/>
    <n v="1938.8333333333333"/>
    <x v="4"/>
    <s v="jazz"/>
    <x v="905"/>
    <d v="2011-01-23T23:45:26"/>
  </r>
  <r>
    <n v="906"/>
    <s v="24th Music Presents Channeling Motown (Live)"/>
    <s v="The DMV's most respected saxophonist pay tribute to Motown."/>
    <n v="15000"/>
    <n v="11633"/>
    <x v="2"/>
    <s v="US"/>
    <s v="USD"/>
    <n v="1394681590"/>
    <n v="1392093190"/>
    <b v="0"/>
    <n v="0"/>
    <b v="0"/>
    <s v="music/jazz"/>
    <n v="0.7755333333333333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11633"/>
    <x v="2"/>
    <s v="US"/>
    <s v="USD"/>
    <n v="1315715823"/>
    <n v="1313123823"/>
    <b v="0"/>
    <n v="0"/>
    <b v="0"/>
    <s v="music/jazz"/>
    <n v="4.0113793103448279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11633"/>
    <x v="2"/>
    <s v="US"/>
    <s v="USD"/>
    <n v="1280206740"/>
    <n v="1276283655"/>
    <b v="0"/>
    <n v="0"/>
    <b v="0"/>
    <s v="music/jazz"/>
    <n v="4.6532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11633"/>
    <x v="2"/>
    <s v="US"/>
    <s v="USD"/>
    <n v="1343016000"/>
    <n v="1340296440"/>
    <b v="0"/>
    <n v="8"/>
    <b v="0"/>
    <s v="music/jazz"/>
    <n v="0.72706249999999994"/>
    <n v="1454.12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1633"/>
    <x v="2"/>
    <s v="GB"/>
    <s v="GBP"/>
    <n v="1488546319"/>
    <n v="1483362319"/>
    <b v="0"/>
    <n v="5"/>
    <b v="0"/>
    <s v="music/jazz"/>
    <n v="21.150909090909092"/>
    <n v="2326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11633"/>
    <x v="2"/>
    <s v="US"/>
    <s v="USD"/>
    <n v="1390522045"/>
    <n v="1388707645"/>
    <b v="0"/>
    <n v="0"/>
    <b v="0"/>
    <s v="music/jazz"/>
    <n v="0.11633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11633"/>
    <x v="2"/>
    <s v="US"/>
    <s v="USD"/>
    <n v="1355197047"/>
    <n v="1350009447"/>
    <b v="0"/>
    <n v="2"/>
    <b v="0"/>
    <s v="music/jazz"/>
    <n v="3.3237142857142858"/>
    <n v="5816.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1633"/>
    <x v="2"/>
    <s v="US"/>
    <s v="USD"/>
    <n v="1336188019"/>
    <n v="1333596019"/>
    <b v="0"/>
    <n v="24"/>
    <b v="0"/>
    <s v="music/jazz"/>
    <n v="0.38776666666666665"/>
    <n v="484.70833333333331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11633"/>
    <x v="2"/>
    <s v="US"/>
    <s v="USD"/>
    <n v="1345918747"/>
    <n v="1343326747"/>
    <b v="0"/>
    <n v="0"/>
    <b v="0"/>
    <s v="music/jazz"/>
    <n v="7.7553333333333336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11633"/>
    <x v="2"/>
    <s v="US"/>
    <s v="USD"/>
    <n v="1330577940"/>
    <n v="1327853914"/>
    <b v="0"/>
    <n v="9"/>
    <b v="0"/>
    <s v="music/jazz"/>
    <n v="1.7896923076923077"/>
    <n v="1292.5555555555557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11633"/>
    <x v="2"/>
    <s v="US"/>
    <s v="USD"/>
    <n v="1287723600"/>
    <n v="1284409734"/>
    <b v="0"/>
    <n v="0"/>
    <b v="0"/>
    <s v="music/jazz"/>
    <n v="3.5251515151515154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11633"/>
    <x v="2"/>
    <s v="US"/>
    <s v="USD"/>
    <n v="1405305000"/>
    <n v="1402612730"/>
    <b v="0"/>
    <n v="1"/>
    <b v="0"/>
    <s v="music/jazz"/>
    <n v="2.3266"/>
    <n v="11633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1633"/>
    <x v="2"/>
    <s v="GB"/>
    <s v="GBP"/>
    <n v="1417474761"/>
    <n v="1414879161"/>
    <b v="0"/>
    <n v="10"/>
    <b v="0"/>
    <s v="music/jazz"/>
    <n v="2.982820512820513"/>
    <n v="1163.3"/>
    <x v="4"/>
    <s v="jazz"/>
    <x v="918"/>
    <d v="2014-12-01T16:59:21"/>
  </r>
  <r>
    <n v="919"/>
    <s v="Jazz CD:  Out of The Blue"/>
    <s v="Cool jazz with a New Orleans flavor."/>
    <n v="20000"/>
    <n v="11633"/>
    <x v="2"/>
    <s v="US"/>
    <s v="USD"/>
    <n v="1355930645"/>
    <n v="1352906645"/>
    <b v="0"/>
    <n v="1"/>
    <b v="0"/>
    <s v="music/jazz"/>
    <n v="0.58165"/>
    <n v="11633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11633"/>
    <x v="2"/>
    <s v="US"/>
    <s v="USD"/>
    <n v="1384448822"/>
    <n v="1381853222"/>
    <b v="0"/>
    <n v="0"/>
    <b v="0"/>
    <s v="music/jazz"/>
    <n v="2.1150909090909091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11633"/>
    <x v="2"/>
    <s v="US"/>
    <s v="USD"/>
    <n v="1323666376"/>
    <n v="1320033976"/>
    <b v="0"/>
    <n v="20"/>
    <b v="0"/>
    <s v="music/jazz"/>
    <n v="0.7755333333333333"/>
    <n v="581.6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11633"/>
    <x v="2"/>
    <s v="US"/>
    <s v="USD"/>
    <n v="1412167393"/>
    <n v="1409143393"/>
    <b v="0"/>
    <n v="30"/>
    <b v="0"/>
    <s v="music/jazz"/>
    <n v="0.43085185185185187"/>
    <n v="387.76666666666665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11633"/>
    <x v="2"/>
    <s v="US"/>
    <s v="USD"/>
    <n v="1416614523"/>
    <n v="1414018923"/>
    <b v="0"/>
    <n v="6"/>
    <b v="0"/>
    <s v="music/jazz"/>
    <n v="0.7755333333333333"/>
    <n v="1938.8333333333333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11633"/>
    <x v="2"/>
    <s v="US"/>
    <s v="USD"/>
    <n v="1360795069"/>
    <n v="1358203069"/>
    <b v="0"/>
    <n v="15"/>
    <b v="0"/>
    <s v="music/jazz"/>
    <n v="3.8776666666666668"/>
    <n v="775.5333333333333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1633"/>
    <x v="2"/>
    <s v="US"/>
    <s v="USD"/>
    <n v="1385590111"/>
    <n v="1382994511"/>
    <b v="0"/>
    <n v="5"/>
    <b v="0"/>
    <s v="music/jazz"/>
    <n v="1.9388333333333334"/>
    <n v="2326.6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11633"/>
    <x v="2"/>
    <s v="US"/>
    <s v="USD"/>
    <n v="1278628800"/>
    <n v="1276043330"/>
    <b v="0"/>
    <n v="0"/>
    <b v="0"/>
    <s v="music/jazz"/>
    <n v="1.6618571428571429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11633"/>
    <x v="2"/>
    <s v="US"/>
    <s v="USD"/>
    <n v="1337024695"/>
    <n v="1334432695"/>
    <b v="0"/>
    <n v="0"/>
    <b v="0"/>
    <s v="music/jazz"/>
    <n v="0.58165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1633"/>
    <x v="2"/>
    <s v="US"/>
    <s v="USD"/>
    <n v="1353196800"/>
    <n v="1348864913"/>
    <b v="0"/>
    <n v="28"/>
    <b v="0"/>
    <s v="music/jazz"/>
    <n v="0.80227586206896551"/>
    <n v="415.46428571428572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11633"/>
    <x v="2"/>
    <s v="US"/>
    <s v="USD"/>
    <n v="1333946569"/>
    <n v="1331358169"/>
    <b v="0"/>
    <n v="0"/>
    <b v="0"/>
    <s v="music/jazz"/>
    <n v="23.265999999999998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11633"/>
    <x v="2"/>
    <s v="US"/>
    <s v="USD"/>
    <n v="1277501520"/>
    <n v="1273874306"/>
    <b v="0"/>
    <n v="5"/>
    <b v="0"/>
    <s v="music/jazz"/>
    <n v="12.925555555555556"/>
    <n v="2326.6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1633"/>
    <x v="2"/>
    <s v="GB"/>
    <s v="GBP"/>
    <n v="1395007200"/>
    <n v="1392021502"/>
    <b v="0"/>
    <n v="7"/>
    <b v="0"/>
    <s v="music/jazz"/>
    <n v="5.8164999999999996"/>
    <n v="1661.8571428571429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1633"/>
    <x v="2"/>
    <s v="US"/>
    <s v="USD"/>
    <n v="1363990545"/>
    <n v="1360106145"/>
    <b v="0"/>
    <n v="30"/>
    <b v="0"/>
    <s v="music/jazz"/>
    <n v="1.2245263157894737"/>
    <n v="387.76666666666665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1633"/>
    <x v="2"/>
    <s v="US"/>
    <s v="USD"/>
    <n v="1399867409"/>
    <n v="1394683409"/>
    <b v="0"/>
    <n v="2"/>
    <b v="0"/>
    <s v="music/jazz"/>
    <n v="5.8164999999999996"/>
    <n v="5816.5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1633"/>
    <x v="2"/>
    <s v="CA"/>
    <s v="CAD"/>
    <n v="1399183200"/>
    <n v="1396633284"/>
    <b v="0"/>
    <n v="30"/>
    <b v="0"/>
    <s v="music/jazz"/>
    <n v="2.3266"/>
    <n v="387.76666666666665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11633"/>
    <x v="2"/>
    <s v="US"/>
    <s v="USD"/>
    <n v="1454054429"/>
    <n v="1451462429"/>
    <b v="0"/>
    <n v="2"/>
    <b v="0"/>
    <s v="music/jazz"/>
    <n v="3.3237142857142858"/>
    <n v="5816.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11633"/>
    <x v="2"/>
    <s v="US"/>
    <s v="USD"/>
    <n v="1326916800"/>
    <n v="1323131689"/>
    <b v="0"/>
    <n v="0"/>
    <b v="0"/>
    <s v="music/jazz"/>
    <n v="8.3092857142857142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11633"/>
    <x v="2"/>
    <s v="US"/>
    <s v="USD"/>
    <n v="1383509357"/>
    <n v="1380913757"/>
    <b v="0"/>
    <n v="2"/>
    <b v="0"/>
    <s v="music/jazz"/>
    <n v="3.3237142857142858"/>
    <n v="5816.5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11633"/>
    <x v="2"/>
    <s v="US"/>
    <s v="USD"/>
    <n v="1346585448"/>
    <n v="1343993448"/>
    <b v="0"/>
    <n v="1"/>
    <b v="0"/>
    <s v="music/jazz"/>
    <n v="1.6618571428571429"/>
    <n v="11633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11633"/>
    <x v="2"/>
    <s v="US"/>
    <s v="USD"/>
    <n v="1372622280"/>
    <n v="1369246738"/>
    <b v="0"/>
    <n v="2"/>
    <b v="0"/>
    <s v="music/jazz"/>
    <n v="4.2301818181818183"/>
    <n v="5816.5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1633"/>
    <x v="2"/>
    <s v="US"/>
    <s v="USD"/>
    <n v="1439251926"/>
    <n v="1435363926"/>
    <b v="0"/>
    <n v="14"/>
    <b v="0"/>
    <s v="technology/wearables"/>
    <n v="1.2925555555555555"/>
    <n v="830.92857142857144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33"/>
    <x v="2"/>
    <s v="US"/>
    <s v="USD"/>
    <n v="1486693145"/>
    <n v="1484101145"/>
    <b v="0"/>
    <n v="31"/>
    <b v="0"/>
    <s v="technology/wearables"/>
    <n v="0.23266000000000001"/>
    <n v="375.25806451612902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11633"/>
    <x v="2"/>
    <s v="US"/>
    <s v="USD"/>
    <n v="1455826460"/>
    <n v="1452716060"/>
    <b v="0"/>
    <n v="16"/>
    <b v="0"/>
    <s v="technology/wearables"/>
    <n v="1.5510666666666666"/>
    <n v="727.0625"/>
    <x v="2"/>
    <s v="wearables"/>
    <x v="942"/>
    <d v="2016-02-18T14:14:20"/>
  </r>
  <r>
    <n v="943"/>
    <s v="SleepMode"/>
    <s v="A mask for home or travel that will give you the best, undisturbed sleep of your life."/>
    <n v="3000"/>
    <n v="11633"/>
    <x v="2"/>
    <s v="US"/>
    <s v="USD"/>
    <n v="1480438905"/>
    <n v="1477843305"/>
    <b v="0"/>
    <n v="12"/>
    <b v="0"/>
    <s v="technology/wearables"/>
    <n v="3.8776666666666668"/>
    <n v="969.41666666666663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11633"/>
    <x v="2"/>
    <s v="US"/>
    <s v="USD"/>
    <n v="1460988000"/>
    <n v="1458050450"/>
    <b v="0"/>
    <n v="96"/>
    <b v="0"/>
    <s v="technology/wearables"/>
    <n v="0.23266000000000001"/>
    <n v="121.17708333333333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11633"/>
    <x v="2"/>
    <s v="FR"/>
    <s v="EUR"/>
    <n v="1487462340"/>
    <n v="1482958626"/>
    <b v="0"/>
    <n v="16"/>
    <b v="0"/>
    <s v="technology/wearables"/>
    <n v="0.11633"/>
    <n v="727.06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11633"/>
    <x v="2"/>
    <s v="US"/>
    <s v="USD"/>
    <n v="1473444048"/>
    <n v="1470852048"/>
    <b v="0"/>
    <n v="5"/>
    <b v="0"/>
    <s v="technology/wearables"/>
    <n v="0.7755333333333333"/>
    <n v="2326.6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11633"/>
    <x v="2"/>
    <s v="US"/>
    <s v="USD"/>
    <n v="1467312306"/>
    <n v="1462128306"/>
    <b v="0"/>
    <n v="0"/>
    <b v="0"/>
    <s v="technology/wearables"/>
    <n v="13.685882352941176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11633"/>
    <x v="2"/>
    <s v="NL"/>
    <s v="EUR"/>
    <n v="1457812364"/>
    <n v="1455220364"/>
    <b v="0"/>
    <n v="8"/>
    <b v="0"/>
    <s v="technology/wearables"/>
    <n v="2.9082499999999998"/>
    <n v="1454.125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11633"/>
    <x v="2"/>
    <s v="DE"/>
    <s v="EUR"/>
    <n v="1456016576"/>
    <n v="1450832576"/>
    <b v="0"/>
    <n v="7"/>
    <b v="0"/>
    <s v="technology/wearables"/>
    <n v="0.58165"/>
    <n v="1661.857142857142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1633"/>
    <x v="2"/>
    <s v="CA"/>
    <s v="CAD"/>
    <n v="1453053661"/>
    <n v="1450461661"/>
    <b v="0"/>
    <n v="24"/>
    <b v="0"/>
    <s v="technology/wearables"/>
    <n v="2.3266"/>
    <n v="484.70833333333331"/>
    <x v="2"/>
    <s v="wearables"/>
    <x v="950"/>
    <d v="2016-01-17T12:01:01"/>
  </r>
  <r>
    <n v="951"/>
    <s v="Smart Harness"/>
    <s v="Revolutionizing the way we walk our dogs!"/>
    <n v="50000"/>
    <n v="11633"/>
    <x v="2"/>
    <s v="US"/>
    <s v="USD"/>
    <n v="1465054872"/>
    <n v="1461166872"/>
    <b v="0"/>
    <n v="121"/>
    <b v="0"/>
    <s v="technology/wearables"/>
    <n v="0.23266000000000001"/>
    <n v="96.14049586776859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1633"/>
    <x v="2"/>
    <s v="US"/>
    <s v="USD"/>
    <n v="1479483812"/>
    <n v="1476888212"/>
    <b v="0"/>
    <n v="196"/>
    <b v="0"/>
    <s v="technology/wearables"/>
    <n v="0.23740816326530612"/>
    <n v="59.352040816326529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1633"/>
    <x v="2"/>
    <s v="US"/>
    <s v="USD"/>
    <n v="1422158199"/>
    <n v="1419566199"/>
    <b v="0"/>
    <n v="5"/>
    <b v="0"/>
    <s v="technology/wearables"/>
    <n v="0.7755333333333333"/>
    <n v="2326.6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11633"/>
    <x v="2"/>
    <s v="US"/>
    <s v="USD"/>
    <n v="1440100839"/>
    <n v="1436472039"/>
    <b v="0"/>
    <n v="73"/>
    <b v="0"/>
    <s v="technology/wearables"/>
    <n v="0.7755333333333333"/>
    <n v="159.3561643835616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1633"/>
    <x v="2"/>
    <s v="US"/>
    <s v="USD"/>
    <n v="1473750300"/>
    <n v="1470294300"/>
    <b v="0"/>
    <n v="93"/>
    <b v="0"/>
    <s v="technology/wearables"/>
    <n v="3.8776666666666668E-2"/>
    <n v="125.0860215053763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11633"/>
    <x v="2"/>
    <s v="US"/>
    <s v="USD"/>
    <n v="1430081759"/>
    <n v="1424901359"/>
    <b v="0"/>
    <n v="17"/>
    <b v="0"/>
    <s v="technology/wearables"/>
    <n v="0.23266000000000001"/>
    <n v="684.29411764705878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11633"/>
    <x v="2"/>
    <s v="US"/>
    <s v="USD"/>
    <n v="1479392133"/>
    <n v="1476710133"/>
    <b v="0"/>
    <n v="7"/>
    <b v="0"/>
    <s v="technology/wearables"/>
    <n v="0.9694166666666667"/>
    <n v="1661.8571428571429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11633"/>
    <x v="2"/>
    <s v="US"/>
    <s v="USD"/>
    <n v="1428641940"/>
    <n v="1426792563"/>
    <b v="0"/>
    <n v="17"/>
    <b v="0"/>
    <s v="technology/wearables"/>
    <n v="1.4958210106724958"/>
    <n v="684.29411764705878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1633"/>
    <x v="2"/>
    <s v="US"/>
    <s v="USD"/>
    <n v="1421640665"/>
    <n v="1419048665"/>
    <b v="0"/>
    <n v="171"/>
    <b v="0"/>
    <s v="technology/wearables"/>
    <n v="0.23266000000000001"/>
    <n v="68.029239766081872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11633"/>
    <x v="2"/>
    <s v="US"/>
    <s v="USD"/>
    <n v="1489500155"/>
    <n v="1485874955"/>
    <b v="0"/>
    <n v="188"/>
    <b v="0"/>
    <s v="technology/wearables"/>
    <n v="0.20903863432165318"/>
    <n v="61.877659574468083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11633"/>
    <x v="2"/>
    <s v="US"/>
    <s v="USD"/>
    <n v="1487617200"/>
    <n v="1483634335"/>
    <b v="0"/>
    <n v="110"/>
    <b v="0"/>
    <s v="technology/wearables"/>
    <n v="0.12245263157894737"/>
    <n v="105.75454545454545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11633"/>
    <x v="2"/>
    <s v="US"/>
    <s v="USD"/>
    <n v="1455210353"/>
    <n v="1451927153"/>
    <b v="0"/>
    <n v="37"/>
    <b v="0"/>
    <s v="technology/wearables"/>
    <n v="4.6532"/>
    <n v="314.40540540540542"/>
    <x v="2"/>
    <s v="wearables"/>
    <x v="962"/>
    <d v="2016-02-11T11:05:53"/>
  </r>
  <r>
    <n v="963"/>
    <s v="The Ultimate Learning Center"/>
    <s v="WE are molding an educated, motivated, non violent GENERATION!"/>
    <n v="35000"/>
    <n v="11633"/>
    <x v="2"/>
    <s v="US"/>
    <s v="USD"/>
    <n v="1476717319"/>
    <n v="1473693319"/>
    <b v="0"/>
    <n v="9"/>
    <b v="0"/>
    <s v="technology/wearables"/>
    <n v="0.3323714285714286"/>
    <n v="1292.5555555555557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11633"/>
    <x v="2"/>
    <s v="CA"/>
    <s v="CAD"/>
    <n v="1441119919"/>
    <n v="1437663919"/>
    <b v="0"/>
    <n v="29"/>
    <b v="0"/>
    <s v="technology/wearables"/>
    <n v="0.10575454545454545"/>
    <n v="401.13793103448273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11633"/>
    <x v="2"/>
    <s v="US"/>
    <s v="USD"/>
    <n v="1477454340"/>
    <n v="1474676646"/>
    <b v="0"/>
    <n v="6"/>
    <b v="0"/>
    <s v="technology/wearables"/>
    <n v="0.46532000000000001"/>
    <n v="1938.8333333333333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1633"/>
    <x v="2"/>
    <s v="US"/>
    <s v="USD"/>
    <n v="1475766932"/>
    <n v="1473174932"/>
    <b v="0"/>
    <n v="30"/>
    <b v="0"/>
    <s v="technology/wearables"/>
    <n v="0.9694166666666667"/>
    <n v="387.76666666666665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11633"/>
    <x v="2"/>
    <s v="US"/>
    <s v="USD"/>
    <n v="1461301574"/>
    <n v="1456121174"/>
    <b v="0"/>
    <n v="81"/>
    <b v="0"/>
    <s v="technology/wearables"/>
    <n v="0.58165"/>
    <n v="143.61728395061729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1633"/>
    <x v="2"/>
    <s v="US"/>
    <s v="USD"/>
    <n v="1408134034"/>
    <n v="1405542034"/>
    <b v="0"/>
    <n v="4"/>
    <b v="0"/>
    <s v="technology/wearables"/>
    <n v="1.4541249999999999"/>
    <n v="2908.2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1633"/>
    <x v="2"/>
    <s v="MX"/>
    <s v="MXN"/>
    <n v="1486624607"/>
    <n v="1483773407"/>
    <b v="0"/>
    <n v="11"/>
    <b v="0"/>
    <s v="technology/wearables"/>
    <n v="0.38776666666666665"/>
    <n v="1057.5454545454545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11633"/>
    <x v="2"/>
    <s v="CA"/>
    <s v="CAD"/>
    <n v="1485147540"/>
    <n v="1481951853"/>
    <b v="0"/>
    <n v="14"/>
    <b v="0"/>
    <s v="technology/wearables"/>
    <n v="2.3266"/>
    <n v="830.9285714285714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11633"/>
    <x v="2"/>
    <s v="US"/>
    <s v="USD"/>
    <n v="1433178060"/>
    <n v="1429290060"/>
    <b v="0"/>
    <n v="5"/>
    <b v="0"/>
    <s v="technology/wearables"/>
    <n v="0.11633"/>
    <n v="2326.6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11633"/>
    <x v="2"/>
    <s v="US"/>
    <s v="USD"/>
    <n v="1409813940"/>
    <n v="1407271598"/>
    <b v="0"/>
    <n v="45"/>
    <b v="0"/>
    <s v="technology/wearables"/>
    <n v="0.58165"/>
    <n v="258.51111111111112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11633"/>
    <x v="2"/>
    <s v="US"/>
    <s v="USD"/>
    <n v="1447032093"/>
    <n v="1441844493"/>
    <b v="0"/>
    <n v="8"/>
    <b v="0"/>
    <s v="technology/wearables"/>
    <n v="0.58165"/>
    <n v="1454.12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11633"/>
    <x v="2"/>
    <s v="US"/>
    <s v="USD"/>
    <n v="1458925156"/>
    <n v="1456336756"/>
    <b v="0"/>
    <n v="3"/>
    <b v="0"/>
    <s v="technology/wearables"/>
    <n v="0.23266000000000001"/>
    <n v="3877.6666666666665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11633"/>
    <x v="2"/>
    <s v="US"/>
    <s v="USD"/>
    <n v="1467132185"/>
    <n v="1461948185"/>
    <b v="0"/>
    <n v="24"/>
    <b v="0"/>
    <s v="technology/wearables"/>
    <n v="0.11633"/>
    <n v="484.70833333333331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11633"/>
    <x v="2"/>
    <s v="AU"/>
    <s v="AUD"/>
    <n v="1439515497"/>
    <n v="1435627497"/>
    <b v="0"/>
    <n v="18"/>
    <b v="0"/>
    <s v="technology/wearables"/>
    <n v="7.7553333333333335E-2"/>
    <n v="646.27777777777783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11633"/>
    <x v="2"/>
    <s v="AT"/>
    <s v="EUR"/>
    <n v="1456094197"/>
    <n v="1453502197"/>
    <b v="0"/>
    <n v="12"/>
    <b v="0"/>
    <s v="technology/wearables"/>
    <n v="4.3085185185185182"/>
    <n v="969.41666666666663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11633"/>
    <x v="2"/>
    <s v="SE"/>
    <s v="SEK"/>
    <n v="1456385101"/>
    <n v="1453793101"/>
    <b v="0"/>
    <n v="123"/>
    <b v="0"/>
    <s v="technology/wearables"/>
    <n v="6.7285946474327465E-2"/>
    <n v="94.577235772357724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11633"/>
    <x v="2"/>
    <s v="US"/>
    <s v="USD"/>
    <n v="1466449140"/>
    <n v="1463392828"/>
    <b v="0"/>
    <n v="96"/>
    <b v="0"/>
    <s v="technology/wearables"/>
    <n v="0.3323714285714286"/>
    <n v="121.17708333333333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1633"/>
    <x v="2"/>
    <s v="US"/>
    <s v="USD"/>
    <n v="1417387322"/>
    <n v="1413495722"/>
    <b v="0"/>
    <n v="31"/>
    <b v="0"/>
    <s v="technology/wearables"/>
    <n v="1.1633"/>
    <n v="375.25806451612902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633"/>
    <x v="2"/>
    <s v="US"/>
    <s v="USD"/>
    <n v="1407624222"/>
    <n v="1405032222"/>
    <b v="0"/>
    <n v="4"/>
    <b v="0"/>
    <s v="technology/wearables"/>
    <n v="0.13087255872558726"/>
    <n v="2908.2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11633"/>
    <x v="2"/>
    <s v="US"/>
    <s v="USD"/>
    <n v="1475431486"/>
    <n v="1472839486"/>
    <b v="0"/>
    <n v="3"/>
    <b v="0"/>
    <s v="technology/wearables"/>
    <n v="0.66474285714285719"/>
    <n v="3877.6666666666665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11633"/>
    <x v="2"/>
    <s v="ES"/>
    <s v="EUR"/>
    <n v="1471985640"/>
    <n v="1469289685"/>
    <b v="0"/>
    <n v="179"/>
    <b v="0"/>
    <s v="technology/wearables"/>
    <n v="0.11162072174939311"/>
    <n v="64.988826815642454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1633"/>
    <x v="2"/>
    <s v="US"/>
    <s v="USD"/>
    <n v="1427507208"/>
    <n v="1424918808"/>
    <b v="0"/>
    <n v="3"/>
    <b v="0"/>
    <s v="technology/wearables"/>
    <n v="1.1633"/>
    <n v="3877.6666666666665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1633"/>
    <x v="2"/>
    <s v="DE"/>
    <s v="EUR"/>
    <n v="1451602800"/>
    <n v="1449011610"/>
    <b v="0"/>
    <n v="23"/>
    <b v="0"/>
    <s v="technology/wearables"/>
    <n v="0.38776666666666665"/>
    <n v="505.78260869565219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11633"/>
    <x v="2"/>
    <s v="GB"/>
    <s v="GBP"/>
    <n v="1452384000"/>
    <n v="1447698300"/>
    <b v="0"/>
    <n v="23"/>
    <b v="0"/>
    <s v="technology/wearables"/>
    <n v="0.58165"/>
    <n v="505.78260869565219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11633"/>
    <x v="2"/>
    <s v="NL"/>
    <s v="EUR"/>
    <n v="1403507050"/>
    <n v="1400051050"/>
    <b v="0"/>
    <n v="41"/>
    <b v="0"/>
    <s v="technology/wearables"/>
    <n v="0.23266000000000001"/>
    <n v="283.73170731707319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11633"/>
    <x v="2"/>
    <s v="IT"/>
    <s v="EUR"/>
    <n v="1475310825"/>
    <n v="1472718825"/>
    <b v="0"/>
    <n v="0"/>
    <b v="0"/>
    <s v="technology/wearables"/>
    <n v="2.3266"/>
    <n v="0"/>
    <x v="2"/>
    <s v="wearables"/>
    <x v="988"/>
    <d v="2016-10-01T02:33:45"/>
  </r>
  <r>
    <n v="989"/>
    <s v="Power Rope"/>
    <s v="The most useful phone charger you will ever buy"/>
    <n v="10000"/>
    <n v="11633"/>
    <x v="2"/>
    <s v="US"/>
    <s v="USD"/>
    <n v="1475101495"/>
    <n v="1472509495"/>
    <b v="0"/>
    <n v="32"/>
    <b v="0"/>
    <s v="technology/wearables"/>
    <n v="1.1633"/>
    <n v="363.531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11633"/>
    <x v="2"/>
    <s v="US"/>
    <s v="USD"/>
    <n v="1409770164"/>
    <n v="1407178164"/>
    <b v="0"/>
    <n v="2"/>
    <b v="0"/>
    <s v="technology/wearables"/>
    <n v="0.46532000000000001"/>
    <n v="5816.5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11633"/>
    <x v="2"/>
    <s v="GB"/>
    <s v="GBP"/>
    <n v="1468349460"/>
    <n v="1466186988"/>
    <b v="0"/>
    <n v="7"/>
    <b v="0"/>
    <s v="technology/wearables"/>
    <n v="2.3266"/>
    <n v="1661.8571428571429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11633"/>
    <x v="2"/>
    <s v="US"/>
    <s v="USD"/>
    <n v="1462655519"/>
    <n v="1457475119"/>
    <b v="0"/>
    <n v="4"/>
    <b v="0"/>
    <s v="technology/wearables"/>
    <n v="0.11633"/>
    <n v="2908.2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1633"/>
    <x v="2"/>
    <s v="US"/>
    <s v="USD"/>
    <n v="1478926800"/>
    <n v="1476054568"/>
    <b v="0"/>
    <n v="196"/>
    <b v="0"/>
    <s v="technology/wearables"/>
    <n v="0.1661857142857143"/>
    <n v="59.352040816326529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11633"/>
    <x v="2"/>
    <s v="US"/>
    <s v="USD"/>
    <n v="1417388340"/>
    <n v="1412835530"/>
    <b v="0"/>
    <n v="11"/>
    <b v="0"/>
    <s v="technology/wearables"/>
    <n v="5.8165000000000001E-2"/>
    <n v="1057.5454545454545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11633"/>
    <x v="2"/>
    <s v="US"/>
    <s v="USD"/>
    <n v="1417276800"/>
    <n v="1415140480"/>
    <b v="0"/>
    <n v="9"/>
    <b v="0"/>
    <s v="technology/wearables"/>
    <n v="1.1633"/>
    <n v="1292.5555555555557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11633"/>
    <x v="2"/>
    <s v="US"/>
    <s v="USD"/>
    <n v="1406474820"/>
    <n v="1403902060"/>
    <b v="0"/>
    <n v="5"/>
    <b v="0"/>
    <s v="technology/wearables"/>
    <n v="2.9082499999999998"/>
    <n v="2326.6"/>
    <x v="2"/>
    <s v="wearables"/>
    <x v="996"/>
    <d v="2014-07-27T09:27:00"/>
  </r>
  <r>
    <n v="997"/>
    <s v="iPhanny"/>
    <s v="The iPhanny keeps your iPhone 6 safe from bending in those dangerous pants pockets."/>
    <n v="5000"/>
    <n v="11633"/>
    <x v="2"/>
    <s v="US"/>
    <s v="USD"/>
    <n v="1417145297"/>
    <n v="1414549697"/>
    <b v="0"/>
    <n v="8"/>
    <b v="0"/>
    <s v="technology/wearables"/>
    <n v="2.3266"/>
    <n v="1454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11633"/>
    <x v="2"/>
    <s v="CA"/>
    <s v="CAD"/>
    <n v="1447909401"/>
    <n v="1444017801"/>
    <b v="0"/>
    <n v="229"/>
    <b v="0"/>
    <s v="technology/wearables"/>
    <n v="0.19388333333333332"/>
    <n v="50.799126637554586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33"/>
    <x v="2"/>
    <s v="CA"/>
    <s v="CAD"/>
    <n v="1415865720"/>
    <n v="1413270690"/>
    <b v="0"/>
    <n v="40"/>
    <b v="0"/>
    <s v="technology/wearables"/>
    <n v="7.7553333333333335E-2"/>
    <n v="290.82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1633"/>
    <x v="1"/>
    <s v="US"/>
    <s v="USD"/>
    <n v="1489537560"/>
    <n v="1484357160"/>
    <b v="0"/>
    <n v="6"/>
    <b v="0"/>
    <s v="technology/wearables"/>
    <n v="1.3002123616854811E-2"/>
    <n v="1938.8333333333333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11633"/>
    <x v="1"/>
    <s v="GB"/>
    <s v="GBP"/>
    <n v="1485796613"/>
    <n v="1481908613"/>
    <b v="0"/>
    <n v="4"/>
    <b v="0"/>
    <s v="technology/wearables"/>
    <n v="2.3266"/>
    <n v="2908.25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11633"/>
    <x v="1"/>
    <s v="US"/>
    <s v="USD"/>
    <n v="1450331940"/>
    <n v="1447777514"/>
    <b v="0"/>
    <n v="22"/>
    <b v="0"/>
    <s v="technology/wearables"/>
    <n v="1.1634163416341634"/>
    <n v="528.77272727272725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11633"/>
    <x v="1"/>
    <s v="FR"/>
    <s v="EUR"/>
    <n v="1489680061"/>
    <n v="1487091661"/>
    <b v="0"/>
    <n v="15"/>
    <b v="0"/>
    <s v="technology/wearables"/>
    <n v="0.58165"/>
    <n v="775.5333333333333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11633"/>
    <x v="1"/>
    <s v="US"/>
    <s v="USD"/>
    <n v="1455814827"/>
    <n v="1453222827"/>
    <b v="0"/>
    <n v="95"/>
    <b v="0"/>
    <s v="technology/wearables"/>
    <n v="0.46532000000000001"/>
    <n v="122.45263157894736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1633"/>
    <x v="1"/>
    <s v="US"/>
    <s v="USD"/>
    <n v="1446217183"/>
    <n v="1443538783"/>
    <b v="0"/>
    <n v="161"/>
    <b v="0"/>
    <s v="technology/wearables"/>
    <n v="5.8165000000000001E-2"/>
    <n v="72.254658385093165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11633"/>
    <x v="1"/>
    <s v="US"/>
    <s v="USD"/>
    <n v="1418368260"/>
    <n v="1417654672"/>
    <b v="0"/>
    <n v="8"/>
    <b v="0"/>
    <s v="technology/wearables"/>
    <n v="2.9082499999999998"/>
    <n v="1454.1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1633"/>
    <x v="1"/>
    <s v="US"/>
    <s v="USD"/>
    <n v="1481727623"/>
    <n v="1478095223"/>
    <b v="0"/>
    <n v="76"/>
    <b v="0"/>
    <s v="technology/wearables"/>
    <n v="0.38776666666666665"/>
    <n v="153.06578947368422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11633"/>
    <x v="1"/>
    <s v="MX"/>
    <s v="MXN"/>
    <n v="1482953115"/>
    <n v="1480361115"/>
    <b v="0"/>
    <n v="1"/>
    <b v="0"/>
    <s v="technology/wearables"/>
    <n v="0.12441711229946524"/>
    <n v="11633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11633"/>
    <x v="1"/>
    <s v="US"/>
    <s v="USD"/>
    <n v="1466346646"/>
    <n v="1463754646"/>
    <b v="0"/>
    <n v="101"/>
    <b v="0"/>
    <s v="technology/wearables"/>
    <n v="0.23266000000000001"/>
    <n v="115.17821782178218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11633"/>
    <x v="1"/>
    <s v="US"/>
    <s v="USD"/>
    <n v="1473044340"/>
    <n v="1468180462"/>
    <b v="0"/>
    <n v="4"/>
    <b v="0"/>
    <s v="technology/wearables"/>
    <n v="0.10093709327548807"/>
    <n v="2908.2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11633"/>
    <x v="1"/>
    <s v="US"/>
    <s v="USD"/>
    <n v="1418938395"/>
    <n v="1415050395"/>
    <b v="0"/>
    <n v="1"/>
    <b v="0"/>
    <s v="technology/wearables"/>
    <n v="0.58165"/>
    <n v="11633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1633"/>
    <x v="1"/>
    <s v="US"/>
    <s v="USD"/>
    <n v="1485254052"/>
    <n v="1481366052"/>
    <b v="0"/>
    <n v="775"/>
    <b v="0"/>
    <s v="technology/wearables"/>
    <n v="2.3266"/>
    <n v="15.010322580645161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11633"/>
    <x v="1"/>
    <s v="US"/>
    <s v="USD"/>
    <n v="1451419200"/>
    <n v="1449000056"/>
    <b v="0"/>
    <n v="90"/>
    <b v="0"/>
    <s v="technology/wearables"/>
    <n v="0.46532000000000001"/>
    <n v="129.25555555555556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11633"/>
    <x v="1"/>
    <s v="US"/>
    <s v="USD"/>
    <n v="1420070615"/>
    <n v="1415750615"/>
    <b v="0"/>
    <n v="16"/>
    <b v="0"/>
    <s v="technology/wearables"/>
    <n v="1.1633"/>
    <n v="727.06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11633"/>
    <x v="1"/>
    <s v="CH"/>
    <s v="CHF"/>
    <n v="1448489095"/>
    <n v="1445893495"/>
    <b v="0"/>
    <n v="6"/>
    <b v="0"/>
    <s v="technology/wearables"/>
    <n v="1.2925555555555555"/>
    <n v="1938.8333333333333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11633"/>
    <x v="1"/>
    <s v="US"/>
    <s v="USD"/>
    <n v="1459992856"/>
    <n v="1456108456"/>
    <b v="0"/>
    <n v="38"/>
    <b v="0"/>
    <s v="technology/wearables"/>
    <n v="0.11633"/>
    <n v="306.13157894736844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11633"/>
    <x v="1"/>
    <s v="US"/>
    <s v="USD"/>
    <n v="1448125935"/>
    <n v="1444666335"/>
    <b v="0"/>
    <n v="355"/>
    <b v="0"/>
    <s v="technology/wearables"/>
    <n v="4.6531999999999997E-2"/>
    <n v="32.76901408450704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11633"/>
    <x v="1"/>
    <s v="US"/>
    <s v="USD"/>
    <n v="1468496933"/>
    <n v="1465904933"/>
    <b v="0"/>
    <n v="7"/>
    <b v="0"/>
    <s v="technology/wearables"/>
    <n v="0.58165"/>
    <n v="1661.8571428571429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11633"/>
    <x v="1"/>
    <s v="US"/>
    <s v="USD"/>
    <n v="1423092149"/>
    <n v="1420500149"/>
    <b v="0"/>
    <n v="400"/>
    <b v="0"/>
    <s v="technology/wearables"/>
    <n v="0.25851111111111114"/>
    <n v="29.08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11633"/>
    <x v="0"/>
    <s v="CA"/>
    <s v="CAD"/>
    <n v="1433206020"/>
    <n v="1430617209"/>
    <b v="0"/>
    <n v="30"/>
    <b v="1"/>
    <s v="music/electronic music"/>
    <n v="7.5051612903225804"/>
    <n v="387.76666666666665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1633"/>
    <x v="0"/>
    <s v="US"/>
    <s v="USD"/>
    <n v="1445054400"/>
    <n v="1443074571"/>
    <b v="1"/>
    <n v="478"/>
    <b v="1"/>
    <s v="music/electronic music"/>
    <n v="3.8776666666666668"/>
    <n v="24.33682008368201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11633"/>
    <x v="0"/>
    <s v="US"/>
    <s v="USD"/>
    <n v="1431876677"/>
    <n v="1429284677"/>
    <b v="1"/>
    <n v="74"/>
    <b v="1"/>
    <s v="music/electronic music"/>
    <n v="5.8164999999999996"/>
    <n v="157.20270270270271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11633"/>
    <x v="0"/>
    <s v="GB"/>
    <s v="GBP"/>
    <n v="1434837861"/>
    <n v="1432245861"/>
    <b v="0"/>
    <n v="131"/>
    <b v="1"/>
    <s v="music/electronic music"/>
    <n v="5.8164999999999996"/>
    <n v="88.801526717557252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11633"/>
    <x v="0"/>
    <s v="SE"/>
    <s v="SEK"/>
    <n v="1454248563"/>
    <n v="1451656563"/>
    <b v="1"/>
    <n v="61"/>
    <b v="1"/>
    <s v="music/electronic music"/>
    <n v="0.58165"/>
    <n v="190.70491803278688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11633"/>
    <x v="0"/>
    <s v="US"/>
    <s v="USD"/>
    <n v="1426532437"/>
    <n v="1423944037"/>
    <b v="1"/>
    <n v="1071"/>
    <b v="1"/>
    <s v="music/electronic music"/>
    <n v="0.1661857142857143"/>
    <n v="10.861811391223156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11633"/>
    <x v="0"/>
    <s v="GB"/>
    <s v="GBP"/>
    <n v="1459414016"/>
    <n v="1456480016"/>
    <b v="1"/>
    <n v="122"/>
    <b v="1"/>
    <s v="music/electronic music"/>
    <n v="1.6618571428571429"/>
    <n v="95.352459016393439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11633"/>
    <x v="0"/>
    <s v="US"/>
    <s v="USD"/>
    <n v="1414025347"/>
    <n v="1411433347"/>
    <b v="1"/>
    <n v="111"/>
    <b v="1"/>
    <s v="music/electronic music"/>
    <n v="1.5508598853486202"/>
    <n v="104.8018018018018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633"/>
    <x v="0"/>
    <s v="GB"/>
    <s v="GBP"/>
    <n v="1488830400"/>
    <n v="1484924605"/>
    <b v="1"/>
    <n v="255"/>
    <b v="1"/>
    <s v="music/electronic music"/>
    <n v="1.1633"/>
    <n v="45.619607843137253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633"/>
    <x v="0"/>
    <s v="SE"/>
    <s v="SEK"/>
    <n v="1428184740"/>
    <n v="1423501507"/>
    <b v="0"/>
    <n v="141"/>
    <b v="1"/>
    <s v="music/electronic music"/>
    <n v="1.1633"/>
    <n v="82.503546099290787"/>
    <x v="4"/>
    <s v="electronic music"/>
    <x v="1029"/>
    <d v="2015-04-04T15:59:00"/>
  </r>
  <r>
    <n v="1030"/>
    <s v="The Gothsicles - I FEEL SICLE"/>
    <s v="Help fund the latest Gothsicles mega-album, I FEEL SICLE!"/>
    <n v="2000"/>
    <n v="11633"/>
    <x v="0"/>
    <s v="US"/>
    <s v="USD"/>
    <n v="1473680149"/>
    <n v="1472470549"/>
    <b v="0"/>
    <n v="159"/>
    <b v="1"/>
    <s v="music/electronic music"/>
    <n v="5.8164999999999996"/>
    <n v="73.163522012578611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1633"/>
    <x v="0"/>
    <s v="US"/>
    <s v="USD"/>
    <n v="1450290010"/>
    <n v="1447698010"/>
    <b v="0"/>
    <n v="99"/>
    <b v="1"/>
    <s v="music/electronic music"/>
    <n v="1.1633"/>
    <n v="117.50505050505051"/>
    <x v="4"/>
    <s v="electronic music"/>
    <x v="1031"/>
    <d v="2015-12-16T12:20:10"/>
  </r>
  <r>
    <n v="1032"/>
    <s v="Phantom Ship / Coastal (Album Preorder)"/>
    <s v="Ideal for living rooms and open spaces."/>
    <n v="5400"/>
    <n v="11633"/>
    <x v="0"/>
    <s v="US"/>
    <s v="USD"/>
    <n v="1466697625"/>
    <n v="1464105625"/>
    <b v="0"/>
    <n v="96"/>
    <b v="1"/>
    <s v="music/electronic music"/>
    <n v="2.1542592592592591"/>
    <n v="121.17708333333333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1633"/>
    <x v="0"/>
    <s v="GB"/>
    <s v="GBP"/>
    <n v="1481564080"/>
    <n v="1479144880"/>
    <b v="0"/>
    <n v="27"/>
    <b v="1"/>
    <s v="music/electronic music"/>
    <n v="8.7597891566265051"/>
    <n v="430.8518518518518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11633"/>
    <x v="0"/>
    <s v="US"/>
    <s v="USD"/>
    <n v="1470369540"/>
    <n v="1467604804"/>
    <b v="0"/>
    <n v="166"/>
    <b v="1"/>
    <s v="music/electronic music"/>
    <n v="2.3266"/>
    <n v="70.078313253012041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11633"/>
    <x v="0"/>
    <s v="US"/>
    <s v="USD"/>
    <n v="1423668220"/>
    <n v="1421076220"/>
    <b v="0"/>
    <n v="76"/>
    <b v="1"/>
    <s v="music/electronic music"/>
    <n v="2.5289130434782607"/>
    <n v="153.06578947368422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11633"/>
    <x v="0"/>
    <s v="US"/>
    <s v="USD"/>
    <n v="1357545600"/>
    <n v="1354790790"/>
    <b v="0"/>
    <n v="211"/>
    <b v="1"/>
    <s v="music/electronic music"/>
    <n v="2.5851111111111109"/>
    <n v="55.132701421800945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1633"/>
    <x v="0"/>
    <s v="US"/>
    <s v="USD"/>
    <n v="1431925200"/>
    <n v="1429991062"/>
    <b v="0"/>
    <n v="21"/>
    <b v="1"/>
    <s v="music/electronic music"/>
    <n v="11.632999999999999"/>
    <n v="553.95238095238096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11633"/>
    <x v="0"/>
    <s v="US"/>
    <s v="USD"/>
    <n v="1458362023"/>
    <n v="1455773623"/>
    <b v="0"/>
    <n v="61"/>
    <b v="1"/>
    <s v="music/electronic music"/>
    <n v="7.7553333333333336"/>
    <n v="190.70491803278688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11633"/>
    <x v="0"/>
    <s v="US"/>
    <s v="USD"/>
    <n v="1481615940"/>
    <n v="1479436646"/>
    <b v="0"/>
    <n v="30"/>
    <b v="1"/>
    <s v="music/electronic music"/>
    <n v="23.265999999999998"/>
    <n v="387.76666666666665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11633"/>
    <x v="1"/>
    <s v="US"/>
    <s v="USD"/>
    <n v="1472317209"/>
    <n v="1469725209"/>
    <b v="0"/>
    <n v="1"/>
    <b v="0"/>
    <s v="journalism/audio"/>
    <n v="0.13685882352941175"/>
    <n v="11633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11633"/>
    <x v="1"/>
    <s v="US"/>
    <s v="USD"/>
    <n v="1406769992"/>
    <n v="1405041992"/>
    <b v="0"/>
    <n v="0"/>
    <b v="0"/>
    <s v="journalism/audio"/>
    <n v="232.66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1633"/>
    <x v="1"/>
    <s v="US"/>
    <s v="USD"/>
    <n v="1410516000"/>
    <n v="1406824948"/>
    <b v="0"/>
    <n v="1"/>
    <b v="0"/>
    <s v="journalism/audio"/>
    <n v="17.896923076923077"/>
    <n v="11633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11633"/>
    <x v="1"/>
    <s v="US"/>
    <s v="USD"/>
    <n v="1432101855"/>
    <n v="1429509855"/>
    <b v="0"/>
    <n v="292"/>
    <b v="0"/>
    <s v="journalism/audio"/>
    <n v="0.11633"/>
    <n v="39.839041095890408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11633"/>
    <x v="1"/>
    <s v="US"/>
    <s v="USD"/>
    <n v="1425587220"/>
    <n v="1420668801"/>
    <b v="0"/>
    <n v="2"/>
    <b v="0"/>
    <s v="journalism/audio"/>
    <n v="1.6618571428571429"/>
    <n v="5816.5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11633"/>
    <x v="1"/>
    <s v="US"/>
    <s v="USD"/>
    <n v="1408827550"/>
    <n v="1406235550"/>
    <b v="0"/>
    <n v="8"/>
    <b v="0"/>
    <s v="journalism/audio"/>
    <n v="1.1633"/>
    <n v="1454.1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11633"/>
    <x v="1"/>
    <s v="DE"/>
    <s v="EUR"/>
    <n v="1451161560"/>
    <n v="1447273560"/>
    <b v="0"/>
    <n v="0"/>
    <b v="0"/>
    <s v="journalism/audio"/>
    <n v="3.8776666666666668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1633"/>
    <x v="1"/>
    <s v="US"/>
    <s v="USD"/>
    <n v="1415219915"/>
    <n v="1412624315"/>
    <b v="0"/>
    <n v="1"/>
    <b v="0"/>
    <s v="journalism/audio"/>
    <n v="5.8164999999999996"/>
    <n v="11633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11633"/>
    <x v="1"/>
    <s v="US"/>
    <s v="USD"/>
    <n v="1474766189"/>
    <n v="1471310189"/>
    <b v="0"/>
    <n v="4"/>
    <b v="0"/>
    <s v="journalism/audio"/>
    <n v="0.7755333333333333"/>
    <n v="2908.25"/>
    <x v="5"/>
    <s v="audio"/>
    <x v="1048"/>
    <d v="2016-09-24T19:16:29"/>
  </r>
  <r>
    <n v="1049"/>
    <s v="J1 (Canceled)"/>
    <s v="------"/>
    <n v="12000"/>
    <n v="11633"/>
    <x v="1"/>
    <s v="US"/>
    <s v="USD"/>
    <n v="1455272445"/>
    <n v="1452680445"/>
    <b v="0"/>
    <n v="0"/>
    <b v="0"/>
    <s v="journalism/audio"/>
    <n v="0.9694166666666667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11633"/>
    <x v="1"/>
    <s v="US"/>
    <s v="USD"/>
    <n v="1442257677"/>
    <n v="1439665677"/>
    <b v="0"/>
    <n v="0"/>
    <b v="0"/>
    <s v="journalism/audio"/>
    <n v="4.6532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11633"/>
    <x v="1"/>
    <s v="US"/>
    <s v="USD"/>
    <n v="1409098825"/>
    <n v="1406679625"/>
    <b v="0"/>
    <n v="0"/>
    <b v="0"/>
    <s v="journalism/audio"/>
    <n v="23.265999999999998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11633"/>
    <x v="1"/>
    <s v="US"/>
    <s v="USD"/>
    <n v="1465243740"/>
    <n v="1461438495"/>
    <b v="0"/>
    <n v="0"/>
    <b v="0"/>
    <s v="journalism/audio"/>
    <n v="2.6828874538745389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1633"/>
    <x v="1"/>
    <s v="US"/>
    <s v="USD"/>
    <n v="1488773332"/>
    <n v="1486613332"/>
    <b v="0"/>
    <n v="1"/>
    <b v="0"/>
    <s v="journalism/audio"/>
    <n v="7.7553333333333336"/>
    <n v="11633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11633"/>
    <x v="1"/>
    <s v="US"/>
    <s v="USD"/>
    <n v="1407708000"/>
    <n v="1405110399"/>
    <b v="0"/>
    <n v="0"/>
    <b v="0"/>
    <s v="journalism/audio"/>
    <n v="4.6532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11633"/>
    <x v="1"/>
    <s v="US"/>
    <s v="USD"/>
    <n v="1457394545"/>
    <n v="1454802545"/>
    <b v="0"/>
    <n v="0"/>
    <b v="0"/>
    <s v="journalism/audio"/>
    <n v="3.3237142857142858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11633"/>
    <x v="1"/>
    <s v="US"/>
    <s v="USD"/>
    <n v="1429892177"/>
    <n v="1424711777"/>
    <b v="0"/>
    <n v="0"/>
    <b v="0"/>
    <s v="journalism/audio"/>
    <n v="1.1633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11633"/>
    <x v="1"/>
    <s v="US"/>
    <s v="USD"/>
    <n v="1480888483"/>
    <n v="1478292883"/>
    <b v="0"/>
    <n v="0"/>
    <b v="0"/>
    <s v="journalism/audio"/>
    <n v="1.1633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11633"/>
    <x v="1"/>
    <s v="US"/>
    <s v="USD"/>
    <n v="1427328000"/>
    <n v="1423777043"/>
    <b v="0"/>
    <n v="0"/>
    <b v="0"/>
    <s v="journalism/audio"/>
    <n v="0.290825"/>
    <n v="0"/>
    <x v="5"/>
    <s v="audio"/>
    <x v="1058"/>
    <d v="2015-03-25T18:00:00"/>
  </r>
  <r>
    <n v="1059"/>
    <s v="Voice Over Artist (Canceled)"/>
    <s v="Turning myself into a vocal artist."/>
    <n v="1100"/>
    <n v="11633"/>
    <x v="1"/>
    <s v="US"/>
    <s v="USD"/>
    <n v="1426269456"/>
    <n v="1423681056"/>
    <b v="0"/>
    <n v="0"/>
    <b v="0"/>
    <s v="journalism/audio"/>
    <n v="10.575454545454546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11633"/>
    <x v="1"/>
    <s v="US"/>
    <s v="USD"/>
    <n v="1429134893"/>
    <n v="1426542893"/>
    <b v="0"/>
    <n v="1"/>
    <b v="0"/>
    <s v="journalism/audio"/>
    <n v="2.3266"/>
    <n v="11633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11633"/>
    <x v="1"/>
    <s v="US"/>
    <s v="USD"/>
    <n v="1462150800"/>
    <n v="1456987108"/>
    <b v="0"/>
    <n v="0"/>
    <b v="0"/>
    <s v="journalism/audio"/>
    <n v="2.9082499999999998"/>
    <n v="0"/>
    <x v="5"/>
    <s v="audio"/>
    <x v="1061"/>
    <d v="2016-05-01T19:00:00"/>
  </r>
  <r>
    <n v="1062"/>
    <s v="RETURNING AT A LATER DATE"/>
    <s v="SEE US ON PATREON www.badgirlartwork.com"/>
    <n v="199"/>
    <n v="11633"/>
    <x v="1"/>
    <s v="US"/>
    <s v="USD"/>
    <n v="1468351341"/>
    <n v="1467746541"/>
    <b v="0"/>
    <n v="4"/>
    <b v="0"/>
    <s v="journalism/audio"/>
    <n v="58.457286432160807"/>
    <n v="2908.2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11633"/>
    <x v="1"/>
    <s v="US"/>
    <s v="USD"/>
    <n v="1472604262"/>
    <n v="1470012262"/>
    <b v="0"/>
    <n v="0"/>
    <b v="0"/>
    <s v="journalism/audio"/>
    <n v="11.632999999999999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11633"/>
    <x v="2"/>
    <s v="US"/>
    <s v="USD"/>
    <n v="1373174903"/>
    <n v="1369286903"/>
    <b v="0"/>
    <n v="123"/>
    <b v="0"/>
    <s v="games/video games"/>
    <n v="0.12925555555555557"/>
    <n v="94.577235772357724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11633"/>
    <x v="2"/>
    <s v="AU"/>
    <s v="AUD"/>
    <n v="1392800922"/>
    <n v="1390381722"/>
    <b v="0"/>
    <n v="5"/>
    <b v="0"/>
    <s v="games/video games"/>
    <n v="3.8776666666666668"/>
    <n v="2326.6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11633"/>
    <x v="2"/>
    <s v="US"/>
    <s v="USD"/>
    <n v="1375657582"/>
    <n v="1371769582"/>
    <b v="0"/>
    <n v="148"/>
    <b v="0"/>
    <s v="games/video games"/>
    <n v="7.7553333333333335E-2"/>
    <n v="78.601351351351354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1633"/>
    <x v="2"/>
    <s v="US"/>
    <s v="USD"/>
    <n v="1387657931"/>
    <n v="1385065931"/>
    <b v="0"/>
    <n v="10"/>
    <b v="0"/>
    <s v="games/video games"/>
    <n v="23.265999999999998"/>
    <n v="1163.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11633"/>
    <x v="2"/>
    <s v="US"/>
    <s v="USD"/>
    <n v="1460274864"/>
    <n v="1457686464"/>
    <b v="0"/>
    <n v="4"/>
    <b v="0"/>
    <s v="games/video games"/>
    <n v="0.38776666666666665"/>
    <n v="2908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11633"/>
    <x v="2"/>
    <s v="US"/>
    <s v="USD"/>
    <n v="1385447459"/>
    <n v="1382679059"/>
    <b v="0"/>
    <n v="21"/>
    <b v="0"/>
    <s v="games/video games"/>
    <n v="5.2877272727272731"/>
    <n v="553.95238095238096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11633"/>
    <x v="2"/>
    <s v="US"/>
    <s v="USD"/>
    <n v="1349050622"/>
    <n v="1347322622"/>
    <b v="0"/>
    <n v="2"/>
    <b v="0"/>
    <s v="games/video games"/>
    <n v="1.1633"/>
    <n v="5816.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11633"/>
    <x v="2"/>
    <s v="NO"/>
    <s v="NOK"/>
    <n v="1447787093"/>
    <n v="1445191493"/>
    <b v="0"/>
    <n v="0"/>
    <b v="0"/>
    <s v="games/video games"/>
    <n v="116.33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11633"/>
    <x v="2"/>
    <s v="US"/>
    <s v="USD"/>
    <n v="1391630297"/>
    <n v="1389038297"/>
    <b v="0"/>
    <n v="4"/>
    <b v="0"/>
    <s v="games/video games"/>
    <n v="0.15510666666666667"/>
    <n v="2908.2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1633"/>
    <x v="2"/>
    <s v="US"/>
    <s v="USD"/>
    <n v="1318806541"/>
    <n v="1316214541"/>
    <b v="0"/>
    <n v="1"/>
    <b v="0"/>
    <s v="games/video games"/>
    <n v="15.510666666666667"/>
    <n v="11633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11633"/>
    <x v="2"/>
    <s v="US"/>
    <s v="USD"/>
    <n v="1388808545"/>
    <n v="1386216545"/>
    <b v="0"/>
    <n v="30"/>
    <b v="0"/>
    <s v="games/video games"/>
    <n v="0.21542592592592594"/>
    <n v="387.76666666666665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11633"/>
    <x v="2"/>
    <s v="US"/>
    <s v="USD"/>
    <n v="1336340516"/>
    <n v="1333748516"/>
    <b v="0"/>
    <n v="3"/>
    <b v="0"/>
    <s v="games/video games"/>
    <n v="11.632999999999999"/>
    <n v="3877.666666666666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11633"/>
    <x v="2"/>
    <s v="US"/>
    <s v="USD"/>
    <n v="1410426250"/>
    <n v="1405674250"/>
    <b v="0"/>
    <n v="975"/>
    <b v="0"/>
    <s v="games/video games"/>
    <n v="0.15510666666666667"/>
    <n v="11.931282051282052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11633"/>
    <x v="2"/>
    <s v="US"/>
    <s v="USD"/>
    <n v="1452744011"/>
    <n v="1450152011"/>
    <b v="0"/>
    <n v="167"/>
    <b v="0"/>
    <s v="games/video games"/>
    <n v="0.46532000000000001"/>
    <n v="69.658682634730539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11633"/>
    <x v="2"/>
    <s v="US"/>
    <s v="USD"/>
    <n v="1311309721"/>
    <n v="1307421721"/>
    <b v="0"/>
    <n v="5"/>
    <b v="0"/>
    <s v="games/video games"/>
    <n v="19.388333333333332"/>
    <n v="2326.6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11633"/>
    <x v="2"/>
    <s v="DE"/>
    <s v="EUR"/>
    <n v="1463232936"/>
    <n v="1461072936"/>
    <b v="0"/>
    <n v="18"/>
    <b v="0"/>
    <s v="games/video games"/>
    <n v="0.44742307692307692"/>
    <n v="646.27777777777783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1633"/>
    <x v="2"/>
    <s v="US"/>
    <s v="USD"/>
    <n v="1399778333"/>
    <n v="1397186333"/>
    <b v="0"/>
    <n v="98"/>
    <b v="0"/>
    <s v="games/video games"/>
    <n v="0.58165"/>
    <n v="118.70408163265306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1633"/>
    <x v="2"/>
    <s v="US"/>
    <s v="USD"/>
    <n v="1422483292"/>
    <n v="1419891292"/>
    <b v="0"/>
    <n v="4"/>
    <b v="0"/>
    <s v="games/video games"/>
    <n v="0.17107352941176471"/>
    <n v="2908.25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11633"/>
    <x v="2"/>
    <s v="US"/>
    <s v="USD"/>
    <n v="1344635088"/>
    <n v="1342043088"/>
    <b v="0"/>
    <n v="3"/>
    <b v="0"/>
    <s v="games/video games"/>
    <n v="1.1633"/>
    <n v="3877.6666666666665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11633"/>
    <x v="2"/>
    <s v="CA"/>
    <s v="CAD"/>
    <n v="1406994583"/>
    <n v="1401810583"/>
    <b v="0"/>
    <n v="1"/>
    <b v="0"/>
    <s v="games/video games"/>
    <n v="0.23266000000000001"/>
    <n v="11633"/>
    <x v="6"/>
    <s v="video games"/>
    <x v="1083"/>
    <d v="2014-08-02T09:49:43"/>
  </r>
  <r>
    <n v="1084"/>
    <s v="My own channel"/>
    <s v="I want to start my own channel for gaming"/>
    <n v="550"/>
    <n v="11633"/>
    <x v="2"/>
    <s v="US"/>
    <s v="USD"/>
    <n v="1407534804"/>
    <n v="1404942804"/>
    <b v="0"/>
    <n v="0"/>
    <b v="0"/>
    <s v="games/video games"/>
    <n v="21.150909090909092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1633"/>
    <x v="2"/>
    <s v="CA"/>
    <s v="CAD"/>
    <n v="1457967975"/>
    <n v="1455379575"/>
    <b v="0"/>
    <n v="9"/>
    <b v="0"/>
    <s v="games/video games"/>
    <n v="0.38776666666666665"/>
    <n v="1292.5555555555557"/>
    <x v="6"/>
    <s v="video games"/>
    <x v="1085"/>
    <d v="2016-03-14T09:06:15"/>
  </r>
  <r>
    <n v="1086"/>
    <s v="Cyber Universe Online"/>
    <s v="Humanity's future in the Galaxy"/>
    <n v="18000"/>
    <n v="11633"/>
    <x v="2"/>
    <s v="US"/>
    <s v="USD"/>
    <n v="1408913291"/>
    <n v="1406321291"/>
    <b v="0"/>
    <n v="2"/>
    <b v="0"/>
    <s v="games/video games"/>
    <n v="0.64627777777777773"/>
    <n v="5816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11633"/>
    <x v="2"/>
    <s v="US"/>
    <s v="USD"/>
    <n v="1402852087"/>
    <n v="1400260087"/>
    <b v="0"/>
    <n v="0"/>
    <b v="0"/>
    <s v="games/video games"/>
    <n v="10.575454545454546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11633"/>
    <x v="2"/>
    <s v="US"/>
    <s v="USD"/>
    <n v="1398366667"/>
    <n v="1395774667"/>
    <b v="0"/>
    <n v="147"/>
    <b v="0"/>
    <s v="games/video games"/>
    <n v="0.25851111111111114"/>
    <n v="79.136054421768705"/>
    <x v="6"/>
    <s v="video games"/>
    <x v="1088"/>
    <d v="2014-04-24T13:11:07"/>
  </r>
  <r>
    <n v="1089"/>
    <s v="Farabel"/>
    <s v="Farabel is a single player turn-based fantasy strategy game for Mac/PC/Linux"/>
    <n v="15000"/>
    <n v="11633"/>
    <x v="2"/>
    <s v="FR"/>
    <s v="EUR"/>
    <n v="1435293175"/>
    <n v="1432701175"/>
    <b v="0"/>
    <n v="49"/>
    <b v="0"/>
    <s v="games/video games"/>
    <n v="0.7755333333333333"/>
    <n v="237.40816326530611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11633"/>
    <x v="2"/>
    <s v="AU"/>
    <s v="AUD"/>
    <n v="1432873653"/>
    <n v="1430281653"/>
    <b v="0"/>
    <n v="1"/>
    <b v="0"/>
    <s v="games/video games"/>
    <n v="0.89491499346103542"/>
    <n v="11633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11633"/>
    <x v="2"/>
    <s v="GB"/>
    <s v="GBP"/>
    <n v="1460313672"/>
    <n v="1457725272"/>
    <b v="0"/>
    <n v="2"/>
    <b v="0"/>
    <s v="games/video games"/>
    <n v="58.164999999999999"/>
    <n v="5816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11633"/>
    <x v="2"/>
    <s v="US"/>
    <s v="USD"/>
    <n v="1357432638"/>
    <n v="1354840638"/>
    <b v="0"/>
    <n v="7"/>
    <b v="0"/>
    <s v="games/video games"/>
    <n v="5.8164999999999996"/>
    <n v="1661.8571428571429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11633"/>
    <x v="2"/>
    <s v="CA"/>
    <s v="CAD"/>
    <n v="1455232937"/>
    <n v="1453936937"/>
    <b v="0"/>
    <n v="4"/>
    <b v="0"/>
    <s v="games/video games"/>
    <n v="38.776666666666664"/>
    <n v="2908.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11633"/>
    <x v="2"/>
    <s v="US"/>
    <s v="USD"/>
    <n v="1318180033"/>
    <n v="1315588033"/>
    <b v="0"/>
    <n v="27"/>
    <b v="0"/>
    <s v="games/video games"/>
    <n v="0.64627777777777773"/>
    <n v="430.85185185185185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11633"/>
    <x v="2"/>
    <s v="US"/>
    <s v="USD"/>
    <n v="1377867220"/>
    <n v="1375275220"/>
    <b v="0"/>
    <n v="94"/>
    <b v="0"/>
    <s v="games/video games"/>
    <n v="2.3265999999999998E-2"/>
    <n v="123.75531914893617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11633"/>
    <x v="2"/>
    <s v="US"/>
    <s v="USD"/>
    <n v="1412393400"/>
    <n v="1409747154"/>
    <b v="0"/>
    <n v="29"/>
    <b v="0"/>
    <s v="games/video games"/>
    <n v="0.9694166666666667"/>
    <n v="401.13793103448273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11633"/>
    <x v="2"/>
    <s v="US"/>
    <s v="USD"/>
    <n v="1393786877"/>
    <n v="1390330877"/>
    <b v="0"/>
    <n v="7"/>
    <b v="0"/>
    <s v="games/video games"/>
    <n v="0.11633"/>
    <n v="1661.8571428571429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1633"/>
    <x v="2"/>
    <s v="US"/>
    <s v="USD"/>
    <n v="1397413095"/>
    <n v="1394821095"/>
    <b v="0"/>
    <n v="22"/>
    <b v="0"/>
    <s v="games/video games"/>
    <n v="0.46532000000000001"/>
    <n v="528.77272727272725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11633"/>
    <x v="2"/>
    <s v="GB"/>
    <s v="GBP"/>
    <n v="1431547468"/>
    <n v="1428955468"/>
    <b v="0"/>
    <n v="1"/>
    <b v="0"/>
    <s v="games/video games"/>
    <n v="2.3266"/>
    <n v="11633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1633"/>
    <x v="2"/>
    <s v="DE"/>
    <s v="EUR"/>
    <n v="1455417571"/>
    <n v="1452825571"/>
    <b v="0"/>
    <n v="10"/>
    <b v="0"/>
    <s v="games/video games"/>
    <n v="2.9082499999999998"/>
    <n v="1163.3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11633"/>
    <x v="2"/>
    <s v="US"/>
    <s v="USD"/>
    <n v="1468519920"/>
    <n v="1466188338"/>
    <b v="0"/>
    <n v="6"/>
    <b v="0"/>
    <s v="games/video games"/>
    <n v="0.11633"/>
    <n v="1938.8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11633"/>
    <x v="2"/>
    <s v="US"/>
    <s v="USD"/>
    <n v="1386568740"/>
    <n v="1383095125"/>
    <b v="0"/>
    <n v="24"/>
    <b v="0"/>
    <s v="games/video games"/>
    <n v="1.4541249999999999"/>
    <n v="484.70833333333331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11633"/>
    <x v="2"/>
    <s v="US"/>
    <s v="USD"/>
    <n v="1466227190"/>
    <n v="1461043190"/>
    <b v="0"/>
    <n v="15"/>
    <b v="0"/>
    <s v="games/video games"/>
    <n v="0.7755333333333333"/>
    <n v="775.5333333333333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11633"/>
    <x v="2"/>
    <s v="GB"/>
    <s v="GBP"/>
    <n v="1402480221"/>
    <n v="1399888221"/>
    <b v="0"/>
    <n v="37"/>
    <b v="0"/>
    <s v="games/video games"/>
    <n v="0.19388333333333332"/>
    <n v="314.40540540540542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1633"/>
    <x v="2"/>
    <s v="US"/>
    <s v="USD"/>
    <n v="1395627327"/>
    <n v="1393038927"/>
    <b v="0"/>
    <n v="20"/>
    <b v="0"/>
    <s v="games/video games"/>
    <n v="1.2925555555555555E-2"/>
    <n v="581.6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1633"/>
    <x v="2"/>
    <s v="US"/>
    <s v="USD"/>
    <n v="1333557975"/>
    <n v="1330969575"/>
    <b v="0"/>
    <n v="7"/>
    <b v="0"/>
    <s v="games/video games"/>
    <n v="29.0825"/>
    <n v="1661.8571428571429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11633"/>
    <x v="2"/>
    <s v="US"/>
    <s v="USD"/>
    <n v="1406148024"/>
    <n v="1403556024"/>
    <b v="0"/>
    <n v="0"/>
    <b v="0"/>
    <s v="games/video games"/>
    <n v="1.1633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11633"/>
    <x v="2"/>
    <s v="US"/>
    <s v="USD"/>
    <n v="1334326635"/>
    <n v="1329146235"/>
    <b v="0"/>
    <n v="21"/>
    <b v="0"/>
    <s v="games/video games"/>
    <n v="0.46532000000000001"/>
    <n v="553.95238095238096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11633"/>
    <x v="2"/>
    <s v="US"/>
    <s v="USD"/>
    <n v="1479495790"/>
    <n v="1476900190"/>
    <b v="0"/>
    <n v="3"/>
    <b v="0"/>
    <s v="games/video games"/>
    <n v="1.1633"/>
    <n v="3877.666666666666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11633"/>
    <x v="2"/>
    <s v="US"/>
    <s v="USD"/>
    <n v="1354919022"/>
    <n v="1352327022"/>
    <b v="0"/>
    <n v="11"/>
    <b v="0"/>
    <s v="games/video games"/>
    <n v="0.23266000000000001"/>
    <n v="1057.5454545454545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1633"/>
    <x v="2"/>
    <s v="US"/>
    <s v="USD"/>
    <n v="1452228790"/>
    <n v="1449636790"/>
    <b v="0"/>
    <n v="1"/>
    <b v="0"/>
    <s v="games/video games"/>
    <n v="4.6532"/>
    <n v="11633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11633"/>
    <x v="2"/>
    <s v="US"/>
    <s v="USD"/>
    <n v="1421656200"/>
    <n v="1416507211"/>
    <b v="0"/>
    <n v="312"/>
    <b v="0"/>
    <s v="games/video games"/>
    <n v="0.13219318181818182"/>
    <n v="37.285256410256409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11633"/>
    <x v="2"/>
    <s v="GB"/>
    <s v="GBP"/>
    <n v="1408058820"/>
    <n v="1405466820"/>
    <b v="0"/>
    <n v="1"/>
    <b v="0"/>
    <s v="games/video games"/>
    <n v="11.632999999999999"/>
    <n v="11633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1633"/>
    <x v="2"/>
    <s v="GB"/>
    <s v="GBP"/>
    <n v="1381306687"/>
    <n v="1378714687"/>
    <b v="0"/>
    <n v="3"/>
    <b v="0"/>
    <s v="games/video games"/>
    <n v="1.9388333333333334"/>
    <n v="3877.666666666666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11633"/>
    <x v="2"/>
    <s v="US"/>
    <s v="USD"/>
    <n v="1459352495"/>
    <n v="1456764095"/>
    <b v="0"/>
    <n v="4"/>
    <b v="0"/>
    <s v="games/video games"/>
    <n v="0.290825"/>
    <n v="2908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1633"/>
    <x v="2"/>
    <s v="US"/>
    <s v="USD"/>
    <n v="1339273208"/>
    <n v="1334089208"/>
    <b v="0"/>
    <n v="10"/>
    <b v="0"/>
    <s v="games/video games"/>
    <n v="2.3265999999999998E-2"/>
    <n v="1163.3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11633"/>
    <x v="2"/>
    <s v="DE"/>
    <s v="EUR"/>
    <n v="1451053313"/>
    <n v="1448461313"/>
    <b v="0"/>
    <n v="8"/>
    <b v="0"/>
    <s v="games/video games"/>
    <n v="11.632999999999999"/>
    <n v="1454.12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1633"/>
    <x v="2"/>
    <s v="AU"/>
    <s v="AUD"/>
    <n v="1396666779"/>
    <n v="1394078379"/>
    <b v="0"/>
    <n v="3"/>
    <b v="0"/>
    <s v="games/video games"/>
    <n v="2.5851111111111109"/>
    <n v="3877.6666666666665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11633"/>
    <x v="2"/>
    <s v="US"/>
    <s v="USD"/>
    <n v="1396810864"/>
    <n v="1395687664"/>
    <b v="0"/>
    <n v="1"/>
    <b v="0"/>
    <s v="games/video games"/>
    <n v="5.5395238095238097"/>
    <n v="11633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11633"/>
    <x v="2"/>
    <s v="US"/>
    <s v="USD"/>
    <n v="1319835400"/>
    <n v="1315947400"/>
    <b v="0"/>
    <n v="0"/>
    <b v="0"/>
    <s v="games/video games"/>
    <n v="0.46532000000000001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11633"/>
    <x v="2"/>
    <s v="US"/>
    <s v="USD"/>
    <n v="1457904316"/>
    <n v="1455315916"/>
    <b v="0"/>
    <n v="5"/>
    <b v="0"/>
    <s v="games/video games"/>
    <n v="4.6531999999999997E-2"/>
    <n v="2326.6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11633"/>
    <x v="2"/>
    <s v="GB"/>
    <s v="GBP"/>
    <n v="1369932825"/>
    <n v="1368723225"/>
    <b v="0"/>
    <n v="0"/>
    <b v="0"/>
    <s v="games/video games"/>
    <n v="3.6353124999999999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633"/>
    <x v="2"/>
    <s v="US"/>
    <s v="USD"/>
    <n v="1397910848"/>
    <n v="1395318848"/>
    <b v="0"/>
    <n v="3"/>
    <b v="0"/>
    <s v="games/video games"/>
    <n v="2.3266"/>
    <n v="3877.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11633"/>
    <x v="2"/>
    <s v="US"/>
    <s v="USD"/>
    <n v="1430409651"/>
    <n v="1427817651"/>
    <b v="0"/>
    <n v="7"/>
    <b v="0"/>
    <s v="games/mobile games"/>
    <n v="0.12925555555555557"/>
    <n v="1661.8571428571429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11633"/>
    <x v="2"/>
    <s v="GB"/>
    <s v="GBP"/>
    <n v="1443193130"/>
    <n v="1438009130"/>
    <b v="0"/>
    <n v="0"/>
    <b v="0"/>
    <s v="games/mobile games"/>
    <n v="3.8776666666666668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1633"/>
    <x v="2"/>
    <s v="US"/>
    <s v="USD"/>
    <n v="1468482694"/>
    <n v="1465890694"/>
    <b v="0"/>
    <n v="2"/>
    <b v="0"/>
    <s v="games/mobile games"/>
    <n v="5.8164999999999996"/>
    <n v="5816.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11633"/>
    <x v="2"/>
    <s v="US"/>
    <s v="USD"/>
    <n v="1416000600"/>
    <n v="1413318600"/>
    <b v="0"/>
    <n v="23"/>
    <b v="0"/>
    <s v="games/mobile games"/>
    <n v="0.3323714285714286"/>
    <n v="505.78260869565219"/>
    <x v="6"/>
    <s v="mobile games"/>
    <x v="1127"/>
    <d v="2014-11-14T15:30:00"/>
  </r>
  <r>
    <n v="1128"/>
    <s v="Flying Turds"/>
    <s v="#havingfunFTW"/>
    <n v="1000"/>
    <n v="11633"/>
    <x v="2"/>
    <s v="GB"/>
    <s v="GBP"/>
    <n v="1407425717"/>
    <n v="1404833717"/>
    <b v="0"/>
    <n v="1"/>
    <b v="0"/>
    <s v="games/mobile games"/>
    <n v="11.632999999999999"/>
    <n v="11633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11633"/>
    <x v="2"/>
    <s v="US"/>
    <s v="USD"/>
    <n v="1465107693"/>
    <n v="1462515693"/>
    <b v="0"/>
    <n v="2"/>
    <b v="0"/>
    <s v="games/mobile games"/>
    <n v="0.58165"/>
    <n v="5816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633"/>
    <x v="2"/>
    <s v="US"/>
    <s v="USD"/>
    <n v="1416963300"/>
    <n v="1411775700"/>
    <b v="0"/>
    <n v="3"/>
    <b v="0"/>
    <s v="games/mobile games"/>
    <n v="2.3266"/>
    <n v="3877.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11633"/>
    <x v="2"/>
    <s v="AU"/>
    <s v="AUD"/>
    <n v="1450993668"/>
    <n v="1448401668"/>
    <b v="0"/>
    <n v="0"/>
    <b v="0"/>
    <s v="games/mobile games"/>
    <n v="0.290825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1633"/>
    <x v="2"/>
    <s v="CA"/>
    <s v="CAD"/>
    <n v="1483238771"/>
    <n v="1480646771"/>
    <b v="0"/>
    <n v="13"/>
    <b v="0"/>
    <s v="games/mobile games"/>
    <n v="1.1633"/>
    <n v="894.8461538461538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11633"/>
    <x v="2"/>
    <s v="GB"/>
    <s v="GBP"/>
    <n v="1406799981"/>
    <n v="1404207981"/>
    <b v="0"/>
    <n v="1"/>
    <b v="0"/>
    <s v="games/mobile games"/>
    <n v="3.8776666666666668"/>
    <n v="11633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1633"/>
    <x v="2"/>
    <s v="AU"/>
    <s v="AUD"/>
    <n v="1417235580"/>
    <n v="1416034228"/>
    <b v="0"/>
    <n v="1"/>
    <b v="0"/>
    <s v="games/mobile games"/>
    <n v="0.46532000000000001"/>
    <n v="11633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11633"/>
    <x v="2"/>
    <s v="DE"/>
    <s v="EUR"/>
    <n v="1470527094"/>
    <n v="1467935094"/>
    <b v="0"/>
    <n v="1"/>
    <b v="0"/>
    <s v="games/mobile games"/>
    <n v="11.632999999999999"/>
    <n v="11633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11633"/>
    <x v="2"/>
    <s v="FR"/>
    <s v="EUR"/>
    <n v="1450541229"/>
    <n v="1447949229"/>
    <b v="0"/>
    <n v="6"/>
    <b v="0"/>
    <s v="games/mobile games"/>
    <n v="2.7763723150357995"/>
    <n v="1938.8333333333333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11633"/>
    <x v="2"/>
    <s v="US"/>
    <s v="USD"/>
    <n v="1461440421"/>
    <n v="1458848421"/>
    <b v="0"/>
    <n v="39"/>
    <b v="0"/>
    <s v="games/mobile games"/>
    <n v="0.46532000000000001"/>
    <n v="298.28205128205127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1633"/>
    <x v="2"/>
    <s v="US"/>
    <s v="USD"/>
    <n v="1485035131"/>
    <n v="1483307131"/>
    <b v="0"/>
    <n v="4"/>
    <b v="0"/>
    <s v="games/mobile games"/>
    <n v="0.3323714285714286"/>
    <n v="2908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11633"/>
    <x v="2"/>
    <s v="US"/>
    <s v="USD"/>
    <n v="1420100426"/>
    <n v="1417508426"/>
    <b v="0"/>
    <n v="1"/>
    <b v="0"/>
    <s v="games/mobile games"/>
    <n v="1.4541249999999999"/>
    <n v="11633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11633"/>
    <x v="2"/>
    <s v="GB"/>
    <s v="GBP"/>
    <n v="1438859121"/>
    <n v="1436267121"/>
    <b v="0"/>
    <n v="0"/>
    <b v="0"/>
    <s v="games/mobile games"/>
    <n v="2.3266"/>
    <n v="0"/>
    <x v="6"/>
    <s v="mobile games"/>
    <x v="1140"/>
    <d v="2015-08-06T05:05:21"/>
  </r>
  <r>
    <n v="1141"/>
    <s v="Arena Z - Zombie Survival"/>
    <s v="I think this will be a great game!"/>
    <n v="500"/>
    <n v="11633"/>
    <x v="2"/>
    <s v="DE"/>
    <s v="EUR"/>
    <n v="1436460450"/>
    <n v="1433868450"/>
    <b v="0"/>
    <n v="0"/>
    <b v="0"/>
    <s v="games/mobile games"/>
    <n v="23.265999999999998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11633"/>
    <x v="2"/>
    <s v="US"/>
    <s v="USD"/>
    <n v="1424131727"/>
    <n v="1421539727"/>
    <b v="0"/>
    <n v="0"/>
    <b v="0"/>
    <s v="games/mobile games"/>
    <n v="2.9082499999999998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1633"/>
    <x v="2"/>
    <s v="US"/>
    <s v="USD"/>
    <n v="1450327126"/>
    <n v="1447735126"/>
    <b v="0"/>
    <n v="8"/>
    <b v="0"/>
    <s v="games/mobile games"/>
    <n v="0.25851111111111114"/>
    <n v="1454.1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11633"/>
    <x v="2"/>
    <s v="US"/>
    <s v="USD"/>
    <n v="1430281320"/>
    <n v="1427689320"/>
    <b v="0"/>
    <n v="0"/>
    <b v="0"/>
    <s v="food/food trucks"/>
    <n v="1.2508602150537635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1633"/>
    <x v="2"/>
    <s v="US"/>
    <s v="USD"/>
    <n v="1412272592"/>
    <n v="1407088592"/>
    <b v="0"/>
    <n v="1"/>
    <b v="0"/>
    <s v="food/food trucks"/>
    <n v="0.1454125"/>
    <n v="11633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11633"/>
    <x v="2"/>
    <s v="US"/>
    <s v="USD"/>
    <n v="1399071173"/>
    <n v="1395787973"/>
    <b v="0"/>
    <n v="12"/>
    <b v="0"/>
    <s v="food/food trucks"/>
    <n v="1.9388333333333334"/>
    <n v="969.41666666666663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11633"/>
    <x v="2"/>
    <s v="CA"/>
    <s v="CAD"/>
    <n v="1413760783"/>
    <n v="1408576783"/>
    <b v="0"/>
    <n v="0"/>
    <b v="0"/>
    <s v="food/food trucks"/>
    <n v="0.46532000000000001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11633"/>
    <x v="2"/>
    <s v="US"/>
    <s v="USD"/>
    <n v="1480568781"/>
    <n v="1477973181"/>
    <b v="0"/>
    <n v="3"/>
    <b v="0"/>
    <s v="food/food trucks"/>
    <n v="0.7755333333333333"/>
    <n v="3877.6666666666665"/>
    <x v="7"/>
    <s v="food trucks"/>
    <x v="1148"/>
    <d v="2016-11-30T23:06:21"/>
  </r>
  <r>
    <n v="1149"/>
    <s v="The Floridian Food Truck"/>
    <s v="Bringing culturally diverse Floridian cuisine to the people!"/>
    <n v="50000"/>
    <n v="11633"/>
    <x v="2"/>
    <s v="US"/>
    <s v="USD"/>
    <n v="1466096566"/>
    <n v="1463504566"/>
    <b v="0"/>
    <n v="2"/>
    <b v="0"/>
    <s v="food/food trucks"/>
    <n v="0.23266000000000001"/>
    <n v="5816.5"/>
    <x v="7"/>
    <s v="food trucks"/>
    <x v="1149"/>
    <d v="2016-06-16T11:02:46"/>
  </r>
  <r>
    <n v="1150"/>
    <s v="Chef Po's Food Truck"/>
    <s v="Bringing delicious authentic and fusion Taiwanese Food to the West Coast."/>
    <n v="2500"/>
    <n v="11633"/>
    <x v="2"/>
    <s v="US"/>
    <s v="USD"/>
    <n v="1452293675"/>
    <n v="1447109675"/>
    <b v="0"/>
    <n v="6"/>
    <b v="0"/>
    <s v="food/food trucks"/>
    <n v="4.6532"/>
    <n v="1938.8333333333333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11633"/>
    <x v="2"/>
    <s v="US"/>
    <s v="USD"/>
    <n v="1441592863"/>
    <n v="1439000863"/>
    <b v="0"/>
    <n v="0"/>
    <b v="0"/>
    <s v="food/food trucks"/>
    <n v="0.46532000000000001"/>
    <n v="0"/>
    <x v="7"/>
    <s v="food trucks"/>
    <x v="1151"/>
    <d v="2015-09-06T20:27:43"/>
  </r>
  <r>
    <n v="1152"/>
    <s v="Peruvian King Food Truck"/>
    <s v="Peruvian food truck with an LA twist."/>
    <n v="16000"/>
    <n v="11633"/>
    <x v="2"/>
    <s v="US"/>
    <s v="USD"/>
    <n v="1431709312"/>
    <n v="1429117312"/>
    <b v="0"/>
    <n v="15"/>
    <b v="0"/>
    <s v="food/food trucks"/>
    <n v="0.72706249999999994"/>
    <n v="775.5333333333333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11633"/>
    <x v="2"/>
    <s v="US"/>
    <s v="USD"/>
    <n v="1434647305"/>
    <n v="1432055305"/>
    <b v="0"/>
    <n v="1"/>
    <b v="0"/>
    <s v="food/food trucks"/>
    <n v="1.4541249999999999"/>
    <n v="11633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11633"/>
    <x v="2"/>
    <s v="US"/>
    <s v="USD"/>
    <n v="1441507006"/>
    <n v="1438915006"/>
    <b v="0"/>
    <n v="3"/>
    <b v="0"/>
    <s v="food/food trucks"/>
    <n v="2.3266"/>
    <n v="3877.6666666666665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1633"/>
    <x v="2"/>
    <s v="US"/>
    <s v="USD"/>
    <n v="1408040408"/>
    <n v="1405448408"/>
    <b v="0"/>
    <n v="8"/>
    <b v="0"/>
    <s v="food/food trucks"/>
    <n v="0.46532000000000001"/>
    <n v="1454.12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11633"/>
    <x v="2"/>
    <s v="US"/>
    <s v="USD"/>
    <n v="1424742162"/>
    <n v="1422150162"/>
    <b v="0"/>
    <n v="0"/>
    <b v="0"/>
    <s v="food/food trucks"/>
    <n v="1.7896923076923077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1633"/>
    <x v="2"/>
    <s v="US"/>
    <s v="USD"/>
    <n v="1417795480"/>
    <n v="1412607880"/>
    <b v="0"/>
    <n v="3"/>
    <b v="0"/>
    <s v="food/food trucks"/>
    <n v="1.1633"/>
    <n v="3877.6666666666665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11633"/>
    <x v="2"/>
    <s v="US"/>
    <s v="USD"/>
    <n v="1418091128"/>
    <n v="1415499128"/>
    <b v="0"/>
    <n v="3"/>
    <b v="0"/>
    <s v="food/food trucks"/>
    <n v="1.5510666666666666"/>
    <n v="3877.6666666666665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11633"/>
    <x v="2"/>
    <s v="US"/>
    <s v="USD"/>
    <n v="1435679100"/>
    <n v="1433006765"/>
    <b v="0"/>
    <n v="0"/>
    <b v="0"/>
    <s v="food/food trucks"/>
    <n v="1.7234074074074075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633"/>
    <x v="2"/>
    <s v="US"/>
    <s v="USD"/>
    <n v="1427510586"/>
    <n v="1424922186"/>
    <b v="0"/>
    <n v="19"/>
    <b v="0"/>
    <s v="food/food trucks"/>
    <n v="0.38776666666666665"/>
    <n v="612.26315789473688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11633"/>
    <x v="2"/>
    <s v="US"/>
    <s v="USD"/>
    <n v="1432047989"/>
    <n v="1430233589"/>
    <b v="0"/>
    <n v="0"/>
    <b v="0"/>
    <s v="food/food trucks"/>
    <n v="0.64627777777777773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11633"/>
    <x v="2"/>
    <s v="US"/>
    <s v="USD"/>
    <n v="1411662264"/>
    <n v="1408983864"/>
    <b v="0"/>
    <n v="2"/>
    <b v="0"/>
    <s v="food/food trucks"/>
    <n v="0.19388333333333332"/>
    <n v="5816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11633"/>
    <x v="2"/>
    <s v="US"/>
    <s v="USD"/>
    <n v="1407604920"/>
    <n v="1405012920"/>
    <b v="0"/>
    <n v="0"/>
    <b v="0"/>
    <s v="food/food trucks"/>
    <n v="2.2371153846153846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11633"/>
    <x v="2"/>
    <s v="US"/>
    <s v="USD"/>
    <n v="1466270582"/>
    <n v="1463678582"/>
    <b v="0"/>
    <n v="0"/>
    <b v="0"/>
    <s v="food/food trucks"/>
    <n v="1.1633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11633"/>
    <x v="2"/>
    <s v="US"/>
    <s v="USD"/>
    <n v="1404623330"/>
    <n v="1401685730"/>
    <b v="0"/>
    <n v="25"/>
    <b v="0"/>
    <s v="food/food trucks"/>
    <n v="1.1633"/>
    <n v="465.3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11633"/>
    <x v="2"/>
    <s v="US"/>
    <s v="USD"/>
    <n v="1435291200"/>
    <n v="1432640342"/>
    <b v="0"/>
    <n v="8"/>
    <b v="0"/>
    <s v="food/food trucks"/>
    <n v="0.7755333333333333"/>
    <n v="1454.12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11633"/>
    <x v="2"/>
    <s v="US"/>
    <s v="USD"/>
    <n v="1410543495"/>
    <n v="1407865095"/>
    <b v="0"/>
    <n v="16"/>
    <b v="0"/>
    <s v="food/food trucks"/>
    <n v="0.19388333333333332"/>
    <n v="727.062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1633"/>
    <x v="2"/>
    <s v="US"/>
    <s v="USD"/>
    <n v="1474507065"/>
    <n v="1471915065"/>
    <b v="0"/>
    <n v="3"/>
    <b v="0"/>
    <s v="food/food trucks"/>
    <n v="0.64627777777777773"/>
    <n v="3877.6666666666665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1633"/>
    <x v="2"/>
    <s v="US"/>
    <s v="USD"/>
    <n v="1424593763"/>
    <n v="1422001763"/>
    <b v="0"/>
    <n v="3"/>
    <b v="0"/>
    <s v="food/food trucks"/>
    <n v="1.1633"/>
    <n v="3877.6666666666665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1633"/>
    <x v="2"/>
    <s v="GB"/>
    <s v="GBP"/>
    <n v="1433021171"/>
    <n v="1430429171"/>
    <b v="0"/>
    <n v="2"/>
    <b v="0"/>
    <s v="food/food trucks"/>
    <n v="0.46532000000000001"/>
    <n v="5816.5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11633"/>
    <x v="2"/>
    <s v="US"/>
    <s v="USD"/>
    <n v="1415909927"/>
    <n v="1414351127"/>
    <b v="0"/>
    <n v="1"/>
    <b v="0"/>
    <s v="food/food trucks"/>
    <n v="0.46532000000000001"/>
    <n v="11633"/>
    <x v="7"/>
    <s v="food trucks"/>
    <x v="1171"/>
    <d v="2014-11-13T14:18:47"/>
  </r>
  <r>
    <n v="1172"/>
    <s v="let your dayz take you to the dogs."/>
    <s v="Bringing YOUR favorite dog recipes to the streets."/>
    <n v="9000"/>
    <n v="11633"/>
    <x v="2"/>
    <s v="US"/>
    <s v="USD"/>
    <n v="1408551752"/>
    <n v="1405959752"/>
    <b v="0"/>
    <n v="0"/>
    <b v="0"/>
    <s v="food/food trucks"/>
    <n v="1.2925555555555555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11633"/>
    <x v="2"/>
    <s v="US"/>
    <s v="USD"/>
    <n v="1438576057"/>
    <n v="1435552057"/>
    <b v="0"/>
    <n v="1"/>
    <b v="0"/>
    <s v="food/food trucks"/>
    <n v="9.3063999999999994E-2"/>
    <n v="11633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11633"/>
    <x v="2"/>
    <s v="US"/>
    <s v="USD"/>
    <n v="1462738327"/>
    <n v="1460146327"/>
    <b v="0"/>
    <n v="19"/>
    <b v="0"/>
    <s v="food/food trucks"/>
    <n v="0.7755333333333333"/>
    <n v="612.2631578947368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11633"/>
    <x v="2"/>
    <s v="US"/>
    <s v="USD"/>
    <n v="1436981339"/>
    <n v="1434389339"/>
    <b v="0"/>
    <n v="9"/>
    <b v="0"/>
    <s v="food/food trucks"/>
    <n v="0.58165"/>
    <n v="1292.5555555555557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1633"/>
    <x v="2"/>
    <s v="AU"/>
    <s v="AUD"/>
    <n v="1488805200"/>
    <n v="1484094498"/>
    <b v="0"/>
    <n v="1"/>
    <b v="0"/>
    <s v="food/food trucks"/>
    <n v="6.6474285714285708E-2"/>
    <n v="11633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11633"/>
    <x v="2"/>
    <s v="GB"/>
    <s v="GBP"/>
    <n v="1413388296"/>
    <n v="1410796296"/>
    <b v="0"/>
    <n v="0"/>
    <b v="0"/>
    <s v="food/food trucks"/>
    <n v="1.9388333333333334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11633"/>
    <x v="2"/>
    <s v="US"/>
    <s v="USD"/>
    <n v="1408225452"/>
    <n v="1405633452"/>
    <b v="0"/>
    <n v="1"/>
    <b v="0"/>
    <s v="food/food trucks"/>
    <n v="0.15510666666666667"/>
    <n v="11633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11633"/>
    <x v="2"/>
    <s v="CA"/>
    <s v="CAD"/>
    <n v="1446052627"/>
    <n v="1443460627"/>
    <b v="0"/>
    <n v="5"/>
    <b v="0"/>
    <s v="food/food trucks"/>
    <n v="0.19388333333333332"/>
    <n v="2326.6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11633"/>
    <x v="2"/>
    <s v="US"/>
    <s v="USD"/>
    <n v="1403983314"/>
    <n v="1400786514"/>
    <b v="0"/>
    <n v="85"/>
    <b v="0"/>
    <s v="food/food trucks"/>
    <n v="0.23266000000000001"/>
    <n v="136.85882352941175"/>
    <x v="7"/>
    <s v="food trucks"/>
    <x v="1180"/>
    <d v="2014-06-28T13:21:54"/>
  </r>
  <r>
    <n v="1181"/>
    <s v="Gringo Loco Tacos Food Truck"/>
    <s v="Bringing the best tacos to the streets of Chicago!"/>
    <n v="50000"/>
    <n v="11633"/>
    <x v="2"/>
    <s v="US"/>
    <s v="USD"/>
    <n v="1425197321"/>
    <n v="1422605321"/>
    <b v="0"/>
    <n v="3"/>
    <b v="0"/>
    <s v="food/food trucks"/>
    <n v="0.23266000000000001"/>
    <n v="3877.6666666666665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11633"/>
    <x v="2"/>
    <s v="US"/>
    <s v="USD"/>
    <n v="1484239320"/>
    <n v="1482609088"/>
    <b v="0"/>
    <n v="4"/>
    <b v="0"/>
    <s v="food/food trucks"/>
    <n v="11.632999999999999"/>
    <n v="2908.2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1633"/>
    <x v="2"/>
    <s v="US"/>
    <s v="USD"/>
    <n v="1478059140"/>
    <n v="1476391223"/>
    <b v="0"/>
    <n v="3"/>
    <b v="0"/>
    <s v="food/food trucks"/>
    <n v="4.6532"/>
    <n v="3877.6666666666665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11633"/>
    <x v="0"/>
    <s v="GB"/>
    <s v="GBP"/>
    <n v="1486391011"/>
    <n v="1483712611"/>
    <b v="0"/>
    <n v="375"/>
    <b v="1"/>
    <s v="photography/photobooks"/>
    <n v="0.52877272727272728"/>
    <n v="31.02133333333333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1633"/>
    <x v="0"/>
    <s v="US"/>
    <s v="USD"/>
    <n v="1433736000"/>
    <n v="1430945149"/>
    <b v="0"/>
    <n v="111"/>
    <b v="1"/>
    <s v="photography/photobooks"/>
    <n v="0.93064000000000002"/>
    <n v="104.8018018018018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11633"/>
    <x v="0"/>
    <s v="GB"/>
    <s v="GBP"/>
    <n v="1433198520"/>
    <n v="1430340195"/>
    <b v="0"/>
    <n v="123"/>
    <b v="1"/>
    <s v="photography/photobooks"/>
    <n v="1.5510666666666666"/>
    <n v="94.577235772357724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11633"/>
    <x v="0"/>
    <s v="US"/>
    <s v="USD"/>
    <n v="1431885600"/>
    <n v="1429133323"/>
    <b v="0"/>
    <n v="70"/>
    <b v="1"/>
    <s v="photography/photobooks"/>
    <n v="1.3294857142857144"/>
    <n v="166.18571428571428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11633"/>
    <x v="0"/>
    <s v="CA"/>
    <s v="CAD"/>
    <n v="1482943740"/>
    <n v="1481129340"/>
    <b v="0"/>
    <n v="85"/>
    <b v="1"/>
    <s v="photography/photobooks"/>
    <n v="5.8164999999999996"/>
    <n v="136.85882352941175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11633"/>
    <x v="0"/>
    <s v="US"/>
    <s v="USD"/>
    <n v="1467242995"/>
    <n v="1465428595"/>
    <b v="0"/>
    <n v="86"/>
    <b v="1"/>
    <s v="photography/photobooks"/>
    <n v="1.2925555555555555"/>
    <n v="135.2674418604651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11633"/>
    <x v="0"/>
    <s v="US"/>
    <s v="USD"/>
    <n v="1409500725"/>
    <n v="1406908725"/>
    <b v="0"/>
    <n v="13"/>
    <b v="1"/>
    <s v="photography/photobooks"/>
    <n v="23.265999999999998"/>
    <n v="894.84615384615381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11633"/>
    <x v="0"/>
    <s v="US"/>
    <s v="USD"/>
    <n v="1458480560"/>
    <n v="1455892160"/>
    <b v="0"/>
    <n v="33"/>
    <b v="1"/>
    <s v="photography/photobooks"/>
    <n v="4.3085185185185182"/>
    <n v="352.5151515151515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11633"/>
    <x v="0"/>
    <s v="GB"/>
    <s v="GBP"/>
    <n v="1486814978"/>
    <n v="1484222978"/>
    <b v="0"/>
    <n v="15"/>
    <b v="1"/>
    <s v="photography/photobooks"/>
    <n v="116.33"/>
    <n v="775.5333333333333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11633"/>
    <x v="0"/>
    <s v="US"/>
    <s v="USD"/>
    <n v="1460223453"/>
    <n v="1455043053"/>
    <b v="0"/>
    <n v="273"/>
    <b v="1"/>
    <s v="photography/photobooks"/>
    <n v="0.55395238095238097"/>
    <n v="42.611721611721613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11633"/>
    <x v="0"/>
    <s v="IE"/>
    <s v="EUR"/>
    <n v="1428493379"/>
    <n v="1425901379"/>
    <b v="0"/>
    <n v="714"/>
    <b v="1"/>
    <s v="photography/photobooks"/>
    <n v="0.93064000000000002"/>
    <n v="16.292717086834735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1633"/>
    <x v="0"/>
    <s v="IT"/>
    <s v="EUR"/>
    <n v="1450602000"/>
    <n v="1445415653"/>
    <b v="0"/>
    <n v="170"/>
    <b v="1"/>
    <s v="photography/photobooks"/>
    <n v="1.1633"/>
    <n v="68.429411764705875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11633"/>
    <x v="0"/>
    <s v="GB"/>
    <s v="GBP"/>
    <n v="1450467539"/>
    <n v="1447875539"/>
    <b v="0"/>
    <n v="512"/>
    <b v="1"/>
    <s v="photography/photobooks"/>
    <n v="0.80227586206896551"/>
    <n v="22.72070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11633"/>
    <x v="0"/>
    <s v="US"/>
    <s v="USD"/>
    <n v="1465797540"/>
    <n v="1463155034"/>
    <b v="0"/>
    <n v="314"/>
    <b v="1"/>
    <s v="photography/photobooks"/>
    <n v="0.7755333333333333"/>
    <n v="37.047770700636946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11633"/>
    <x v="0"/>
    <s v="US"/>
    <s v="USD"/>
    <n v="1451530800"/>
    <n v="1448463086"/>
    <b v="0"/>
    <n v="167"/>
    <b v="1"/>
    <s v="photography/photobooks"/>
    <n v="3.3237142857142858"/>
    <n v="69.658682634730539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11633"/>
    <x v="0"/>
    <s v="GB"/>
    <s v="GBP"/>
    <n v="1436380200"/>
    <n v="1433615400"/>
    <b v="0"/>
    <n v="9"/>
    <b v="1"/>
    <s v="photography/photobooks"/>
    <n v="4.3765989465763733"/>
    <n v="1292.5555555555557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11633"/>
    <x v="0"/>
    <s v="US"/>
    <s v="USD"/>
    <n v="1429183656"/>
    <n v="1427369256"/>
    <b v="0"/>
    <n v="103"/>
    <b v="1"/>
    <s v="photography/photobooks"/>
    <n v="2.4235416666666665"/>
    <n v="112.94174757281553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11633"/>
    <x v="0"/>
    <s v="GB"/>
    <s v="GBP"/>
    <n v="1468593246"/>
    <n v="1466001246"/>
    <b v="0"/>
    <n v="111"/>
    <b v="1"/>
    <s v="photography/photobooks"/>
    <n v="1.9388333333333334"/>
    <n v="104.8018018018018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11633"/>
    <x v="0"/>
    <s v="AU"/>
    <s v="AUD"/>
    <n v="1435388154"/>
    <n v="1432796154"/>
    <b v="0"/>
    <n v="271"/>
    <b v="1"/>
    <s v="photography/photobooks"/>
    <n v="0.46532000000000001"/>
    <n v="42.926199261992622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1633"/>
    <x v="0"/>
    <s v="US"/>
    <s v="USD"/>
    <n v="1433083527"/>
    <n v="1430491527"/>
    <b v="0"/>
    <n v="101"/>
    <b v="1"/>
    <s v="photography/photobooks"/>
    <n v="0.71368098159509208"/>
    <n v="115.17821782178218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1633"/>
    <x v="0"/>
    <s v="US"/>
    <s v="USD"/>
    <n v="1449205200"/>
    <n v="1445363833"/>
    <b v="0"/>
    <n v="57"/>
    <b v="1"/>
    <s v="photography/photobooks"/>
    <n v="0.89484615384615385"/>
    <n v="204.0877192982456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1633"/>
    <x v="0"/>
    <s v="DE"/>
    <s v="EUR"/>
    <n v="1434197351"/>
    <n v="1431605351"/>
    <b v="0"/>
    <n v="62"/>
    <b v="1"/>
    <s v="photography/photobooks"/>
    <n v="0.89484615384615385"/>
    <n v="187.62903225806451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1633"/>
    <x v="0"/>
    <s v="AT"/>
    <s v="EUR"/>
    <n v="1489238940"/>
    <n v="1486406253"/>
    <b v="0"/>
    <n v="32"/>
    <b v="1"/>
    <s v="photography/photobooks"/>
    <n v="12.925555555555556"/>
    <n v="363.53125"/>
    <x v="8"/>
    <s v="photobooks"/>
    <x v="1206"/>
    <d v="2017-03-11T07:29:00"/>
  </r>
  <r>
    <n v="1207"/>
    <s v="ITALIANA"/>
    <s v="A humanistic photo book about ancestral &amp; post-modern Italy."/>
    <n v="16700"/>
    <n v="11633"/>
    <x v="0"/>
    <s v="IT"/>
    <s v="EUR"/>
    <n v="1459418400"/>
    <n v="1456827573"/>
    <b v="0"/>
    <n v="141"/>
    <b v="1"/>
    <s v="photography/photobooks"/>
    <n v="0.6965868263473054"/>
    <n v="82.503546099290787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1633"/>
    <x v="0"/>
    <s v="US"/>
    <s v="USD"/>
    <n v="1458835264"/>
    <n v="1456246864"/>
    <b v="0"/>
    <n v="75"/>
    <b v="1"/>
    <s v="photography/photobooks"/>
    <n v="1.1633"/>
    <n v="155.10666666666665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11633"/>
    <x v="0"/>
    <s v="US"/>
    <s v="USD"/>
    <n v="1488053905"/>
    <n v="1485461905"/>
    <b v="0"/>
    <n v="46"/>
    <b v="1"/>
    <s v="photography/photobooks"/>
    <n v="1.9388333333333334"/>
    <n v="252.89130434782609"/>
    <x v="8"/>
    <s v="photobooks"/>
    <x v="1209"/>
    <d v="2017-02-25T14:18:25"/>
  </r>
  <r>
    <n v="1210"/>
    <s v="Det Andra GÃ¶teborg"/>
    <s v="En fotobok om livet i det enda andra GÃ¶teborg i vÃ¤rlden"/>
    <n v="20000"/>
    <n v="11633"/>
    <x v="0"/>
    <s v="SE"/>
    <s v="SEK"/>
    <n v="1433106000"/>
    <n v="1431124572"/>
    <b v="0"/>
    <n v="103"/>
    <b v="1"/>
    <s v="photography/photobooks"/>
    <n v="0.58165"/>
    <n v="112.941747572815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1633"/>
    <x v="0"/>
    <s v="CA"/>
    <s v="CAD"/>
    <n v="1465505261"/>
    <n v="1464209261"/>
    <b v="0"/>
    <n v="6"/>
    <b v="1"/>
    <s v="photography/photobooks"/>
    <n v="11.632999999999999"/>
    <n v="1938.8333333333333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11633"/>
    <x v="0"/>
    <s v="US"/>
    <s v="USD"/>
    <n v="1448586000"/>
    <n v="1447195695"/>
    <b v="0"/>
    <n v="83"/>
    <b v="1"/>
    <s v="photography/photobooks"/>
    <n v="4.6532"/>
    <n v="140.15662650602408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11633"/>
    <x v="0"/>
    <s v="GB"/>
    <s v="GBP"/>
    <n v="1485886100"/>
    <n v="1482862100"/>
    <b v="0"/>
    <n v="108"/>
    <b v="1"/>
    <s v="photography/photobooks"/>
    <n v="1.7896923076923077"/>
    <n v="107.71296296296296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11633"/>
    <x v="0"/>
    <s v="US"/>
    <s v="USD"/>
    <n v="1433880605"/>
    <n v="1428696605"/>
    <b v="0"/>
    <n v="25"/>
    <b v="1"/>
    <s v="photography/photobooks"/>
    <n v="5.8164999999999996"/>
    <n v="465.32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11633"/>
    <x v="0"/>
    <s v="US"/>
    <s v="USD"/>
    <n v="1401487756"/>
    <n v="1398895756"/>
    <b v="0"/>
    <n v="549"/>
    <b v="1"/>
    <s v="photography/photobooks"/>
    <n v="2.3266"/>
    <n v="21.18943533697632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11633"/>
    <x v="0"/>
    <s v="US"/>
    <s v="USD"/>
    <n v="1443826980"/>
    <n v="1441032457"/>
    <b v="0"/>
    <n v="222"/>
    <b v="1"/>
    <s v="photography/photobooks"/>
    <n v="0.83092857142857146"/>
    <n v="52.400900900900901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11633"/>
    <x v="0"/>
    <s v="US"/>
    <s v="USD"/>
    <n v="1468524340"/>
    <n v="1465932340"/>
    <b v="0"/>
    <n v="183"/>
    <b v="1"/>
    <s v="photography/photobooks"/>
    <n v="0.43898113207547168"/>
    <n v="63.568306010928964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1633"/>
    <x v="0"/>
    <s v="US"/>
    <s v="USD"/>
    <n v="1446346800"/>
    <n v="1443714800"/>
    <b v="0"/>
    <n v="89"/>
    <b v="1"/>
    <s v="photography/photobooks"/>
    <n v="1.2925555555555555"/>
    <n v="130.70786516853931"/>
    <x v="8"/>
    <s v="photobooks"/>
    <x v="1218"/>
    <d v="2015-10-31T21:00:00"/>
  </r>
  <r>
    <n v="1219"/>
    <s v="The Box"/>
    <s v="The Box is a fine art book of Ron Amato's innovative and seductive photography project."/>
    <n v="16350"/>
    <n v="11633"/>
    <x v="0"/>
    <s v="US"/>
    <s v="USD"/>
    <n v="1476961513"/>
    <n v="1474369513"/>
    <b v="0"/>
    <n v="253"/>
    <b v="1"/>
    <s v="photography/photobooks"/>
    <n v="0.71149847094801222"/>
    <n v="45.980237154150196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1633"/>
    <x v="0"/>
    <s v="DE"/>
    <s v="EUR"/>
    <n v="1440515112"/>
    <n v="1437923112"/>
    <b v="0"/>
    <n v="140"/>
    <b v="1"/>
    <s v="photography/photobooks"/>
    <n v="0.7755333333333333"/>
    <n v="83.092857142857142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11633"/>
    <x v="0"/>
    <s v="GB"/>
    <s v="GBP"/>
    <n v="1480809600"/>
    <n v="1478431488"/>
    <b v="0"/>
    <n v="103"/>
    <b v="1"/>
    <s v="photography/photobooks"/>
    <n v="5.2877272727272731"/>
    <n v="112.94174757281553"/>
    <x v="8"/>
    <s v="photobooks"/>
    <x v="1221"/>
    <d v="2016-12-03T18:00:00"/>
  </r>
  <r>
    <n v="1222"/>
    <s v="Project Pilgrim"/>
    <s v="Project Pilgrim is my effort to work towards normalizing mental health."/>
    <n v="4000"/>
    <n v="11633"/>
    <x v="0"/>
    <s v="CA"/>
    <s v="CAD"/>
    <n v="1459483200"/>
    <n v="1456852647"/>
    <b v="0"/>
    <n v="138"/>
    <b v="1"/>
    <s v="photography/photobooks"/>
    <n v="2.9082499999999998"/>
    <n v="84.29710144927536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11633"/>
    <x v="0"/>
    <s v="US"/>
    <s v="USD"/>
    <n v="1478754909"/>
    <n v="1476159309"/>
    <b v="0"/>
    <n v="191"/>
    <b v="1"/>
    <s v="photography/photobooks"/>
    <n v="0.58752525252525256"/>
    <n v="60.905759162303667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1633"/>
    <x v="1"/>
    <s v="US"/>
    <s v="USD"/>
    <n v="1402060302"/>
    <n v="1396876302"/>
    <b v="0"/>
    <n v="18"/>
    <b v="0"/>
    <s v="music/world music"/>
    <n v="0.7755333333333333"/>
    <n v="646.27777777777783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1633"/>
    <x v="1"/>
    <s v="US"/>
    <s v="USD"/>
    <n v="1382478278"/>
    <n v="1377294278"/>
    <b v="0"/>
    <n v="3"/>
    <b v="0"/>
    <s v="music/world music"/>
    <n v="3.8776666666666668"/>
    <n v="3877.6666666666665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1633"/>
    <x v="1"/>
    <s v="US"/>
    <s v="USD"/>
    <n v="1398042000"/>
    <n v="1395089981"/>
    <b v="0"/>
    <n v="40"/>
    <b v="0"/>
    <s v="music/world music"/>
    <n v="0.23266000000000001"/>
    <n v="290.82499999999999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11633"/>
    <x v="1"/>
    <s v="US"/>
    <s v="USD"/>
    <n v="1407394800"/>
    <n v="1404770616"/>
    <b v="0"/>
    <n v="0"/>
    <b v="0"/>
    <s v="music/world music"/>
    <n v="5.8164999999999996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1633"/>
    <x v="1"/>
    <s v="US"/>
    <s v="USD"/>
    <n v="1317231008"/>
    <n v="1312047008"/>
    <b v="0"/>
    <n v="24"/>
    <b v="0"/>
    <s v="music/world music"/>
    <n v="2.3266"/>
    <n v="484.70833333333331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11633"/>
    <x v="1"/>
    <s v="US"/>
    <s v="USD"/>
    <n v="1334592000"/>
    <n v="1331982127"/>
    <b v="0"/>
    <n v="1"/>
    <b v="0"/>
    <s v="music/world music"/>
    <n v="4.2301818181818183"/>
    <n v="11633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11633"/>
    <x v="1"/>
    <s v="US"/>
    <s v="USD"/>
    <n v="1298589630"/>
    <n v="1295997630"/>
    <b v="0"/>
    <n v="0"/>
    <b v="0"/>
    <s v="music/world music"/>
    <n v="2.3265999999999998E-2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11633"/>
    <x v="1"/>
    <s v="US"/>
    <s v="USD"/>
    <n v="1440723600"/>
    <n v="1436394968"/>
    <b v="0"/>
    <n v="0"/>
    <b v="0"/>
    <s v="music/world music"/>
    <n v="2.3266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11633"/>
    <x v="1"/>
    <s v="US"/>
    <s v="USD"/>
    <n v="1381090870"/>
    <n v="1377030070"/>
    <b v="0"/>
    <n v="1"/>
    <b v="0"/>
    <s v="music/world music"/>
    <n v="2.3266"/>
    <n v="11633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33"/>
    <x v="1"/>
    <s v="US"/>
    <s v="USD"/>
    <n v="1329864374"/>
    <n v="1328049974"/>
    <b v="0"/>
    <n v="6"/>
    <b v="0"/>
    <s v="music/world music"/>
    <n v="11.632999999999999"/>
    <n v="1938.8333333333333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11633"/>
    <x v="1"/>
    <s v="GB"/>
    <s v="GBP"/>
    <n v="1422903342"/>
    <n v="1420311342"/>
    <b v="0"/>
    <n v="0"/>
    <b v="0"/>
    <s v="music/world music"/>
    <n v="0.23266000000000001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11633"/>
    <x v="1"/>
    <s v="US"/>
    <s v="USD"/>
    <n v="1387077299"/>
    <n v="1383621299"/>
    <b v="0"/>
    <n v="6"/>
    <b v="0"/>
    <s v="music/world music"/>
    <n v="1.5440668967348021"/>
    <n v="1938.8333333333333"/>
    <x v="4"/>
    <s v="world music"/>
    <x v="1235"/>
    <d v="2013-12-14T21:14:59"/>
  </r>
  <r>
    <n v="1236"/>
    <s v="&quot;Volando&quot; CD Release (Canceled)"/>
    <s v="Raising money to give the musicians their due."/>
    <n v="2500"/>
    <n v="11633"/>
    <x v="1"/>
    <s v="US"/>
    <s v="USD"/>
    <n v="1343491200"/>
    <n v="1342801164"/>
    <b v="0"/>
    <n v="0"/>
    <b v="0"/>
    <s v="music/world music"/>
    <n v="4.6532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11633"/>
    <x v="1"/>
    <s v="US"/>
    <s v="USD"/>
    <n v="1345790865"/>
    <n v="1344062865"/>
    <b v="0"/>
    <n v="0"/>
    <b v="0"/>
    <s v="music/world music"/>
    <n v="0.46532000000000001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1633"/>
    <x v="1"/>
    <s v="US"/>
    <s v="USD"/>
    <n v="1312641536"/>
    <n v="1310049536"/>
    <b v="0"/>
    <n v="3"/>
    <b v="0"/>
    <s v="music/world music"/>
    <n v="11.632999999999999"/>
    <n v="3877.6666666666665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11633"/>
    <x v="1"/>
    <s v="US"/>
    <s v="USD"/>
    <n v="1325804767"/>
    <n v="1323212767"/>
    <b v="0"/>
    <n v="0"/>
    <b v="0"/>
    <s v="music/world music"/>
    <n v="4.6532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11633"/>
    <x v="1"/>
    <s v="US"/>
    <s v="USD"/>
    <n v="1373665860"/>
    <n v="1368579457"/>
    <b v="0"/>
    <n v="8"/>
    <b v="0"/>
    <s v="music/world music"/>
    <n v="1.4541249999999999"/>
    <n v="1454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11633"/>
    <x v="1"/>
    <s v="US"/>
    <s v="USD"/>
    <n v="1414994340"/>
    <n v="1413057980"/>
    <b v="0"/>
    <n v="34"/>
    <b v="0"/>
    <s v="music/world music"/>
    <n v="2.3266"/>
    <n v="342.14705882352939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11633"/>
    <x v="1"/>
    <s v="US"/>
    <s v="USD"/>
    <n v="1315747080"/>
    <n v="1314417502"/>
    <b v="0"/>
    <n v="1"/>
    <b v="0"/>
    <s v="music/world music"/>
    <n v="12.769484083424809"/>
    <n v="11633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1633"/>
    <x v="1"/>
    <s v="US"/>
    <s v="USD"/>
    <n v="1310158800"/>
    <n v="1304888771"/>
    <b v="0"/>
    <n v="38"/>
    <b v="0"/>
    <s v="music/world music"/>
    <n v="0.9694166666666667"/>
    <n v="306.13157894736844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11633"/>
    <x v="0"/>
    <s v="US"/>
    <s v="USD"/>
    <n v="1366664400"/>
    <n v="1363981723"/>
    <b v="1"/>
    <n v="45"/>
    <b v="1"/>
    <s v="music/rock"/>
    <n v="5.8164999999999996"/>
    <n v="258.51111111111112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11633"/>
    <x v="0"/>
    <s v="US"/>
    <s v="USD"/>
    <n v="1402755834"/>
    <n v="1400163834"/>
    <b v="1"/>
    <n v="17"/>
    <b v="1"/>
    <s v="music/rock"/>
    <n v="5.8164999999999996"/>
    <n v="684.29411764705878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11633"/>
    <x v="0"/>
    <s v="US"/>
    <s v="USD"/>
    <n v="1323136949"/>
    <n v="1319245349"/>
    <b v="1"/>
    <n v="31"/>
    <b v="1"/>
    <s v="music/rock"/>
    <n v="5.8164999999999996"/>
    <n v="375.25806451612902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11633"/>
    <x v="0"/>
    <s v="US"/>
    <s v="USD"/>
    <n v="1367823655"/>
    <n v="1365231655"/>
    <b v="1"/>
    <n v="50"/>
    <b v="1"/>
    <s v="music/rock"/>
    <n v="3.3237142857142858"/>
    <n v="232.66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11633"/>
    <x v="0"/>
    <s v="US"/>
    <s v="USD"/>
    <n v="1402642740"/>
    <n v="1399563953"/>
    <b v="1"/>
    <n v="59"/>
    <b v="1"/>
    <s v="music/rock"/>
    <n v="4.6532"/>
    <n v="197.16949152542372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11633"/>
    <x v="0"/>
    <s v="US"/>
    <s v="USD"/>
    <n v="1341683211"/>
    <n v="1339091211"/>
    <b v="1"/>
    <n v="81"/>
    <b v="1"/>
    <s v="music/rock"/>
    <n v="2.3266"/>
    <n v="143.61728395061729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11633"/>
    <x v="0"/>
    <s v="US"/>
    <s v="USD"/>
    <n v="1410017131"/>
    <n v="1406129131"/>
    <b v="1"/>
    <n v="508"/>
    <b v="1"/>
    <s v="music/rock"/>
    <n v="0.38776666666666665"/>
    <n v="22.8996062992126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11633"/>
    <x v="0"/>
    <s v="US"/>
    <s v="USD"/>
    <n v="1316979167"/>
    <n v="1311795167"/>
    <b v="1"/>
    <n v="74"/>
    <b v="1"/>
    <s v="music/rock"/>
    <n v="1.9388333333333334"/>
    <n v="157.20270270270271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11633"/>
    <x v="0"/>
    <s v="US"/>
    <s v="USD"/>
    <n v="1382658169"/>
    <n v="1380238969"/>
    <b v="1"/>
    <n v="141"/>
    <b v="1"/>
    <s v="music/rock"/>
    <n v="3.3237142857142858"/>
    <n v="82.503546099290787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11633"/>
    <x v="0"/>
    <s v="US"/>
    <s v="USD"/>
    <n v="1409770107"/>
    <n v="1407178107"/>
    <b v="1"/>
    <n v="711"/>
    <b v="1"/>
    <s v="music/rock"/>
    <n v="1163.3"/>
    <n v="16.361462728551338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1633"/>
    <x v="0"/>
    <s v="US"/>
    <s v="USD"/>
    <n v="1293857940"/>
    <n v="1288968886"/>
    <b v="1"/>
    <n v="141"/>
    <b v="1"/>
    <s v="music/rock"/>
    <n v="1.7362686567164178"/>
    <n v="82.503546099290787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11633"/>
    <x v="0"/>
    <s v="US"/>
    <s v="USD"/>
    <n v="1385932652"/>
    <n v="1383337052"/>
    <b v="1"/>
    <n v="109"/>
    <b v="1"/>
    <s v="music/rock"/>
    <n v="3.8776666666666668"/>
    <n v="106.72477064220183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11633"/>
    <x v="0"/>
    <s v="US"/>
    <s v="USD"/>
    <n v="1329084231"/>
    <n v="1326492231"/>
    <b v="1"/>
    <n v="361"/>
    <b v="1"/>
    <s v="music/rock"/>
    <n v="0.38776666666666665"/>
    <n v="32.224376731301938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1633"/>
    <x v="0"/>
    <s v="US"/>
    <s v="USD"/>
    <n v="1301792590"/>
    <n v="1297562590"/>
    <b v="1"/>
    <n v="176"/>
    <b v="1"/>
    <s v="music/rock"/>
    <n v="2.1150909090909091"/>
    <n v="66.096590909090907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11633"/>
    <x v="0"/>
    <s v="US"/>
    <s v="USD"/>
    <n v="1377960012"/>
    <n v="1375368012"/>
    <b v="1"/>
    <n v="670"/>
    <b v="1"/>
    <s v="music/rock"/>
    <n v="0.9694166666666667"/>
    <n v="17.362686567164179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11633"/>
    <x v="0"/>
    <s v="US"/>
    <s v="USD"/>
    <n v="1402286340"/>
    <n v="1399504664"/>
    <b v="1"/>
    <n v="96"/>
    <b v="1"/>
    <s v="music/rock"/>
    <n v="4.6532"/>
    <n v="121.17708333333333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11633"/>
    <x v="0"/>
    <s v="US"/>
    <s v="USD"/>
    <n v="1393445620"/>
    <n v="1390853620"/>
    <b v="1"/>
    <n v="74"/>
    <b v="1"/>
    <s v="music/rock"/>
    <n v="3.5251515151515154"/>
    <n v="157.20270270270271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11633"/>
    <x v="0"/>
    <s v="US"/>
    <s v="USD"/>
    <n v="1390983227"/>
    <n v="1388391227"/>
    <b v="1"/>
    <n v="52"/>
    <b v="1"/>
    <s v="music/rock"/>
    <n v="5.8164999999999996"/>
    <n v="223.71153846153845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11633"/>
    <x v="0"/>
    <s v="CA"/>
    <s v="CAD"/>
    <n v="1392574692"/>
    <n v="1389982692"/>
    <b v="1"/>
    <n v="105"/>
    <b v="1"/>
    <s v="music/rock"/>
    <n v="1.7896923076923077"/>
    <n v="110.79047619047618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1633"/>
    <x v="0"/>
    <s v="US"/>
    <s v="USD"/>
    <n v="1396054800"/>
    <n v="1393034470"/>
    <b v="1"/>
    <n v="41"/>
    <b v="1"/>
    <s v="music/rock"/>
    <n v="7.7553333333333336"/>
    <n v="283.73170731707319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1633"/>
    <x v="0"/>
    <s v="US"/>
    <s v="USD"/>
    <n v="1383062083"/>
    <n v="1380556483"/>
    <b v="1"/>
    <n v="34"/>
    <b v="1"/>
    <s v="music/rock"/>
    <n v="17.896923076923077"/>
    <n v="342.14705882352939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11633"/>
    <x v="0"/>
    <s v="US"/>
    <s v="USD"/>
    <n v="1291131815"/>
    <n v="1287071015"/>
    <b v="1"/>
    <n v="66"/>
    <b v="1"/>
    <s v="music/rock"/>
    <n v="3.3237142857142858"/>
    <n v="176.25757575757575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11633"/>
    <x v="0"/>
    <s v="US"/>
    <s v="USD"/>
    <n v="1389474145"/>
    <n v="1386882145"/>
    <b v="1"/>
    <n v="50"/>
    <b v="1"/>
    <s v="music/rock"/>
    <n v="1.2245263157894737"/>
    <n v="232.66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11633"/>
    <x v="0"/>
    <s v="US"/>
    <s v="USD"/>
    <n v="1374674558"/>
    <n v="1372082558"/>
    <b v="1"/>
    <n v="159"/>
    <b v="1"/>
    <s v="music/rock"/>
    <n v="0.52877272727272728"/>
    <n v="73.163522012578611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1633"/>
    <x v="0"/>
    <s v="US"/>
    <s v="USD"/>
    <n v="1379708247"/>
    <n v="1377116247"/>
    <b v="1"/>
    <n v="182"/>
    <b v="1"/>
    <s v="music/rock"/>
    <n v="0.9694166666666667"/>
    <n v="63.917582417582416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11633"/>
    <x v="0"/>
    <s v="US"/>
    <s v="USD"/>
    <n v="1460764800"/>
    <n v="1458157512"/>
    <b v="1"/>
    <n v="206"/>
    <b v="1"/>
    <s v="music/rock"/>
    <n v="0.6187765957446808"/>
    <n v="56.47087378640776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633"/>
    <x v="0"/>
    <s v="US"/>
    <s v="USD"/>
    <n v="1332704042"/>
    <n v="1327523642"/>
    <b v="1"/>
    <n v="169"/>
    <b v="1"/>
    <s v="music/rock"/>
    <n v="1.1633"/>
    <n v="68.834319526627212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11633"/>
    <x v="0"/>
    <s v="US"/>
    <s v="USD"/>
    <n v="1384363459"/>
    <n v="1381767859"/>
    <b v="1"/>
    <n v="31"/>
    <b v="1"/>
    <s v="music/rock"/>
    <n v="1.5510666666666666"/>
    <n v="375.25806451612902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11633"/>
    <x v="0"/>
    <s v="US"/>
    <s v="USD"/>
    <n v="1276574400"/>
    <n v="1270576379"/>
    <b v="1"/>
    <n v="28"/>
    <b v="1"/>
    <s v="music/rock"/>
    <n v="2.3266"/>
    <n v="415.46428571428572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11633"/>
    <x v="0"/>
    <s v="CA"/>
    <s v="CAD"/>
    <n v="1409506291"/>
    <n v="1406914291"/>
    <b v="1"/>
    <n v="54"/>
    <b v="1"/>
    <s v="music/rock"/>
    <n v="2.9082499999999998"/>
    <n v="215.42592592592592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11633"/>
    <x v="0"/>
    <s v="US"/>
    <s v="USD"/>
    <n v="1346344425"/>
    <n v="1343320425"/>
    <b v="1"/>
    <n v="467"/>
    <b v="1"/>
    <s v="music/rock"/>
    <n v="0.46532000000000001"/>
    <n v="24.910064239828692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11633"/>
    <x v="0"/>
    <s v="US"/>
    <s v="USD"/>
    <n v="1375908587"/>
    <n v="1372884587"/>
    <b v="1"/>
    <n v="389"/>
    <b v="1"/>
    <s v="music/rock"/>
    <n v="0.7755333333333333"/>
    <n v="29.904884318766065"/>
    <x v="4"/>
    <s v="rock"/>
    <x v="1275"/>
    <d v="2013-08-07T14:49:47"/>
  </r>
  <r>
    <n v="1276"/>
    <s v="MR. DREAM GOES TO JAIL"/>
    <s v="Sponsor this Brooklyn punk band's debut seven-inch, MR. DREAM GOES TO JAIL."/>
    <n v="3000"/>
    <n v="11633"/>
    <x v="0"/>
    <s v="US"/>
    <s v="USD"/>
    <n v="1251777600"/>
    <n v="1247504047"/>
    <b v="1"/>
    <n v="68"/>
    <b v="1"/>
    <s v="music/rock"/>
    <n v="3.8776666666666668"/>
    <n v="171.0735294117647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1633"/>
    <x v="0"/>
    <s v="US"/>
    <s v="USD"/>
    <n v="1346765347"/>
    <n v="1343741347"/>
    <b v="1"/>
    <n v="413"/>
    <b v="1"/>
    <s v="music/rock"/>
    <n v="0.7755333333333333"/>
    <n v="28.167070217917676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1633"/>
    <x v="0"/>
    <s v="US"/>
    <s v="USD"/>
    <n v="1403661600"/>
    <n v="1401196766"/>
    <b v="1"/>
    <n v="190"/>
    <b v="1"/>
    <s v="music/rock"/>
    <n v="1.7896923076923077"/>
    <n v="61.226315789473681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1633"/>
    <x v="0"/>
    <s v="US"/>
    <s v="USD"/>
    <n v="1395624170"/>
    <n v="1392171770"/>
    <b v="1"/>
    <n v="189"/>
    <b v="1"/>
    <s v="music/rock"/>
    <n v="0.92945030361137748"/>
    <n v="61.550264550264551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1633"/>
    <x v="0"/>
    <s v="US"/>
    <s v="USD"/>
    <n v="1299003054"/>
    <n v="1291227054"/>
    <b v="1"/>
    <n v="130"/>
    <b v="1"/>
    <s v="music/rock"/>
    <n v="0.7755333333333333"/>
    <n v="89.484615384615381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11633"/>
    <x v="0"/>
    <s v="US"/>
    <s v="USD"/>
    <n v="1375033836"/>
    <n v="1373305836"/>
    <b v="1"/>
    <n v="74"/>
    <b v="1"/>
    <s v="music/rock"/>
    <n v="1.6618571428571429"/>
    <n v="157.20270270270271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1633"/>
    <x v="0"/>
    <s v="US"/>
    <s v="USD"/>
    <n v="1386565140"/>
    <n v="1383909855"/>
    <b v="1"/>
    <n v="274"/>
    <b v="1"/>
    <s v="music/rock"/>
    <n v="0.7755333333333333"/>
    <n v="42.456204379562045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11633"/>
    <x v="0"/>
    <s v="US"/>
    <s v="USD"/>
    <n v="1362974400"/>
    <n v="1360948389"/>
    <b v="1"/>
    <n v="22"/>
    <b v="1"/>
    <s v="music/rock"/>
    <n v="11.632999999999999"/>
    <n v="528.77272727272725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11633"/>
    <x v="0"/>
    <s v="US"/>
    <s v="USD"/>
    <n v="1483203540"/>
    <n v="1481175482"/>
    <b v="0"/>
    <n v="31"/>
    <b v="1"/>
    <s v="theater/plays"/>
    <n v="5.8164999999999996"/>
    <n v="375.25806451612902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11633"/>
    <x v="0"/>
    <s v="GB"/>
    <s v="GBP"/>
    <n v="1434808775"/>
    <n v="1433512775"/>
    <b v="0"/>
    <n v="63"/>
    <b v="1"/>
    <s v="theater/plays"/>
    <n v="5.8164999999999996"/>
    <n v="184.65079365079364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1633"/>
    <x v="0"/>
    <s v="GB"/>
    <s v="GBP"/>
    <n v="1424181600"/>
    <n v="1423041227"/>
    <b v="0"/>
    <n v="20"/>
    <b v="1"/>
    <s v="theater/plays"/>
    <n v="7.7553333333333336"/>
    <n v="581.6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11633"/>
    <x v="0"/>
    <s v="GB"/>
    <s v="GBP"/>
    <n v="1434120856"/>
    <n v="1428936856"/>
    <b v="0"/>
    <n v="25"/>
    <b v="1"/>
    <s v="theater/plays"/>
    <n v="46.531999999999996"/>
    <n v="465.3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11633"/>
    <x v="0"/>
    <s v="US"/>
    <s v="USD"/>
    <n v="1470801600"/>
    <n v="1468122163"/>
    <b v="0"/>
    <n v="61"/>
    <b v="1"/>
    <s v="theater/plays"/>
    <n v="2.9082499999999998"/>
    <n v="190.70491803278688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1633"/>
    <x v="0"/>
    <s v="US"/>
    <s v="USD"/>
    <n v="1483499645"/>
    <n v="1480907645"/>
    <b v="0"/>
    <n v="52"/>
    <b v="1"/>
    <s v="theater/plays"/>
    <n v="7.7553333333333336"/>
    <n v="223.71153846153845"/>
    <x v="1"/>
    <s v="plays"/>
    <x v="1289"/>
    <d v="2017-01-03T21:14:05"/>
  </r>
  <r>
    <n v="1290"/>
    <s v="I Died... I Came Back, ... Whatever"/>
    <s v="Sometimes your Heart has to STOP for your Life to START."/>
    <n v="3500"/>
    <n v="11633"/>
    <x v="0"/>
    <s v="US"/>
    <s v="USD"/>
    <n v="1429772340"/>
    <n v="1427121931"/>
    <b v="0"/>
    <n v="86"/>
    <b v="1"/>
    <s v="theater/plays"/>
    <n v="3.3237142857142858"/>
    <n v="135.26744186046511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11633"/>
    <x v="0"/>
    <s v="US"/>
    <s v="USD"/>
    <n v="1428390000"/>
    <n v="1425224391"/>
    <b v="0"/>
    <n v="42"/>
    <b v="1"/>
    <s v="theater/plays"/>
    <n v="3.8776666666666668"/>
    <n v="276.97619047619048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1633"/>
    <x v="0"/>
    <s v="GB"/>
    <s v="GBP"/>
    <n v="1444172340"/>
    <n v="1441822828"/>
    <b v="0"/>
    <n v="52"/>
    <b v="1"/>
    <s v="theater/plays"/>
    <n v="6.8429411764705881"/>
    <n v="223.71153846153845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1633"/>
    <x v="0"/>
    <s v="US"/>
    <s v="USD"/>
    <n v="1447523371"/>
    <n v="1444927771"/>
    <b v="0"/>
    <n v="120"/>
    <b v="1"/>
    <s v="theater/plays"/>
    <n v="0.7755333333333333"/>
    <n v="96.941666666666663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11633"/>
    <x v="0"/>
    <s v="GB"/>
    <s v="GBP"/>
    <n v="1445252400"/>
    <n v="1443696797"/>
    <b v="0"/>
    <n v="22"/>
    <b v="1"/>
    <s v="theater/plays"/>
    <n v="23.265999999999998"/>
    <n v="528.77272727272725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11633"/>
    <x v="0"/>
    <s v="GB"/>
    <s v="GBP"/>
    <n v="1438189200"/>
    <n v="1435585497"/>
    <b v="0"/>
    <n v="64"/>
    <b v="1"/>
    <s v="theater/plays"/>
    <n v="4.6532"/>
    <n v="181.7656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1633"/>
    <x v="0"/>
    <s v="GB"/>
    <s v="GBP"/>
    <n v="1457914373"/>
    <n v="1456189973"/>
    <b v="0"/>
    <n v="23"/>
    <b v="1"/>
    <s v="theater/plays"/>
    <n v="13.685882352941176"/>
    <n v="505.78260869565219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11633"/>
    <x v="0"/>
    <s v="US"/>
    <s v="USD"/>
    <n v="1462125358"/>
    <n v="1459533358"/>
    <b v="0"/>
    <n v="238"/>
    <b v="1"/>
    <s v="theater/plays"/>
    <n v="0.58165"/>
    <n v="48.878151260504204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11633"/>
    <x v="0"/>
    <s v="GB"/>
    <s v="GBP"/>
    <n v="1461860432"/>
    <n v="1459268432"/>
    <b v="0"/>
    <n v="33"/>
    <b v="1"/>
    <s v="theater/plays"/>
    <n v="5.8164999999999996"/>
    <n v="352.5151515151515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11633"/>
    <x v="0"/>
    <s v="US"/>
    <s v="USD"/>
    <n v="1436902359"/>
    <n v="1434310359"/>
    <b v="0"/>
    <n v="32"/>
    <b v="1"/>
    <s v="theater/plays"/>
    <n v="3.3237142857142858"/>
    <n v="363.531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11633"/>
    <x v="0"/>
    <s v="US"/>
    <s v="USD"/>
    <n v="1464807420"/>
    <n v="1461427938"/>
    <b v="0"/>
    <n v="24"/>
    <b v="1"/>
    <s v="theater/plays"/>
    <n v="3.8776666666666668"/>
    <n v="484.70833333333331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11633"/>
    <x v="0"/>
    <s v="US"/>
    <s v="USD"/>
    <n v="1437447600"/>
    <n v="1436551178"/>
    <b v="0"/>
    <n v="29"/>
    <b v="1"/>
    <s v="theater/plays"/>
    <n v="5.8164999999999996"/>
    <n v="401.13793103448273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11633"/>
    <x v="0"/>
    <s v="US"/>
    <s v="USD"/>
    <n v="1480559011"/>
    <n v="1477963411"/>
    <b v="0"/>
    <n v="50"/>
    <b v="1"/>
    <s v="theater/plays"/>
    <n v="4.6532"/>
    <n v="232.66"/>
    <x v="1"/>
    <s v="plays"/>
    <x v="1302"/>
    <d v="2016-11-30T20:23:31"/>
  </r>
  <r>
    <n v="1303"/>
    <s v="Forward Arena Theatre Company: Summer Season"/>
    <s v="Groundbreaking queer theatre."/>
    <n v="3500"/>
    <n v="11633"/>
    <x v="0"/>
    <s v="GB"/>
    <s v="GBP"/>
    <n v="1469962800"/>
    <n v="1468578920"/>
    <b v="0"/>
    <n v="108"/>
    <b v="1"/>
    <s v="theater/plays"/>
    <n v="3.3237142857142858"/>
    <n v="107.71296296296296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1633"/>
    <x v="1"/>
    <s v="GB"/>
    <s v="GBP"/>
    <n v="1489376405"/>
    <n v="1484196005"/>
    <b v="0"/>
    <n v="104"/>
    <b v="0"/>
    <s v="technology/wearables"/>
    <n v="0.290825"/>
    <n v="111.85576923076923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11633"/>
    <x v="1"/>
    <s v="US"/>
    <s v="USD"/>
    <n v="1469122200"/>
    <n v="1466611108"/>
    <b v="0"/>
    <n v="86"/>
    <b v="0"/>
    <s v="technology/wearables"/>
    <n v="0.38776666666666665"/>
    <n v="135.26744186046511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11633"/>
    <x v="1"/>
    <s v="US"/>
    <s v="USD"/>
    <n v="1417690734"/>
    <n v="1415098734"/>
    <b v="0"/>
    <n v="356"/>
    <b v="0"/>
    <s v="technology/wearables"/>
    <n v="0.10575454545454545"/>
    <n v="32.676966292134829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11633"/>
    <x v="1"/>
    <s v="US"/>
    <s v="USD"/>
    <n v="1455710679"/>
    <n v="1453118679"/>
    <b v="0"/>
    <n v="45"/>
    <b v="0"/>
    <s v="technology/wearables"/>
    <n v="0.23266000000000001"/>
    <n v="258.51111111111112"/>
    <x v="2"/>
    <s v="wearables"/>
    <x v="1307"/>
    <d v="2016-02-17T06:04:39"/>
  </r>
  <r>
    <n v="1308"/>
    <s v="Boost Band: Wristband Phone Charger (Canceled)"/>
    <s v="Boost Band, a wristband that charges any device"/>
    <n v="10000"/>
    <n v="11633"/>
    <x v="1"/>
    <s v="US"/>
    <s v="USD"/>
    <n v="1475937812"/>
    <n v="1472481812"/>
    <b v="0"/>
    <n v="38"/>
    <b v="0"/>
    <s v="technology/wearables"/>
    <n v="1.1633"/>
    <n v="306.1315789473684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1633"/>
    <x v="1"/>
    <s v="US"/>
    <s v="USD"/>
    <n v="1444943468"/>
    <n v="1441919468"/>
    <b v="0"/>
    <n v="35"/>
    <b v="0"/>
    <s v="technology/wearables"/>
    <n v="1.0115652173913043"/>
    <n v="332.37142857142857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11633"/>
    <x v="1"/>
    <s v="US"/>
    <s v="USD"/>
    <n v="1471622450"/>
    <n v="1467734450"/>
    <b v="0"/>
    <n v="24"/>
    <b v="0"/>
    <s v="technology/wearables"/>
    <n v="0.58165"/>
    <n v="484.70833333333331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11633"/>
    <x v="1"/>
    <s v="US"/>
    <s v="USD"/>
    <n v="1480536919"/>
    <n v="1477509319"/>
    <b v="0"/>
    <n v="100"/>
    <b v="0"/>
    <s v="technology/wearables"/>
    <n v="4.6531999999999997E-2"/>
    <n v="116.33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11633"/>
    <x v="1"/>
    <s v="US"/>
    <s v="USD"/>
    <n v="1429375922"/>
    <n v="1426783922"/>
    <b v="0"/>
    <n v="1"/>
    <b v="0"/>
    <s v="technology/wearables"/>
    <n v="2.5289130434782607"/>
    <n v="11633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1633"/>
    <x v="1"/>
    <s v="US"/>
    <s v="USD"/>
    <n v="1457024514"/>
    <n v="1454432514"/>
    <b v="0"/>
    <n v="122"/>
    <b v="0"/>
    <s v="technology/wearables"/>
    <n v="0.290825"/>
    <n v="95.352459016393439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11633"/>
    <x v="1"/>
    <s v="US"/>
    <s v="USD"/>
    <n v="1477065860"/>
    <n v="1471881860"/>
    <b v="0"/>
    <n v="11"/>
    <b v="0"/>
    <s v="technology/wearables"/>
    <n v="6.4627777777777784E-2"/>
    <n v="1057.5454545454545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11633"/>
    <x v="1"/>
    <s v="US"/>
    <s v="USD"/>
    <n v="1446771600"/>
    <n v="1443700648"/>
    <b v="0"/>
    <n v="248"/>
    <b v="0"/>
    <s v="technology/wearables"/>
    <n v="0.11633"/>
    <n v="46.907258064516128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1633"/>
    <x v="1"/>
    <s v="US"/>
    <s v="USD"/>
    <n v="1456700709"/>
    <n v="1453676709"/>
    <b v="0"/>
    <n v="1"/>
    <b v="0"/>
    <s v="technology/wearables"/>
    <n v="0.15510666666666667"/>
    <n v="11633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633"/>
    <x v="1"/>
    <s v="DK"/>
    <s v="DKK"/>
    <n v="1469109600"/>
    <n v="1464586746"/>
    <b v="0"/>
    <n v="19"/>
    <b v="0"/>
    <s v="technology/wearables"/>
    <n v="5.8165000000000001E-2"/>
    <n v="612.26315789473688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11633"/>
    <x v="1"/>
    <s v="US"/>
    <s v="USD"/>
    <n v="1420938172"/>
    <n v="1418346172"/>
    <b v="0"/>
    <n v="135"/>
    <b v="0"/>
    <s v="technology/wearables"/>
    <n v="0.290825"/>
    <n v="86.170370370370364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11633"/>
    <x v="1"/>
    <s v="GB"/>
    <s v="GBP"/>
    <n v="1405094400"/>
    <n v="1403810965"/>
    <b v="0"/>
    <n v="9"/>
    <b v="0"/>
    <s v="technology/wearables"/>
    <n v="2.0056896551724139"/>
    <n v="1292.5555555555557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11633"/>
    <x v="1"/>
    <s v="NL"/>
    <s v="EUR"/>
    <n v="1483138800"/>
    <n v="1480610046"/>
    <b v="0"/>
    <n v="3"/>
    <b v="0"/>
    <s v="technology/wearables"/>
    <n v="0.11633"/>
    <n v="3877.6666666666665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11633"/>
    <x v="1"/>
    <s v="SE"/>
    <s v="SEK"/>
    <n v="1482515937"/>
    <n v="1479923937"/>
    <b v="0"/>
    <n v="7"/>
    <b v="0"/>
    <s v="technology/wearables"/>
    <n v="2.517965367965368E-2"/>
    <n v="1661.857142857142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1633"/>
    <x v="1"/>
    <s v="GB"/>
    <s v="GBP"/>
    <n v="1432223125"/>
    <n v="1429631125"/>
    <b v="0"/>
    <n v="4"/>
    <b v="0"/>
    <s v="technology/wearables"/>
    <n v="0.3323714285714286"/>
    <n v="2908.2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1633"/>
    <x v="1"/>
    <s v="US"/>
    <s v="USD"/>
    <n v="1461653700"/>
    <n v="1458665146"/>
    <b v="0"/>
    <n v="44"/>
    <b v="0"/>
    <s v="technology/wearables"/>
    <n v="0.7755333333333333"/>
    <n v="264.3863636363636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11633"/>
    <x v="1"/>
    <s v="US"/>
    <s v="USD"/>
    <n v="1476371552"/>
    <n v="1473779552"/>
    <b v="0"/>
    <n v="90"/>
    <b v="0"/>
    <s v="technology/wearables"/>
    <n v="0.23266000000000001"/>
    <n v="129.25555555555556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11633"/>
    <x v="1"/>
    <s v="US"/>
    <s v="USD"/>
    <n v="1483063435"/>
    <n v="1480471435"/>
    <b v="0"/>
    <n v="8"/>
    <b v="0"/>
    <s v="technology/wearables"/>
    <n v="0.58165"/>
    <n v="1454.12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633"/>
    <x v="1"/>
    <s v="US"/>
    <s v="USD"/>
    <n v="1421348428"/>
    <n v="1417460428"/>
    <b v="0"/>
    <n v="11"/>
    <b v="0"/>
    <s v="technology/wearables"/>
    <n v="0.11633"/>
    <n v="1057.5454545454545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1633"/>
    <x v="1"/>
    <s v="US"/>
    <s v="USD"/>
    <n v="1432916235"/>
    <n v="1430324235"/>
    <b v="0"/>
    <n v="41"/>
    <b v="0"/>
    <s v="technology/wearables"/>
    <n v="0.24235416666666668"/>
    <n v="283.73170731707319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1633"/>
    <x v="1"/>
    <s v="US"/>
    <s v="USD"/>
    <n v="1476458734"/>
    <n v="1472570734"/>
    <b v="0"/>
    <n v="15"/>
    <b v="0"/>
    <s v="technology/wearables"/>
    <n v="0.15510666666666667"/>
    <n v="775.5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11633"/>
    <x v="1"/>
    <s v="US"/>
    <s v="USD"/>
    <n v="1417501145"/>
    <n v="1414041545"/>
    <b v="0"/>
    <n v="9"/>
    <b v="0"/>
    <s v="technology/wearables"/>
    <n v="0.23266000000000001"/>
    <n v="1292.5555555555557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11633"/>
    <x v="1"/>
    <s v="US"/>
    <s v="USD"/>
    <n v="1467432000"/>
    <n v="1464763109"/>
    <b v="0"/>
    <n v="50"/>
    <b v="0"/>
    <s v="technology/wearables"/>
    <n v="0.3323714285714286"/>
    <n v="232.6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11633"/>
    <x v="1"/>
    <s v="US"/>
    <s v="USD"/>
    <n v="1471435554"/>
    <n v="1468843554"/>
    <b v="0"/>
    <n v="34"/>
    <b v="0"/>
    <s v="technology/wearables"/>
    <n v="4.6531999999999997E-2"/>
    <n v="342.14705882352939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11633"/>
    <x v="1"/>
    <s v="CH"/>
    <s v="CHF"/>
    <n v="1485480408"/>
    <n v="1482888408"/>
    <b v="0"/>
    <n v="0"/>
    <b v="0"/>
    <s v="technology/wearables"/>
    <n v="1.1500741473059812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11633"/>
    <x v="1"/>
    <s v="AU"/>
    <s v="AUD"/>
    <n v="1405478025"/>
    <n v="1402886025"/>
    <b v="0"/>
    <n v="0"/>
    <b v="0"/>
    <s v="technology/wearables"/>
    <n v="4.6532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1633"/>
    <x v="1"/>
    <s v="US"/>
    <s v="USD"/>
    <n v="1457721287"/>
    <n v="1455129287"/>
    <b v="0"/>
    <n v="276"/>
    <b v="0"/>
    <s v="technology/wearables"/>
    <n v="8.7466165413533831E-2"/>
    <n v="42.14855072463768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11633"/>
    <x v="1"/>
    <s v="US"/>
    <s v="USD"/>
    <n v="1449354502"/>
    <n v="1446762502"/>
    <b v="0"/>
    <n v="16"/>
    <b v="0"/>
    <s v="technology/wearables"/>
    <n v="0.46532000000000001"/>
    <n v="727.062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11633"/>
    <x v="1"/>
    <s v="US"/>
    <s v="USD"/>
    <n v="1418849028"/>
    <n v="1415825028"/>
    <b v="0"/>
    <n v="224"/>
    <b v="0"/>
    <s v="technology/wearables"/>
    <n v="0.11633"/>
    <n v="51.933035714285715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11633"/>
    <x v="1"/>
    <s v="US"/>
    <s v="USD"/>
    <n v="1488549079"/>
    <n v="1485957079"/>
    <b v="0"/>
    <n v="140"/>
    <b v="0"/>
    <s v="technology/wearables"/>
    <n v="0.23266000000000001"/>
    <n v="83.092857142857142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11633"/>
    <x v="1"/>
    <s v="US"/>
    <s v="USD"/>
    <n v="1438543033"/>
    <n v="1435951033"/>
    <b v="0"/>
    <n v="15"/>
    <b v="0"/>
    <s v="technology/wearables"/>
    <n v="0.38776666666666665"/>
    <n v="775.5333333333333"/>
    <x v="2"/>
    <s v="wearables"/>
    <x v="1338"/>
    <d v="2015-08-02T13:17:13"/>
  </r>
  <r>
    <n v="1339"/>
    <s v="Linkoo (Canceled)"/>
    <s v="World's Smallest customizable Phone &amp; GPS Watch for kids !"/>
    <n v="50000"/>
    <n v="11633"/>
    <x v="1"/>
    <s v="US"/>
    <s v="USD"/>
    <n v="1418056315"/>
    <n v="1414164715"/>
    <b v="0"/>
    <n v="37"/>
    <b v="0"/>
    <s v="technology/wearables"/>
    <n v="0.23266000000000001"/>
    <n v="314.40540540540542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11633"/>
    <x v="1"/>
    <s v="US"/>
    <s v="USD"/>
    <n v="1408112253"/>
    <n v="1405520253"/>
    <b v="0"/>
    <n v="0"/>
    <b v="0"/>
    <s v="technology/wearables"/>
    <n v="6.9244047619047615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1633"/>
    <x v="1"/>
    <s v="GB"/>
    <s v="GBP"/>
    <n v="1475333917"/>
    <n v="1472569117"/>
    <b v="0"/>
    <n v="46"/>
    <b v="0"/>
    <s v="technology/wearables"/>
    <n v="0.46532000000000001"/>
    <n v="252.89130434782609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1633"/>
    <x v="1"/>
    <s v="US"/>
    <s v="USD"/>
    <n v="1437161739"/>
    <n v="1434569739"/>
    <b v="0"/>
    <n v="1"/>
    <b v="0"/>
    <s v="technology/wearables"/>
    <n v="0.23266000000000001"/>
    <n v="11633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11633"/>
    <x v="1"/>
    <s v="US"/>
    <s v="USD"/>
    <n v="1471579140"/>
    <n v="1466512683"/>
    <b v="0"/>
    <n v="323"/>
    <b v="0"/>
    <s v="technology/wearables"/>
    <n v="0.23266000000000001"/>
    <n v="36.015479876160988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11633"/>
    <x v="0"/>
    <s v="CA"/>
    <s v="CAD"/>
    <n v="1467313039"/>
    <n v="1464807439"/>
    <b v="0"/>
    <n v="139"/>
    <b v="1"/>
    <s v="publishing/nonfiction"/>
    <n v="7.7553333333333336"/>
    <n v="83.690647482014384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11633"/>
    <x v="0"/>
    <s v="US"/>
    <s v="USD"/>
    <n v="1405366359"/>
    <n v="1402342359"/>
    <b v="0"/>
    <n v="7"/>
    <b v="1"/>
    <s v="publishing/nonfiction"/>
    <n v="38.776666666666664"/>
    <n v="1661.857142857142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11633"/>
    <x v="0"/>
    <s v="US"/>
    <s v="USD"/>
    <n v="1372297751"/>
    <n v="1369705751"/>
    <b v="0"/>
    <n v="149"/>
    <b v="1"/>
    <s v="publishing/nonfiction"/>
    <n v="2.3740816326530614"/>
    <n v="78.073825503355707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11633"/>
    <x v="0"/>
    <s v="US"/>
    <s v="USD"/>
    <n v="1425741525"/>
    <n v="1423149525"/>
    <b v="0"/>
    <n v="31"/>
    <b v="1"/>
    <s v="publishing/nonfiction"/>
    <n v="4.6532"/>
    <n v="375.25806451612902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11633"/>
    <x v="0"/>
    <s v="US"/>
    <s v="USD"/>
    <n v="1418904533"/>
    <n v="1416485333"/>
    <b v="0"/>
    <n v="26"/>
    <b v="1"/>
    <s v="publishing/nonfiction"/>
    <n v="1.9800851063829787"/>
    <n v="447.42307692307691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1633"/>
    <x v="0"/>
    <s v="CA"/>
    <s v="CAD"/>
    <n v="1450249140"/>
    <n v="1447055935"/>
    <b v="0"/>
    <n v="172"/>
    <b v="1"/>
    <s v="publishing/nonfiction"/>
    <n v="2.3266"/>
    <n v="67.633720930232556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11633"/>
    <x v="0"/>
    <s v="US"/>
    <s v="USD"/>
    <n v="1451089134"/>
    <n v="1448497134"/>
    <b v="0"/>
    <n v="78"/>
    <b v="1"/>
    <s v="publishing/nonfiction"/>
    <n v="2.3266"/>
    <n v="149.14102564102564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11633"/>
    <x v="0"/>
    <s v="US"/>
    <s v="USD"/>
    <n v="1455299144"/>
    <n v="1452707144"/>
    <b v="0"/>
    <n v="120"/>
    <b v="1"/>
    <s v="publishing/nonfiction"/>
    <n v="0.58165"/>
    <n v="96.941666666666663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1633"/>
    <x v="0"/>
    <s v="US"/>
    <s v="USD"/>
    <n v="1441425540"/>
    <n v="1436968366"/>
    <b v="0"/>
    <n v="227"/>
    <b v="1"/>
    <s v="publishing/nonfiction"/>
    <n v="1.1633"/>
    <n v="51.24669603524228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1633"/>
    <x v="0"/>
    <s v="US"/>
    <s v="USD"/>
    <n v="1362960000"/>
    <n v="1359946188"/>
    <b v="0"/>
    <n v="42"/>
    <b v="1"/>
    <s v="publishing/nonfiction"/>
    <n v="11.632999999999999"/>
    <n v="276.97619047619048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1633"/>
    <x v="0"/>
    <s v="GB"/>
    <s v="GBP"/>
    <n v="1465672979"/>
    <n v="1463080979"/>
    <b v="0"/>
    <n v="64"/>
    <b v="1"/>
    <s v="publishing/nonfiction"/>
    <n v="9.6941666666666659"/>
    <n v="181.76562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11633"/>
    <x v="0"/>
    <s v="GB"/>
    <s v="GBP"/>
    <n v="1354269600"/>
    <n v="1351663605"/>
    <b v="0"/>
    <n v="121"/>
    <b v="1"/>
    <s v="publishing/nonfiction"/>
    <n v="4.6532"/>
    <n v="96.140495867768593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11633"/>
    <x v="0"/>
    <s v="US"/>
    <s v="USD"/>
    <n v="1372985760"/>
    <n v="1370393760"/>
    <b v="0"/>
    <n v="87"/>
    <b v="1"/>
    <s v="publishing/nonfiction"/>
    <n v="3.421470588235294"/>
    <n v="133.7126436781609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11633"/>
    <x v="0"/>
    <s v="US"/>
    <s v="USD"/>
    <n v="1362117540"/>
    <n v="1359587137"/>
    <b v="0"/>
    <n v="65"/>
    <b v="1"/>
    <s v="publishing/nonfiction"/>
    <n v="5.8164999999999996"/>
    <n v="178.96923076923076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11633"/>
    <x v="0"/>
    <s v="US"/>
    <s v="USD"/>
    <n v="1309009323"/>
    <n v="1306417323"/>
    <b v="0"/>
    <n v="49"/>
    <b v="1"/>
    <s v="publishing/nonfiction"/>
    <n v="3.8776666666666668"/>
    <n v="237.40816326530611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11633"/>
    <x v="0"/>
    <s v="US"/>
    <s v="USD"/>
    <n v="1309980790"/>
    <n v="1304623990"/>
    <b v="0"/>
    <n v="19"/>
    <b v="1"/>
    <s v="publishing/nonfiction"/>
    <n v="17.625757575757575"/>
    <n v="612.26315789473688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11633"/>
    <x v="0"/>
    <s v="US"/>
    <s v="USD"/>
    <n v="1343943420"/>
    <n v="1341524220"/>
    <b v="0"/>
    <n v="81"/>
    <b v="1"/>
    <s v="publishing/nonfiction"/>
    <n v="7.7553333333333336"/>
    <n v="143.61728395061729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11633"/>
    <x v="0"/>
    <s v="GB"/>
    <s v="GBP"/>
    <n v="1403370772"/>
    <n v="1400778772"/>
    <b v="0"/>
    <n v="264"/>
    <b v="1"/>
    <s v="publishing/nonfiction"/>
    <n v="1.9388333333333334"/>
    <n v="44.06439393939393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1633"/>
    <x v="0"/>
    <s v="US"/>
    <s v="USD"/>
    <n v="1378592731"/>
    <n v="1373408731"/>
    <b v="0"/>
    <n v="25"/>
    <b v="1"/>
    <s v="publishing/nonfiction"/>
    <n v="11.632999999999999"/>
    <n v="465.32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11633"/>
    <x v="0"/>
    <s v="US"/>
    <s v="USD"/>
    <n v="1455523140"/>
    <n v="1453925727"/>
    <b v="0"/>
    <n v="5"/>
    <b v="1"/>
    <s v="publishing/nonfiction"/>
    <n v="58.164999999999999"/>
    <n v="2326.6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11633"/>
    <x v="0"/>
    <s v="DK"/>
    <s v="DKK"/>
    <n v="1420648906"/>
    <n v="1415464906"/>
    <b v="0"/>
    <n v="144"/>
    <b v="1"/>
    <s v="music/rock"/>
    <n v="0.27697619047619049"/>
    <n v="80.78472222222222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11633"/>
    <x v="0"/>
    <s v="US"/>
    <s v="USD"/>
    <n v="1426523752"/>
    <n v="1423935352"/>
    <b v="0"/>
    <n v="92"/>
    <b v="1"/>
    <s v="music/rock"/>
    <n v="1.5510666666666666"/>
    <n v="126.44565217391305"/>
    <x v="4"/>
    <s v="rock"/>
    <x v="1365"/>
    <d v="2015-03-16T10:35:52"/>
  </r>
  <r>
    <n v="1366"/>
    <s v="Kick It! A Tribute to the A.K.s"/>
    <s v="A musical memorial for Alexi Petersen."/>
    <n v="7500"/>
    <n v="11633"/>
    <x v="0"/>
    <s v="US"/>
    <s v="USD"/>
    <n v="1417049663"/>
    <n v="1413158063"/>
    <b v="0"/>
    <n v="147"/>
    <b v="1"/>
    <s v="music/rock"/>
    <n v="1.5510666666666666"/>
    <n v="79.136054421768705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11633"/>
    <x v="0"/>
    <s v="US"/>
    <s v="USD"/>
    <n v="1447463050"/>
    <n v="1444867450"/>
    <b v="0"/>
    <n v="90"/>
    <b v="1"/>
    <s v="music/rock"/>
    <n v="2.3266"/>
    <n v="129.25555555555556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11633"/>
    <x v="0"/>
    <s v="US"/>
    <s v="USD"/>
    <n v="1434342894"/>
    <n v="1432269294"/>
    <b v="0"/>
    <n v="87"/>
    <b v="1"/>
    <s v="music/rock"/>
    <n v="2.3266"/>
    <n v="133.7126436781609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11633"/>
    <x v="0"/>
    <s v="US"/>
    <s v="USD"/>
    <n v="1397225746"/>
    <n v="1394633746"/>
    <b v="0"/>
    <n v="406"/>
    <b v="1"/>
    <s v="music/rock"/>
    <n v="0.35948702101359703"/>
    <n v="28.652709359605911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1633"/>
    <x v="0"/>
    <s v="US"/>
    <s v="USD"/>
    <n v="1381881890"/>
    <n v="1380585890"/>
    <b v="0"/>
    <n v="20"/>
    <b v="1"/>
    <s v="music/rock"/>
    <n v="7.7553333333333336"/>
    <n v="581.6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11633"/>
    <x v="0"/>
    <s v="US"/>
    <s v="USD"/>
    <n v="1431022342"/>
    <n v="1428430342"/>
    <b v="0"/>
    <n v="70"/>
    <b v="1"/>
    <s v="music/rock"/>
    <n v="1.6620945849407058"/>
    <n v="166.18571428571428"/>
    <x v="4"/>
    <s v="rock"/>
    <x v="1371"/>
    <d v="2015-05-07T12:12:22"/>
  </r>
  <r>
    <n v="1372"/>
    <s v="Ted Lukas &amp; the Misled new CD - &quot;FEED&quot;"/>
    <s v="Please help us raise funds to press our new CD!"/>
    <n v="500"/>
    <n v="11633"/>
    <x v="0"/>
    <s v="US"/>
    <s v="USD"/>
    <n v="1342115132"/>
    <n v="1339523132"/>
    <b v="0"/>
    <n v="16"/>
    <b v="1"/>
    <s v="music/rock"/>
    <n v="23.265999999999998"/>
    <n v="727.062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1633"/>
    <x v="0"/>
    <s v="US"/>
    <s v="USD"/>
    <n v="1483138233"/>
    <n v="1480546233"/>
    <b v="0"/>
    <n v="52"/>
    <b v="1"/>
    <s v="music/rock"/>
    <n v="1.1633"/>
    <n v="223.71153846153845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11633"/>
    <x v="0"/>
    <s v="US"/>
    <s v="USD"/>
    <n v="1458874388"/>
    <n v="1456285988"/>
    <b v="0"/>
    <n v="66"/>
    <b v="1"/>
    <s v="music/rock"/>
    <n v="7.7553333333333336"/>
    <n v="176.25757575757575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11633"/>
    <x v="0"/>
    <s v="FR"/>
    <s v="EUR"/>
    <n v="1484444119"/>
    <n v="1481852119"/>
    <b v="0"/>
    <n v="109"/>
    <b v="1"/>
    <s v="music/rock"/>
    <n v="2.9082499999999998"/>
    <n v="106.7247706422018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11633"/>
    <x v="0"/>
    <s v="GB"/>
    <s v="GBP"/>
    <n v="1480784606"/>
    <n v="1478189006"/>
    <b v="0"/>
    <n v="168"/>
    <b v="1"/>
    <s v="music/rock"/>
    <n v="3.1440540540540542"/>
    <n v="69.24404761904762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1633"/>
    <x v="0"/>
    <s v="US"/>
    <s v="USD"/>
    <n v="1486095060"/>
    <n v="1484198170"/>
    <b v="0"/>
    <n v="31"/>
    <b v="1"/>
    <s v="music/rock"/>
    <n v="8.9484615384615385"/>
    <n v="375.25806451612902"/>
    <x v="4"/>
    <s v="rock"/>
    <x v="1377"/>
    <d v="2017-02-02T22:11:00"/>
  </r>
  <r>
    <n v="1378"/>
    <s v="SIX BY SEVEN"/>
    <s v="A psychedelic post rock masterpiece!"/>
    <n v="2000"/>
    <n v="11633"/>
    <x v="0"/>
    <s v="GB"/>
    <s v="GBP"/>
    <n v="1470075210"/>
    <n v="1468779210"/>
    <b v="0"/>
    <n v="133"/>
    <b v="1"/>
    <s v="music/rock"/>
    <n v="5.8164999999999996"/>
    <n v="87.46616541353383"/>
    <x v="4"/>
    <s v="rock"/>
    <x v="1378"/>
    <d v="2016-08-01T12:13:30"/>
  </r>
  <r>
    <n v="1379"/>
    <s v="J. Walter Makes a Record"/>
    <s v="---------The long-awaited debut full-length from Justin Ruddy--------"/>
    <n v="10000"/>
    <n v="11633"/>
    <x v="0"/>
    <s v="US"/>
    <s v="USD"/>
    <n v="1433504876"/>
    <n v="1430912876"/>
    <b v="0"/>
    <n v="151"/>
    <b v="1"/>
    <s v="music/rock"/>
    <n v="1.1633"/>
    <n v="77.039735099337747"/>
    <x v="4"/>
    <s v="rock"/>
    <x v="1379"/>
    <d v="2015-06-05T05:47:56"/>
  </r>
  <r>
    <n v="1380"/>
    <s v="BARNFEST 2015"/>
    <s v="A DIY MUSIC FESTIVAL FROM ST. LOUIS MO! Bands make their own festival, help make it legit!"/>
    <n v="25"/>
    <n v="11633"/>
    <x v="0"/>
    <s v="US"/>
    <s v="USD"/>
    <n v="1433815200"/>
    <n v="1431886706"/>
    <b v="0"/>
    <n v="5"/>
    <b v="1"/>
    <s v="music/rock"/>
    <n v="465.32"/>
    <n v="2326.6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11633"/>
    <x v="0"/>
    <s v="US"/>
    <s v="USD"/>
    <n v="1482988125"/>
    <n v="1480396125"/>
    <b v="0"/>
    <n v="73"/>
    <b v="1"/>
    <s v="music/rock"/>
    <n v="2.3266"/>
    <n v="159.35616438356163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11633"/>
    <x v="0"/>
    <s v="US"/>
    <s v="USD"/>
    <n v="1367867536"/>
    <n v="1365275536"/>
    <b v="0"/>
    <n v="148"/>
    <b v="1"/>
    <s v="music/rock"/>
    <n v="1.4541249999999999"/>
    <n v="78.601351351351354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11633"/>
    <x v="0"/>
    <s v="CA"/>
    <s v="CAD"/>
    <n v="1482457678"/>
    <n v="1480729678"/>
    <b v="0"/>
    <n v="93"/>
    <b v="1"/>
    <s v="music/rock"/>
    <n v="5.2877272727272731"/>
    <n v="125.08602150537635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11633"/>
    <x v="0"/>
    <s v="US"/>
    <s v="USD"/>
    <n v="1436117922"/>
    <n v="1433525922"/>
    <b v="0"/>
    <n v="63"/>
    <b v="1"/>
    <s v="music/rock"/>
    <n v="3.3237142857142858"/>
    <n v="184.65079365079364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11633"/>
    <x v="0"/>
    <s v="DE"/>
    <s v="EUR"/>
    <n v="1461931860"/>
    <n v="1457109121"/>
    <b v="0"/>
    <n v="134"/>
    <b v="1"/>
    <s v="music/rock"/>
    <n v="1.4541249999999999"/>
    <n v="86.81343283582089"/>
    <x v="4"/>
    <s v="rock"/>
    <x v="1385"/>
    <d v="2016-04-29T06:11:00"/>
  </r>
  <r>
    <n v="1386"/>
    <s v="MALTESE CROSS: The First Album"/>
    <s v="We are a classic hard rock/heavy metal band just trying to keep rock alive!"/>
    <n v="400"/>
    <n v="11633"/>
    <x v="0"/>
    <s v="US"/>
    <s v="USD"/>
    <n v="1438183889"/>
    <n v="1435591889"/>
    <b v="0"/>
    <n v="14"/>
    <b v="1"/>
    <s v="music/rock"/>
    <n v="29.0825"/>
    <n v="830.92857142857144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11633"/>
    <x v="0"/>
    <s v="US"/>
    <s v="USD"/>
    <n v="1433305800"/>
    <n v="1430604395"/>
    <b v="0"/>
    <n v="78"/>
    <b v="1"/>
    <s v="music/rock"/>
    <n v="2.9082499999999998"/>
    <n v="149.14102564102564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11633"/>
    <x v="0"/>
    <s v="US"/>
    <s v="USD"/>
    <n v="1476720840"/>
    <n v="1474469117"/>
    <b v="0"/>
    <n v="112"/>
    <b v="1"/>
    <s v="music/rock"/>
    <n v="2.3266"/>
    <n v="103.86607142857143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11633"/>
    <x v="0"/>
    <s v="GB"/>
    <s v="GBP"/>
    <n v="1471087957"/>
    <n v="1468495957"/>
    <b v="0"/>
    <n v="34"/>
    <b v="1"/>
    <s v="music/rock"/>
    <n v="23.265999999999998"/>
    <n v="342.14705882352939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11633"/>
    <x v="0"/>
    <s v="US"/>
    <s v="USD"/>
    <n v="1430154720"/>
    <n v="1427224606"/>
    <b v="0"/>
    <n v="19"/>
    <b v="1"/>
    <s v="music/rock"/>
    <n v="4.1546428571428571"/>
    <n v="612.26315789473688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11633"/>
    <x v="0"/>
    <s v="US"/>
    <s v="USD"/>
    <n v="1440219540"/>
    <n v="1436369818"/>
    <b v="0"/>
    <n v="13"/>
    <b v="1"/>
    <s v="music/rock"/>
    <n v="23.265999999999998"/>
    <n v="894.84615384615381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11633"/>
    <x v="0"/>
    <s v="US"/>
    <s v="USD"/>
    <n v="1456976586"/>
    <n v="1454298186"/>
    <b v="0"/>
    <n v="104"/>
    <b v="1"/>
    <s v="music/rock"/>
    <n v="4.6532"/>
    <n v="111.85576923076923"/>
    <x v="4"/>
    <s v="rock"/>
    <x v="1392"/>
    <d v="2016-03-02T21:43:06"/>
  </r>
  <r>
    <n v="1393"/>
    <s v="WolfHunt | Social Commentary Rock Project"/>
    <s v="Rock n' Roll tales of our times"/>
    <n v="10000"/>
    <n v="11633"/>
    <x v="0"/>
    <s v="US"/>
    <s v="USD"/>
    <n v="1470068523"/>
    <n v="1467476523"/>
    <b v="0"/>
    <n v="52"/>
    <b v="1"/>
    <s v="music/rock"/>
    <n v="1.1633"/>
    <n v="223.71153846153845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11633"/>
    <x v="0"/>
    <s v="US"/>
    <s v="USD"/>
    <n v="1488337200"/>
    <n v="1484623726"/>
    <b v="0"/>
    <n v="17"/>
    <b v="1"/>
    <s v="music/rock"/>
    <n v="15.510666666666667"/>
    <n v="684.29411764705878"/>
    <x v="4"/>
    <s v="rock"/>
    <x v="1394"/>
    <d v="2017-02-28T21:00:00"/>
  </r>
  <r>
    <n v="1395"/>
    <s v="Quiet Oaks Full Length Album"/>
    <s v="Help Quiet Oaks record their debut album!!!"/>
    <n v="3500"/>
    <n v="11633"/>
    <x v="0"/>
    <s v="US"/>
    <s v="USD"/>
    <n v="1484430481"/>
    <n v="1481838481"/>
    <b v="0"/>
    <n v="82"/>
    <b v="1"/>
    <s v="music/rock"/>
    <n v="3.3237142857142858"/>
    <n v="141.86585365853659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11633"/>
    <x v="0"/>
    <s v="US"/>
    <s v="USD"/>
    <n v="1423871882"/>
    <n v="1421279882"/>
    <b v="0"/>
    <n v="73"/>
    <b v="1"/>
    <s v="music/rock"/>
    <n v="1.9388333333333334"/>
    <n v="159.3561643835616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633"/>
    <x v="0"/>
    <s v="US"/>
    <s v="USD"/>
    <n v="1477603140"/>
    <n v="1475013710"/>
    <b v="0"/>
    <n v="158"/>
    <b v="1"/>
    <s v="music/rock"/>
    <n v="1.1633"/>
    <n v="73.62658227848101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11633"/>
    <x v="0"/>
    <s v="US"/>
    <s v="USD"/>
    <n v="1467752334"/>
    <n v="1465160334"/>
    <b v="0"/>
    <n v="65"/>
    <b v="1"/>
    <s v="music/rock"/>
    <n v="2.6438636363636365"/>
    <n v="178.96923076923076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633"/>
    <x v="0"/>
    <s v="US"/>
    <s v="USD"/>
    <n v="1412640373"/>
    <n v="1410048373"/>
    <b v="0"/>
    <n v="184"/>
    <b v="1"/>
    <s v="music/rock"/>
    <n v="1.2925555555555555"/>
    <n v="63.222826086956523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11633"/>
    <x v="0"/>
    <s v="GB"/>
    <s v="GBP"/>
    <n v="1465709400"/>
    <n v="1462695073"/>
    <b v="0"/>
    <n v="34"/>
    <b v="1"/>
    <s v="music/rock"/>
    <n v="33.237142857142857"/>
    <n v="342.14705882352939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1633"/>
    <x v="0"/>
    <s v="US"/>
    <s v="USD"/>
    <n v="1369612474"/>
    <n v="1367798074"/>
    <b v="0"/>
    <n v="240"/>
    <b v="1"/>
    <s v="music/rock"/>
    <n v="4.6532"/>
    <n v="48.47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11633"/>
    <x v="0"/>
    <s v="GB"/>
    <s v="GBP"/>
    <n v="1430439411"/>
    <n v="1425259011"/>
    <b v="0"/>
    <n v="113"/>
    <b v="1"/>
    <s v="music/rock"/>
    <n v="4.6532"/>
    <n v="102.94690265486726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11633"/>
    <x v="0"/>
    <s v="US"/>
    <s v="USD"/>
    <n v="1374802235"/>
    <n v="1372210235"/>
    <b v="0"/>
    <n v="66"/>
    <b v="1"/>
    <s v="music/rock"/>
    <n v="2.9082499999999998"/>
    <n v="176.25757575757575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11633"/>
    <x v="2"/>
    <s v="GB"/>
    <s v="GBP"/>
    <n v="1424607285"/>
    <n v="1422447285"/>
    <b v="1"/>
    <n v="5"/>
    <b v="0"/>
    <s v="publishing/translations"/>
    <n v="0.80227586206896551"/>
    <n v="2326.6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1633"/>
    <x v="2"/>
    <s v="US"/>
    <s v="USD"/>
    <n v="1417195201"/>
    <n v="1414599601"/>
    <b v="1"/>
    <n v="17"/>
    <b v="0"/>
    <s v="publishing/translations"/>
    <n v="0.46532000000000001"/>
    <n v="684.29411764705878"/>
    <x v="3"/>
    <s v="translations"/>
    <x v="1405"/>
    <d v="2014-11-28T11:20:01"/>
  </r>
  <r>
    <n v="1406"/>
    <s v="Man Down! Translation project"/>
    <s v="The White coat and the battle dress uniform"/>
    <n v="12000"/>
    <n v="11633"/>
    <x v="2"/>
    <s v="IT"/>
    <s v="EUR"/>
    <n v="1449914400"/>
    <n v="1445336607"/>
    <b v="0"/>
    <n v="3"/>
    <b v="0"/>
    <s v="publishing/translations"/>
    <n v="0.9694166666666667"/>
    <n v="3877.666666666666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1633"/>
    <x v="2"/>
    <s v="US"/>
    <s v="USD"/>
    <n v="1407847978"/>
    <n v="1405687978"/>
    <b v="0"/>
    <n v="2"/>
    <b v="0"/>
    <s v="publishing/translations"/>
    <n v="3.8776666666666668"/>
    <n v="5816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11633"/>
    <x v="2"/>
    <s v="GB"/>
    <s v="GBP"/>
    <n v="1447451756"/>
    <n v="1444856156"/>
    <b v="0"/>
    <n v="6"/>
    <b v="0"/>
    <s v="publishing/translations"/>
    <n v="11.632999999999999"/>
    <n v="1938.8333333333333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11633"/>
    <x v="2"/>
    <s v="US"/>
    <s v="USD"/>
    <n v="1420085535"/>
    <n v="1414897935"/>
    <b v="0"/>
    <n v="0"/>
    <b v="0"/>
    <s v="publishing/translations"/>
    <n v="2.9082499999999998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1633"/>
    <x v="2"/>
    <s v="IT"/>
    <s v="EUR"/>
    <n v="1464939520"/>
    <n v="1461051520"/>
    <b v="0"/>
    <n v="1"/>
    <b v="0"/>
    <s v="publishing/translations"/>
    <n v="1.9388333333333334"/>
    <n v="11633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11633"/>
    <x v="2"/>
    <s v="GB"/>
    <s v="GBP"/>
    <n v="1423185900"/>
    <n v="1420766700"/>
    <b v="0"/>
    <n v="3"/>
    <b v="0"/>
    <s v="publishing/translations"/>
    <n v="3.8776666666666668"/>
    <n v="3877.666666666666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11633"/>
    <x v="2"/>
    <s v="US"/>
    <s v="USD"/>
    <n v="1417656699"/>
    <n v="1415064699"/>
    <b v="0"/>
    <n v="13"/>
    <b v="0"/>
    <s v="publishing/translations"/>
    <n v="1.6618571428571429"/>
    <n v="894.84615384615381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1633"/>
    <x v="2"/>
    <s v="IT"/>
    <s v="EUR"/>
    <n v="1455964170"/>
    <n v="1450780170"/>
    <b v="0"/>
    <n v="1"/>
    <b v="0"/>
    <s v="publishing/translations"/>
    <n v="5.8164999999999996"/>
    <n v="11633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1633"/>
    <x v="2"/>
    <s v="US"/>
    <s v="USD"/>
    <n v="1483423467"/>
    <n v="1480831467"/>
    <b v="0"/>
    <n v="1"/>
    <b v="0"/>
    <s v="publishing/translations"/>
    <n v="23.265999999999998"/>
    <n v="11633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11633"/>
    <x v="2"/>
    <s v="US"/>
    <s v="USD"/>
    <n v="1439741591"/>
    <n v="1436285591"/>
    <b v="0"/>
    <n v="9"/>
    <b v="0"/>
    <s v="publishing/translations"/>
    <n v="2.6438636363636365"/>
    <n v="1292.5555555555557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11633"/>
    <x v="2"/>
    <s v="US"/>
    <s v="USD"/>
    <n v="1448147619"/>
    <n v="1445552019"/>
    <b v="0"/>
    <n v="0"/>
    <b v="0"/>
    <s v="publishing/translations"/>
    <n v="0.23266000000000001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11633"/>
    <x v="2"/>
    <s v="US"/>
    <s v="USD"/>
    <n v="1442315460"/>
    <n v="1439696174"/>
    <b v="0"/>
    <n v="2"/>
    <b v="0"/>
    <s v="publishing/translations"/>
    <n v="2.5851111111111109"/>
    <n v="5816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11633"/>
    <x v="2"/>
    <s v="ES"/>
    <s v="EUR"/>
    <n v="1456397834"/>
    <n v="1453805834"/>
    <b v="0"/>
    <n v="1"/>
    <b v="0"/>
    <s v="publishing/translations"/>
    <n v="3.8776666666666668"/>
    <n v="11633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11633"/>
    <x v="2"/>
    <s v="US"/>
    <s v="USD"/>
    <n v="1476010619"/>
    <n v="1473418619"/>
    <b v="0"/>
    <n v="10"/>
    <b v="0"/>
    <s v="publishing/translations"/>
    <n v="1.8465079365079364"/>
    <n v="1163.3"/>
    <x v="3"/>
    <s v="translations"/>
    <x v="1419"/>
    <d v="2016-10-09T04:56:59"/>
  </r>
  <r>
    <n v="1420"/>
    <s v="Shakespeare in the Hood - Romeo and Juliet"/>
    <s v="Help me butcher Shakespeare in a satirical fashion."/>
    <n v="110"/>
    <n v="11633"/>
    <x v="2"/>
    <s v="US"/>
    <s v="USD"/>
    <n v="1467129686"/>
    <n v="1464969686"/>
    <b v="0"/>
    <n v="3"/>
    <b v="0"/>
    <s v="publishing/translations"/>
    <n v="105.75454545454545"/>
    <n v="3877.6666666666665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11633"/>
    <x v="2"/>
    <s v="SE"/>
    <s v="SEK"/>
    <n v="1423432709"/>
    <n v="1420840709"/>
    <b v="0"/>
    <n v="2"/>
    <b v="0"/>
    <s v="publishing/translations"/>
    <n v="5.8165000000000001E-2"/>
    <n v="5816.5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11633"/>
    <x v="2"/>
    <s v="NZ"/>
    <s v="NZD"/>
    <n v="1474436704"/>
    <n v="1471844704"/>
    <b v="0"/>
    <n v="2"/>
    <b v="0"/>
    <s v="publishing/translations"/>
    <n v="0.46532000000000001"/>
    <n v="5816.5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1633"/>
    <x v="2"/>
    <s v="AU"/>
    <s v="AUD"/>
    <n v="1451637531"/>
    <n v="1449045531"/>
    <b v="0"/>
    <n v="1"/>
    <b v="0"/>
    <s v="publishing/translations"/>
    <n v="0.38776666666666665"/>
    <n v="11633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1633"/>
    <x v="2"/>
    <s v="US"/>
    <s v="USD"/>
    <n v="1479233602"/>
    <n v="1478106802"/>
    <b v="0"/>
    <n v="14"/>
    <b v="0"/>
    <s v="publishing/translations"/>
    <n v="1.5510666666666666"/>
    <n v="830.92857142857144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11633"/>
    <x v="2"/>
    <s v="US"/>
    <s v="USD"/>
    <n v="1430276959"/>
    <n v="1427684959"/>
    <b v="0"/>
    <n v="0"/>
    <b v="0"/>
    <s v="publishing/translations"/>
    <n v="0.89484615384615385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11633"/>
    <x v="2"/>
    <s v="DE"/>
    <s v="EUR"/>
    <n v="1440408120"/>
    <n v="1435224120"/>
    <b v="0"/>
    <n v="0"/>
    <b v="0"/>
    <s v="publishing/translations"/>
    <n v="11.632999999999999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11633"/>
    <x v="2"/>
    <s v="DE"/>
    <s v="EUR"/>
    <n v="1474230385"/>
    <n v="1471638385"/>
    <b v="0"/>
    <n v="4"/>
    <b v="0"/>
    <s v="publishing/translations"/>
    <n v="2.3266"/>
    <n v="2908.2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11633"/>
    <x v="2"/>
    <s v="ES"/>
    <s v="EUR"/>
    <n v="1459584417"/>
    <n v="1456996017"/>
    <b v="0"/>
    <n v="3"/>
    <b v="0"/>
    <s v="publishing/translations"/>
    <n v="11.632999999999999"/>
    <n v="3877.666666666666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11633"/>
    <x v="2"/>
    <s v="US"/>
    <s v="USD"/>
    <n v="1428629242"/>
    <n v="1426037242"/>
    <b v="0"/>
    <n v="0"/>
    <b v="0"/>
    <s v="publishing/translations"/>
    <n v="1.1633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11633"/>
    <x v="2"/>
    <s v="US"/>
    <s v="USD"/>
    <n v="1419017488"/>
    <n v="1416339088"/>
    <b v="0"/>
    <n v="5"/>
    <b v="0"/>
    <s v="publishing/translations"/>
    <n v="2.3266"/>
    <n v="2326.6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11633"/>
    <x v="2"/>
    <s v="US"/>
    <s v="USD"/>
    <n v="1448517816"/>
    <n v="1445922216"/>
    <b v="0"/>
    <n v="47"/>
    <b v="0"/>
    <s v="publishing/translations"/>
    <n v="0.68429411764705883"/>
    <n v="247.51063829787233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11633"/>
    <x v="2"/>
    <s v="US"/>
    <s v="USD"/>
    <n v="1437417828"/>
    <n v="1434825828"/>
    <b v="0"/>
    <n v="0"/>
    <b v="0"/>
    <s v="publishing/translations"/>
    <n v="0.290825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11633"/>
    <x v="2"/>
    <s v="IT"/>
    <s v="EUR"/>
    <n v="1481367600"/>
    <n v="1477839675"/>
    <b v="0"/>
    <n v="10"/>
    <b v="0"/>
    <s v="publishing/translations"/>
    <n v="0.9694166666666667"/>
    <n v="1163.3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11633"/>
    <x v="2"/>
    <s v="DK"/>
    <s v="DKK"/>
    <n v="1433775600"/>
    <n v="1431973478"/>
    <b v="0"/>
    <n v="11"/>
    <b v="0"/>
    <s v="publishing/translations"/>
    <n v="0.14186585365853657"/>
    <n v="1057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1633"/>
    <x v="2"/>
    <s v="IT"/>
    <s v="EUR"/>
    <n v="1444589020"/>
    <n v="1441997020"/>
    <b v="0"/>
    <n v="2"/>
    <b v="0"/>
    <s v="publishing/translations"/>
    <n v="0.7755333333333333"/>
    <n v="5816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11633"/>
    <x v="2"/>
    <s v="DE"/>
    <s v="EUR"/>
    <n v="1456043057"/>
    <n v="1453451057"/>
    <b v="0"/>
    <n v="2"/>
    <b v="0"/>
    <s v="publishing/translations"/>
    <n v="1.1633"/>
    <n v="5816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11633"/>
    <x v="2"/>
    <s v="US"/>
    <s v="USD"/>
    <n v="1405227540"/>
    <n v="1402058739"/>
    <b v="0"/>
    <n v="22"/>
    <b v="0"/>
    <s v="publishing/translations"/>
    <n v="3.8776666666666668"/>
    <n v="528.77272727272725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11633"/>
    <x v="2"/>
    <s v="DK"/>
    <s v="DKK"/>
    <n v="1461765300"/>
    <n v="1459198499"/>
    <b v="0"/>
    <n v="8"/>
    <b v="0"/>
    <s v="publishing/translations"/>
    <n v="0.58165"/>
    <n v="1454.12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1633"/>
    <x v="2"/>
    <s v="CA"/>
    <s v="CAD"/>
    <n v="1425758101"/>
    <n v="1423166101"/>
    <b v="0"/>
    <n v="6"/>
    <b v="0"/>
    <s v="publishing/translations"/>
    <n v="4.2689908256880731"/>
    <n v="1938.8333333333333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1633"/>
    <x v="2"/>
    <s v="IT"/>
    <s v="EUR"/>
    <n v="1464285463"/>
    <n v="1461693463"/>
    <b v="0"/>
    <n v="1"/>
    <b v="0"/>
    <s v="publishing/translations"/>
    <n v="0.89484615384615385"/>
    <n v="11633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11633"/>
    <x v="2"/>
    <s v="GB"/>
    <s v="GBP"/>
    <n v="1441995769"/>
    <n v="1436811769"/>
    <b v="0"/>
    <n v="3"/>
    <b v="0"/>
    <s v="publishing/translations"/>
    <n v="6.4627777777777784E-2"/>
    <n v="3877.6666666666665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11633"/>
    <x v="2"/>
    <s v="US"/>
    <s v="USD"/>
    <n v="1464190158"/>
    <n v="1461598158"/>
    <b v="0"/>
    <n v="0"/>
    <b v="0"/>
    <s v="publishing/translations"/>
    <n v="7.7553333333333336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11633"/>
    <x v="2"/>
    <s v="FR"/>
    <s v="EUR"/>
    <n v="1483395209"/>
    <n v="1480803209"/>
    <b v="0"/>
    <n v="0"/>
    <b v="0"/>
    <s v="publishing/translations"/>
    <n v="0.89484615384615385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11633"/>
    <x v="2"/>
    <s v="DE"/>
    <s v="EUR"/>
    <n v="1442091462"/>
    <n v="1436907462"/>
    <b v="0"/>
    <n v="0"/>
    <b v="0"/>
    <s v="publishing/translations"/>
    <n v="2.3501010101010102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11633"/>
    <x v="2"/>
    <s v="DE"/>
    <s v="EUR"/>
    <n v="1434286855"/>
    <n v="1431694855"/>
    <b v="0"/>
    <n v="0"/>
    <b v="0"/>
    <s v="publishing/translations"/>
    <n v="8.9484615384615385E-2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11633"/>
    <x v="2"/>
    <s v="IT"/>
    <s v="EUR"/>
    <n v="1461235478"/>
    <n v="1459507478"/>
    <b v="0"/>
    <n v="0"/>
    <b v="0"/>
    <s v="publishing/translations"/>
    <n v="12.925555555555556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11633"/>
    <x v="2"/>
    <s v="US"/>
    <s v="USD"/>
    <n v="1467999134"/>
    <n v="1465407134"/>
    <b v="0"/>
    <n v="3"/>
    <b v="0"/>
    <s v="publishing/translations"/>
    <n v="2.3265999999999998E-2"/>
    <n v="3877.666666666666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11633"/>
    <x v="2"/>
    <s v="AU"/>
    <s v="AUD"/>
    <n v="1432272300"/>
    <n v="1429655318"/>
    <b v="0"/>
    <n v="0"/>
    <b v="0"/>
    <s v="publishing/translations"/>
    <n v="5.8165000000000001E-2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11633"/>
    <x v="2"/>
    <s v="US"/>
    <s v="USD"/>
    <n v="1431286105"/>
    <n v="1427138905"/>
    <b v="0"/>
    <n v="0"/>
    <b v="0"/>
    <s v="publishing/translations"/>
    <n v="1.3088433843384339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1633"/>
    <x v="2"/>
    <s v="US"/>
    <s v="USD"/>
    <n v="1455941197"/>
    <n v="1453349197"/>
    <b v="0"/>
    <n v="1"/>
    <b v="0"/>
    <s v="publishing/translations"/>
    <n v="0.11633"/>
    <n v="11633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11633"/>
    <x v="1"/>
    <s v="US"/>
    <s v="USD"/>
    <n v="1416355259"/>
    <n v="1413759659"/>
    <b v="0"/>
    <n v="2"/>
    <b v="0"/>
    <s v="publishing/translations"/>
    <n v="0.6138786279683377"/>
    <n v="5816.5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11633"/>
    <x v="1"/>
    <s v="US"/>
    <s v="USD"/>
    <n v="1406566363"/>
    <n v="1403974363"/>
    <b v="0"/>
    <n v="0"/>
    <b v="0"/>
    <s v="publishing/translations"/>
    <n v="0.83092857142857146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11633"/>
    <x v="1"/>
    <s v="FR"/>
    <s v="EUR"/>
    <n v="1492270947"/>
    <n v="1488386547"/>
    <b v="0"/>
    <n v="0"/>
    <b v="0"/>
    <s v="publishing/translations"/>
    <n v="0.46532000000000001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1633"/>
    <x v="1"/>
    <s v="ES"/>
    <s v="EUR"/>
    <n v="1461535140"/>
    <n v="1459716480"/>
    <b v="0"/>
    <n v="1"/>
    <b v="0"/>
    <s v="publishing/translations"/>
    <n v="6.6474285714285717"/>
    <n v="11633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1633"/>
    <x v="1"/>
    <s v="US"/>
    <s v="USD"/>
    <n v="1409924340"/>
    <n v="1405181320"/>
    <b v="0"/>
    <n v="7"/>
    <b v="0"/>
    <s v="publishing/translations"/>
    <n v="0.7755333333333333"/>
    <n v="1661.8571428571429"/>
    <x v="3"/>
    <s v="translations"/>
    <x v="1455"/>
    <d v="2014-09-05T07:39:00"/>
  </r>
  <r>
    <n v="1456"/>
    <s v="Sometimes you don't need love (Canceled)"/>
    <s v="English Version of my auto-published novel"/>
    <n v="5000"/>
    <n v="11633"/>
    <x v="1"/>
    <s v="IT"/>
    <s v="EUR"/>
    <n v="1483459365"/>
    <n v="1480867365"/>
    <b v="0"/>
    <n v="3"/>
    <b v="0"/>
    <s v="publishing/translations"/>
    <n v="2.3266"/>
    <n v="3877.6666666666665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11633"/>
    <x v="1"/>
    <s v="US"/>
    <s v="USD"/>
    <n v="1447281044"/>
    <n v="1444685444"/>
    <b v="0"/>
    <n v="0"/>
    <b v="0"/>
    <s v="publishing/translations"/>
    <n v="1.9388333333333334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11633"/>
    <x v="1"/>
    <s v="US"/>
    <s v="USD"/>
    <n v="1407729600"/>
    <n v="1405097760"/>
    <b v="0"/>
    <n v="0"/>
    <b v="0"/>
    <s v="publishing/translations"/>
    <n v="2.3266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11633"/>
    <x v="1"/>
    <s v="DK"/>
    <s v="DKK"/>
    <n v="1449077100"/>
    <n v="1446612896"/>
    <b v="0"/>
    <n v="0"/>
    <b v="0"/>
    <s v="publishing/translations"/>
    <n v="0.3144054054054054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11633"/>
    <x v="1"/>
    <s v="US"/>
    <s v="USD"/>
    <n v="1417391100"/>
    <n v="1412371898"/>
    <b v="0"/>
    <n v="0"/>
    <b v="0"/>
    <s v="publishing/translations"/>
    <n v="4.6532000000000002E-4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1633"/>
    <x v="0"/>
    <s v="US"/>
    <s v="USD"/>
    <n v="1413849600"/>
    <n v="1410967754"/>
    <b v="1"/>
    <n v="340"/>
    <b v="1"/>
    <s v="publishing/radio &amp; podcasts"/>
    <n v="0.7755333333333333"/>
    <n v="34.214705882352938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11633"/>
    <x v="0"/>
    <s v="US"/>
    <s v="USD"/>
    <n v="1365609271"/>
    <n v="1363017271"/>
    <b v="1"/>
    <n v="150"/>
    <b v="1"/>
    <s v="publishing/radio &amp; podcasts"/>
    <n v="2.9082499999999998"/>
    <n v="77.553333333333327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11633"/>
    <x v="0"/>
    <s v="US"/>
    <s v="USD"/>
    <n v="1365367938"/>
    <n v="1361483538"/>
    <b v="1"/>
    <n v="25"/>
    <b v="1"/>
    <s v="publishing/radio &amp; podcasts"/>
    <n v="19.388333333333332"/>
    <n v="465.32"/>
    <x v="3"/>
    <s v="radio &amp; podcasts"/>
    <x v="1463"/>
    <d v="2013-04-07T14:52:18"/>
  </r>
  <r>
    <n v="1464"/>
    <s v="Science Studio"/>
    <s v="The Best Science Media on the Web"/>
    <n v="5000"/>
    <n v="11633"/>
    <x v="0"/>
    <s v="US"/>
    <s v="USD"/>
    <n v="1361029958"/>
    <n v="1358437958"/>
    <b v="1"/>
    <n v="234"/>
    <b v="1"/>
    <s v="publishing/radio &amp; podcasts"/>
    <n v="2.3266"/>
    <n v="49.713675213675216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1633"/>
    <x v="0"/>
    <s v="US"/>
    <s v="USD"/>
    <n v="1332385200"/>
    <n v="1329759452"/>
    <b v="1"/>
    <n v="2602"/>
    <b v="1"/>
    <s v="publishing/radio &amp; podcasts"/>
    <n v="0.38776666666666665"/>
    <n v="4.4707916986933132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1633"/>
    <x v="0"/>
    <s v="US"/>
    <s v="USD"/>
    <n v="1452574800"/>
    <n v="1449029266"/>
    <b v="1"/>
    <n v="248"/>
    <b v="1"/>
    <s v="publishing/radio &amp; podcasts"/>
    <n v="0.72706249999999994"/>
    <n v="46.907258064516128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11633"/>
    <x v="0"/>
    <s v="US"/>
    <s v="USD"/>
    <n v="1332699285"/>
    <n v="1327518885"/>
    <b v="1"/>
    <n v="600"/>
    <b v="1"/>
    <s v="publishing/radio &amp; podcasts"/>
    <n v="0.290825"/>
    <n v="19.38833333333333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11633"/>
    <x v="0"/>
    <s v="US"/>
    <s v="USD"/>
    <n v="1307838049"/>
    <n v="1302654049"/>
    <b v="1"/>
    <n v="293"/>
    <b v="1"/>
    <s v="publishing/radio &amp; podcasts"/>
    <n v="1.2245263157894737"/>
    <n v="39.70307167235495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11633"/>
    <x v="0"/>
    <s v="US"/>
    <s v="USD"/>
    <n v="1360938109"/>
    <n v="1358346109"/>
    <b v="1"/>
    <n v="321"/>
    <b v="1"/>
    <s v="publishing/radio &amp; podcasts"/>
    <n v="0.26289265536723166"/>
    <n v="36.239875389408098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1633"/>
    <x v="0"/>
    <s v="US"/>
    <s v="USD"/>
    <n v="1356724263"/>
    <n v="1354909863"/>
    <b v="1"/>
    <n v="81"/>
    <b v="1"/>
    <s v="publishing/radio &amp; podcasts"/>
    <n v="7.7553333333333336"/>
    <n v="143.61728395061729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11633"/>
    <x v="0"/>
    <s v="US"/>
    <s v="USD"/>
    <n v="1428620334"/>
    <n v="1426028334"/>
    <b v="1"/>
    <n v="343"/>
    <b v="1"/>
    <s v="publishing/radio &amp; podcasts"/>
    <n v="0.36353124999999997"/>
    <n v="33.915451895043731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11633"/>
    <x v="0"/>
    <s v="US"/>
    <s v="USD"/>
    <n v="1381928503"/>
    <n v="1379336503"/>
    <b v="1"/>
    <n v="336"/>
    <b v="1"/>
    <s v="publishing/radio &amp; podcasts"/>
    <n v="0.46532000000000001"/>
    <n v="34.62202380952381"/>
    <x v="3"/>
    <s v="radio &amp; podcasts"/>
    <x v="1472"/>
    <d v="2013-10-16T07:01:43"/>
  </r>
  <r>
    <n v="1473"/>
    <s v="ONE LOVES ONLY FORM"/>
    <s v="Public Radio Project"/>
    <n v="1500"/>
    <n v="11633"/>
    <x v="0"/>
    <s v="US"/>
    <s v="USD"/>
    <n v="1330644639"/>
    <n v="1328052639"/>
    <b v="1"/>
    <n v="47"/>
    <b v="1"/>
    <s v="publishing/radio &amp; podcasts"/>
    <n v="7.7553333333333336"/>
    <n v="247.5106382978723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11633"/>
    <x v="0"/>
    <s v="US"/>
    <s v="USD"/>
    <n v="1379093292"/>
    <n v="1376501292"/>
    <b v="1"/>
    <n v="76"/>
    <b v="1"/>
    <s v="publishing/radio &amp; podcasts"/>
    <n v="3.8776666666666668"/>
    <n v="153.0657894736842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11633"/>
    <x v="0"/>
    <s v="US"/>
    <s v="USD"/>
    <n v="1419051540"/>
    <n v="1416244863"/>
    <b v="1"/>
    <n v="441"/>
    <b v="1"/>
    <s v="publishing/radio &amp; podcasts"/>
    <n v="0.7755333333333333"/>
    <n v="26.378684807256235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11633"/>
    <x v="0"/>
    <s v="US"/>
    <s v="USD"/>
    <n v="1315616422"/>
    <n v="1313024422"/>
    <b v="1"/>
    <n v="916"/>
    <b v="1"/>
    <s v="publishing/radio &amp; podcasts"/>
    <n v="1.9388333333333334"/>
    <n v="12.699781659388647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11633"/>
    <x v="0"/>
    <s v="US"/>
    <s v="USD"/>
    <n v="1324609200"/>
    <n v="1319467604"/>
    <b v="1"/>
    <n v="369"/>
    <b v="1"/>
    <s v="publishing/radio &amp; podcasts"/>
    <n v="0.38776666666666665"/>
    <n v="31.525745257452574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11633"/>
    <x v="0"/>
    <s v="US"/>
    <s v="USD"/>
    <n v="1368564913"/>
    <n v="1367355313"/>
    <b v="1"/>
    <n v="20242"/>
    <b v="1"/>
    <s v="publishing/radio &amp; podcasts"/>
    <n v="0.23266000000000001"/>
    <n v="0.57469617626716729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11633"/>
    <x v="0"/>
    <s v="US"/>
    <s v="USD"/>
    <n v="1399694340"/>
    <n v="1398448389"/>
    <b v="1"/>
    <n v="71"/>
    <b v="1"/>
    <s v="publishing/radio &amp; podcasts"/>
    <n v="7.2706249999999999"/>
    <n v="163.8450704225352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11633"/>
    <x v="0"/>
    <s v="US"/>
    <s v="USD"/>
    <n v="1374858000"/>
    <n v="1373408699"/>
    <b v="1"/>
    <n v="635"/>
    <b v="1"/>
    <s v="publishing/radio &amp; podcasts"/>
    <n v="0.23266000000000001"/>
    <n v="18.319685039370079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1633"/>
    <x v="2"/>
    <s v="CA"/>
    <s v="CAD"/>
    <n v="1383430145"/>
    <n v="1380838145"/>
    <b v="0"/>
    <n v="6"/>
    <b v="0"/>
    <s v="publishing/fiction"/>
    <n v="2.3266"/>
    <n v="1938.8333333333333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11633"/>
    <x v="2"/>
    <s v="US"/>
    <s v="USD"/>
    <n v="1347004260"/>
    <n v="1345062936"/>
    <b v="0"/>
    <n v="1"/>
    <b v="0"/>
    <s v="publishing/fiction"/>
    <n v="2.3266"/>
    <n v="11633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11633"/>
    <x v="2"/>
    <s v="US"/>
    <s v="USD"/>
    <n v="1469162275"/>
    <n v="1467002275"/>
    <b v="0"/>
    <n v="2"/>
    <b v="0"/>
    <s v="publishing/fiction"/>
    <n v="1.6618571428571429"/>
    <n v="5816.5"/>
    <x v="3"/>
    <s v="fiction"/>
    <x v="1483"/>
    <d v="2016-07-21T22:37:55"/>
  </r>
  <r>
    <n v="1484"/>
    <s v="a book called filtered down thru the stars"/>
    <s v="The mussings of an old wizard"/>
    <n v="2000"/>
    <n v="11633"/>
    <x v="2"/>
    <s v="US"/>
    <s v="USD"/>
    <n v="1342882260"/>
    <n v="1337834963"/>
    <b v="0"/>
    <n v="0"/>
    <b v="0"/>
    <s v="publishing/fiction"/>
    <n v="5.8164999999999996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1633"/>
    <x v="2"/>
    <s v="US"/>
    <s v="USD"/>
    <n v="1434827173"/>
    <n v="1430939173"/>
    <b v="0"/>
    <n v="3"/>
    <b v="0"/>
    <s v="publishing/fiction"/>
    <n v="1.7362686567164178"/>
    <n v="3877.6666666666665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11633"/>
    <x v="2"/>
    <s v="US"/>
    <s v="USD"/>
    <n v="1425009761"/>
    <n v="1422417761"/>
    <b v="0"/>
    <n v="3"/>
    <b v="0"/>
    <s v="publishing/fiction"/>
    <n v="0.58165"/>
    <n v="3877.6666666666665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11633"/>
    <x v="2"/>
    <s v="US"/>
    <s v="USD"/>
    <n v="1470175271"/>
    <n v="1467583271"/>
    <b v="0"/>
    <n v="0"/>
    <b v="0"/>
    <s v="publishing/fiction"/>
    <n v="1.1633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11633"/>
    <x v="2"/>
    <s v="AU"/>
    <s v="AUD"/>
    <n v="1388928660"/>
    <n v="1386336660"/>
    <b v="0"/>
    <n v="6"/>
    <b v="0"/>
    <s v="publishing/fiction"/>
    <n v="0.7755333333333333"/>
    <n v="1938.8333333333333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11633"/>
    <x v="2"/>
    <s v="US"/>
    <s v="USD"/>
    <n v="1352994052"/>
    <n v="1350398452"/>
    <b v="0"/>
    <n v="0"/>
    <b v="0"/>
    <s v="publishing/fiction"/>
    <n v="2.3266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11633"/>
    <x v="2"/>
    <s v="US"/>
    <s v="USD"/>
    <n v="1380720474"/>
    <n v="1378214874"/>
    <b v="0"/>
    <n v="19"/>
    <b v="0"/>
    <s v="publishing/fiction"/>
    <n v="4.0113793103448279"/>
    <n v="612.26315789473688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1633"/>
    <x v="2"/>
    <s v="US"/>
    <s v="USD"/>
    <n v="1424014680"/>
    <n v="1418922443"/>
    <b v="0"/>
    <n v="1"/>
    <b v="0"/>
    <s v="publishing/fiction"/>
    <n v="9.6941666666666659"/>
    <n v="11633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11633"/>
    <x v="2"/>
    <s v="US"/>
    <s v="USD"/>
    <n v="1308431646"/>
    <n v="1305839646"/>
    <b v="0"/>
    <n v="2"/>
    <b v="0"/>
    <s v="publishing/fiction"/>
    <n v="2.9082499999999998"/>
    <n v="5816.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11633"/>
    <x v="2"/>
    <s v="US"/>
    <s v="USD"/>
    <n v="1371415675"/>
    <n v="1368823675"/>
    <b v="0"/>
    <n v="0"/>
    <b v="0"/>
    <s v="publishing/fiction"/>
    <n v="4.847083333333333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11633"/>
    <x v="2"/>
    <s v="US"/>
    <s v="USD"/>
    <n v="1428075480"/>
    <n v="1425489613"/>
    <b v="0"/>
    <n v="11"/>
    <b v="0"/>
    <s v="publishing/fiction"/>
    <n v="2.3266"/>
    <n v="1057.5454545454545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11633"/>
    <x v="2"/>
    <s v="US"/>
    <s v="USD"/>
    <n v="1314471431"/>
    <n v="1311879431"/>
    <b v="0"/>
    <n v="0"/>
    <b v="0"/>
    <s v="publishing/fiction"/>
    <n v="5.8164999999999996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11633"/>
    <x v="2"/>
    <s v="US"/>
    <s v="USD"/>
    <n v="1410866659"/>
    <n v="1405682659"/>
    <b v="0"/>
    <n v="0"/>
    <b v="0"/>
    <s v="publishing/fiction"/>
    <n v="7.7553333333333336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1633"/>
    <x v="2"/>
    <s v="US"/>
    <s v="USD"/>
    <n v="1375299780"/>
    <n v="1371655522"/>
    <b v="0"/>
    <n v="1"/>
    <b v="0"/>
    <s v="publishing/fiction"/>
    <n v="0.7755333333333333"/>
    <n v="11633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11633"/>
    <x v="2"/>
    <s v="US"/>
    <s v="USD"/>
    <n v="1409787378"/>
    <n v="1405899378"/>
    <b v="0"/>
    <n v="3"/>
    <b v="0"/>
    <s v="publishing/fiction"/>
    <n v="3.8776666666666668"/>
    <n v="3877.6666666666665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11633"/>
    <x v="2"/>
    <s v="US"/>
    <s v="USD"/>
    <n v="1470355833"/>
    <n v="1465171833"/>
    <b v="0"/>
    <n v="1"/>
    <b v="0"/>
    <s v="publishing/fiction"/>
    <n v="5.8164999999999996"/>
    <n v="11633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11633"/>
    <x v="2"/>
    <s v="US"/>
    <s v="USD"/>
    <n v="1367444557"/>
    <n v="1364852557"/>
    <b v="0"/>
    <n v="15"/>
    <b v="0"/>
    <s v="publishing/fiction"/>
    <n v="4.1546428571428571"/>
    <n v="775.5333333333333"/>
    <x v="3"/>
    <s v="fiction"/>
    <x v="1500"/>
    <d v="2013-05-01T15:42:37"/>
  </r>
  <r>
    <n v="1501"/>
    <s v="This is Nowhere"/>
    <s v="A hardcover book of surf, outdoor and nature photos from the British Columbia coast."/>
    <n v="52000"/>
    <n v="11633"/>
    <x v="0"/>
    <s v="CA"/>
    <s v="CAD"/>
    <n v="1436364023"/>
    <n v="1433772023"/>
    <b v="1"/>
    <n v="885"/>
    <b v="1"/>
    <s v="photography/photobooks"/>
    <n v="0.22371153846153846"/>
    <n v="13.144632768361582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11633"/>
    <x v="0"/>
    <s v="GB"/>
    <s v="GBP"/>
    <n v="1458943200"/>
    <n v="1456491680"/>
    <b v="1"/>
    <n v="329"/>
    <b v="1"/>
    <s v="photography/photobooks"/>
    <n v="0.52877272727272728"/>
    <n v="35.358662613981764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11633"/>
    <x v="0"/>
    <s v="BE"/>
    <s v="EUR"/>
    <n v="1477210801"/>
    <n v="1472026801"/>
    <b v="1"/>
    <n v="71"/>
    <b v="1"/>
    <s v="photography/photobooks"/>
    <n v="3.1021333333333332"/>
    <n v="163.8450704225352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1633"/>
    <x v="0"/>
    <s v="GB"/>
    <s v="GBP"/>
    <n v="1402389180"/>
    <n v="1399996024"/>
    <b v="1"/>
    <n v="269"/>
    <b v="1"/>
    <s v="photography/photobooks"/>
    <n v="1.7896923076923077"/>
    <n v="43.245353159851298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1633"/>
    <x v="0"/>
    <s v="DE"/>
    <s v="EUR"/>
    <n v="1458676860"/>
    <n v="1455446303"/>
    <b v="1"/>
    <n v="345"/>
    <b v="1"/>
    <s v="photography/photobooks"/>
    <n v="0.72706249999999994"/>
    <n v="33.718840579710147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1633"/>
    <x v="0"/>
    <s v="GB"/>
    <s v="GBP"/>
    <n v="1406227904"/>
    <n v="1403635904"/>
    <b v="1"/>
    <n v="43"/>
    <b v="1"/>
    <s v="photography/photobooks"/>
    <n v="7.7553333333333336"/>
    <n v="270.53488372093022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11633"/>
    <x v="0"/>
    <s v="US"/>
    <s v="USD"/>
    <n v="1273911000"/>
    <n v="1268822909"/>
    <b v="1"/>
    <n v="33"/>
    <b v="1"/>
    <s v="photography/photobooks"/>
    <n v="9.6941666666666659"/>
    <n v="352.5151515151515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11633"/>
    <x v="0"/>
    <s v="US"/>
    <s v="USD"/>
    <n v="1403880281"/>
    <n v="1401201881"/>
    <b v="1"/>
    <n v="211"/>
    <b v="1"/>
    <s v="photography/photobooks"/>
    <n v="0.62881081081081081"/>
    <n v="55.132701421800945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11633"/>
    <x v="0"/>
    <s v="DE"/>
    <s v="EUR"/>
    <n v="1487113140"/>
    <n v="1484570885"/>
    <b v="1"/>
    <n v="196"/>
    <b v="1"/>
    <s v="photography/photobooks"/>
    <n v="0.66474285714285719"/>
    <n v="59.352040816326529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1633"/>
    <x v="0"/>
    <s v="GB"/>
    <s v="GBP"/>
    <n v="1405761278"/>
    <n v="1403169278"/>
    <b v="1"/>
    <n v="405"/>
    <b v="1"/>
    <s v="photography/photobooks"/>
    <n v="0.72706249999999994"/>
    <n v="28.723456790123457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1633"/>
    <x v="0"/>
    <s v="US"/>
    <s v="USD"/>
    <n v="1447858804"/>
    <n v="1445263204"/>
    <b v="1"/>
    <n v="206"/>
    <b v="1"/>
    <s v="photography/photobooks"/>
    <n v="0.83092857142857146"/>
    <n v="56.470873786407765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1633"/>
    <x v="0"/>
    <s v="US"/>
    <s v="USD"/>
    <n v="1486311939"/>
    <n v="1483719939"/>
    <b v="1"/>
    <n v="335"/>
    <b v="1"/>
    <s v="photography/photobooks"/>
    <n v="3.3237142857142858"/>
    <n v="34.725373134328358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1633"/>
    <x v="0"/>
    <s v="GB"/>
    <s v="GBP"/>
    <n v="1405523866"/>
    <n v="1402931866"/>
    <b v="1"/>
    <n v="215"/>
    <b v="1"/>
    <s v="photography/photobooks"/>
    <n v="1.4541249999999999"/>
    <n v="54.106976744186049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11633"/>
    <x v="0"/>
    <s v="US"/>
    <s v="USD"/>
    <n v="1443363640"/>
    <n v="1439907640"/>
    <b v="1"/>
    <n v="176"/>
    <b v="1"/>
    <s v="photography/photobooks"/>
    <n v="0.46532000000000001"/>
    <n v="66.096590909090907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11633"/>
    <x v="0"/>
    <s v="NO"/>
    <s v="NOK"/>
    <n v="1458104697"/>
    <n v="1455516297"/>
    <b v="1"/>
    <n v="555"/>
    <b v="1"/>
    <s v="photography/photobooks"/>
    <n v="3.8776666666666668E-2"/>
    <n v="20.960360360360362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1633"/>
    <x v="0"/>
    <s v="US"/>
    <s v="USD"/>
    <n v="1475762400"/>
    <n v="1473160292"/>
    <b v="1"/>
    <n v="116"/>
    <b v="1"/>
    <s v="photography/photobooks"/>
    <n v="0.68429411764705883"/>
    <n v="100.28448275862068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11633"/>
    <x v="0"/>
    <s v="US"/>
    <s v="USD"/>
    <n v="1417845600"/>
    <n v="1415194553"/>
    <b v="1"/>
    <n v="615"/>
    <b v="1"/>
    <s v="photography/photobooks"/>
    <n v="0.7755333333333333"/>
    <n v="18.915447154471543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11633"/>
    <x v="0"/>
    <s v="US"/>
    <s v="USD"/>
    <n v="1401565252"/>
    <n v="1398973252"/>
    <b v="1"/>
    <n v="236"/>
    <b v="1"/>
    <s v="photography/photobooks"/>
    <n v="0.7755333333333333"/>
    <n v="49.292372881355931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11633"/>
    <x v="0"/>
    <s v="US"/>
    <s v="USD"/>
    <n v="1403301540"/>
    <n v="1400867283"/>
    <b v="1"/>
    <n v="145"/>
    <b v="1"/>
    <s v="photography/photobooks"/>
    <n v="1.2925555555555555"/>
    <n v="80.227586206896547"/>
    <x v="8"/>
    <s v="photobooks"/>
    <x v="1519"/>
    <d v="2014-06-20T15:59:00"/>
  </r>
  <r>
    <n v="1520"/>
    <s v="TULIPS"/>
    <s v="A self-published photography book by Andrew Miksys from his new series about Belarus"/>
    <n v="18000"/>
    <n v="11633"/>
    <x v="0"/>
    <s v="US"/>
    <s v="USD"/>
    <n v="1418961600"/>
    <n v="1415824513"/>
    <b v="1"/>
    <n v="167"/>
    <b v="1"/>
    <s v="photography/photobooks"/>
    <n v="0.64627777777777773"/>
    <n v="69.658682634730539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11633"/>
    <x v="0"/>
    <s v="US"/>
    <s v="USD"/>
    <n v="1465272091"/>
    <n v="1462248091"/>
    <b v="1"/>
    <n v="235"/>
    <b v="1"/>
    <s v="photography/photobooks"/>
    <n v="0.31021333333333334"/>
    <n v="49.502127659574469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11633"/>
    <x v="0"/>
    <s v="US"/>
    <s v="USD"/>
    <n v="1413575739"/>
    <n v="1410983739"/>
    <b v="1"/>
    <n v="452"/>
    <b v="1"/>
    <s v="photography/photobooks"/>
    <n v="0.26742528735632182"/>
    <n v="25.736725663716815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11633"/>
    <x v="0"/>
    <s v="US"/>
    <s v="USD"/>
    <n v="1419292800"/>
    <n v="1416592916"/>
    <b v="1"/>
    <n v="241"/>
    <b v="1"/>
    <s v="photography/photobooks"/>
    <n v="0.62881081081081081"/>
    <n v="48.269709543568467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11633"/>
    <x v="0"/>
    <s v="SE"/>
    <s v="SEK"/>
    <n v="1487592090"/>
    <n v="1485000090"/>
    <b v="1"/>
    <n v="28"/>
    <b v="1"/>
    <s v="photography/photobooks"/>
    <n v="3.8776666666666668"/>
    <n v="415.46428571428572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11633"/>
    <x v="0"/>
    <s v="US"/>
    <s v="USD"/>
    <n v="1471539138"/>
    <n v="1468947138"/>
    <b v="1"/>
    <n v="140"/>
    <b v="1"/>
    <s v="photography/photobooks"/>
    <n v="4.4742307692307692"/>
    <n v="83.092857142857142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11633"/>
    <x v="0"/>
    <s v="US"/>
    <s v="USD"/>
    <n v="1453185447"/>
    <n v="1448951847"/>
    <b v="1"/>
    <n v="280"/>
    <b v="1"/>
    <s v="photography/photobooks"/>
    <n v="0.50578260869565217"/>
    <n v="41.546428571428571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11633"/>
    <x v="0"/>
    <s v="US"/>
    <s v="USD"/>
    <n v="1489497886"/>
    <n v="1487082286"/>
    <b v="1"/>
    <n v="70"/>
    <b v="1"/>
    <s v="photography/photobooks"/>
    <n v="3.3237142857142858"/>
    <n v="166.18571428571428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11633"/>
    <x v="0"/>
    <s v="US"/>
    <s v="USD"/>
    <n v="1485907200"/>
    <n v="1483292122"/>
    <b v="1"/>
    <n v="160"/>
    <b v="1"/>
    <s v="photography/photobooks"/>
    <n v="3.8776666666666668"/>
    <n v="72.706249999999997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1633"/>
    <x v="0"/>
    <s v="US"/>
    <s v="USD"/>
    <n v="1426773920"/>
    <n v="1424185520"/>
    <b v="1"/>
    <n v="141"/>
    <b v="1"/>
    <s v="photography/photobooks"/>
    <n v="0.61226315789473684"/>
    <n v="82.503546099290787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11633"/>
    <x v="0"/>
    <s v="US"/>
    <s v="USD"/>
    <n v="1445624695"/>
    <n v="1443464695"/>
    <b v="1"/>
    <n v="874"/>
    <b v="1"/>
    <s v="photography/photobooks"/>
    <n v="0.3323714285714286"/>
    <n v="13.310068649885583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11633"/>
    <x v="0"/>
    <s v="US"/>
    <s v="USD"/>
    <n v="1417402800"/>
    <n v="1414610126"/>
    <b v="1"/>
    <n v="73"/>
    <b v="1"/>
    <s v="photography/photobooks"/>
    <n v="4.9502127659574464"/>
    <n v="159.35616438356163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11633"/>
    <x v="0"/>
    <s v="AU"/>
    <s v="AUD"/>
    <n v="1455548400"/>
    <n v="1453461865"/>
    <b v="1"/>
    <n v="294"/>
    <b v="1"/>
    <s v="photography/photobooks"/>
    <n v="2.3266"/>
    <n v="39.568027210884352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11633"/>
    <x v="0"/>
    <s v="US"/>
    <s v="USD"/>
    <n v="1462161540"/>
    <n v="1457913777"/>
    <b v="1"/>
    <n v="740"/>
    <b v="1"/>
    <s v="photography/photobooks"/>
    <n v="0.25851111111111114"/>
    <n v="15.720270270270269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11633"/>
    <x v="0"/>
    <s v="US"/>
    <s v="USD"/>
    <n v="1441383062"/>
    <n v="1438791062"/>
    <b v="1"/>
    <n v="369"/>
    <b v="1"/>
    <s v="photography/photobooks"/>
    <n v="1.5510666666666666"/>
    <n v="31.525745257452574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11633"/>
    <x v="0"/>
    <s v="US"/>
    <s v="USD"/>
    <n v="1464040800"/>
    <n v="1461527631"/>
    <b v="1"/>
    <n v="110"/>
    <b v="1"/>
    <s v="photography/photobooks"/>
    <n v="2.9082499999999998"/>
    <n v="105.75454545454545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11633"/>
    <x v="0"/>
    <s v="US"/>
    <s v="USD"/>
    <n v="1440702910"/>
    <n v="1438110910"/>
    <b v="1"/>
    <n v="455"/>
    <b v="1"/>
    <s v="photography/photobooks"/>
    <n v="0.9694166666666667"/>
    <n v="25.567032967032969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11633"/>
    <x v="0"/>
    <s v="DE"/>
    <s v="EUR"/>
    <n v="1470506400"/>
    <n v="1467358427"/>
    <b v="1"/>
    <n v="224"/>
    <b v="1"/>
    <s v="photography/photobooks"/>
    <n v="0.9694166666666667"/>
    <n v="51.93303571428571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11633"/>
    <x v="0"/>
    <s v="US"/>
    <s v="USD"/>
    <n v="1421952370"/>
    <n v="1418064370"/>
    <b v="1"/>
    <n v="46"/>
    <b v="1"/>
    <s v="photography/photobooks"/>
    <n v="1.6618571428571429"/>
    <n v="252.89130434782609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11633"/>
    <x v="0"/>
    <s v="US"/>
    <s v="USD"/>
    <n v="1483481019"/>
    <n v="1480629819"/>
    <b v="0"/>
    <n v="284"/>
    <b v="1"/>
    <s v="photography/photobooks"/>
    <n v="0.58165"/>
    <n v="40.9612676056338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1633"/>
    <x v="0"/>
    <s v="US"/>
    <s v="USD"/>
    <n v="1416964500"/>
    <n v="1414368616"/>
    <b v="1"/>
    <n v="98"/>
    <b v="1"/>
    <s v="photography/photobooks"/>
    <n v="0.7755333333333333"/>
    <n v="118.70408163265306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11633"/>
    <x v="2"/>
    <s v="US"/>
    <s v="USD"/>
    <n v="1420045538"/>
    <n v="1417453538"/>
    <b v="0"/>
    <n v="2"/>
    <b v="0"/>
    <s v="photography/nature"/>
    <n v="0.64627777777777773"/>
    <n v="5816.5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11633"/>
    <x v="2"/>
    <s v="CA"/>
    <s v="CAD"/>
    <n v="1435708500"/>
    <n v="1434412500"/>
    <b v="0"/>
    <n v="1"/>
    <b v="0"/>
    <s v="photography/nature"/>
    <n v="23.265999999999998"/>
    <n v="11633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1633"/>
    <x v="2"/>
    <s v="US"/>
    <s v="USD"/>
    <n v="1416662034"/>
    <n v="1414066434"/>
    <b v="0"/>
    <n v="1"/>
    <b v="0"/>
    <s v="photography/nature"/>
    <n v="5.1702222222222218"/>
    <n v="11633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11633"/>
    <x v="2"/>
    <s v="US"/>
    <s v="USD"/>
    <n v="1427847480"/>
    <n v="1424222024"/>
    <b v="0"/>
    <n v="0"/>
    <b v="0"/>
    <s v="photography/nature"/>
    <n v="11.632999999999999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1633"/>
    <x v="2"/>
    <s v="US"/>
    <s v="USD"/>
    <n v="1425330960"/>
    <n v="1422393234"/>
    <b v="0"/>
    <n v="1"/>
    <b v="0"/>
    <s v="photography/nature"/>
    <n v="3.8776666666666668"/>
    <n v="11633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11633"/>
    <x v="2"/>
    <s v="GB"/>
    <s v="GBP"/>
    <n v="1410930399"/>
    <n v="1405746399"/>
    <b v="0"/>
    <n v="11"/>
    <b v="0"/>
    <s v="photography/nature"/>
    <n v="11.632999999999999"/>
    <n v="1057.5454545454545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11633"/>
    <x v="2"/>
    <s v="US"/>
    <s v="USD"/>
    <n v="1487844882"/>
    <n v="1487240082"/>
    <b v="0"/>
    <n v="0"/>
    <b v="0"/>
    <s v="photography/nature"/>
    <n v="581.65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11633"/>
    <x v="2"/>
    <s v="US"/>
    <s v="USD"/>
    <n v="1447020620"/>
    <n v="1444425020"/>
    <b v="0"/>
    <n v="1"/>
    <b v="0"/>
    <s v="photography/nature"/>
    <n v="16.618571428571428"/>
    <n v="11633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1633"/>
    <x v="2"/>
    <s v="US"/>
    <s v="USD"/>
    <n v="1446524159"/>
    <n v="1443928559"/>
    <b v="0"/>
    <n v="6"/>
    <b v="0"/>
    <s v="photography/nature"/>
    <n v="23.265999999999998"/>
    <n v="1938.8333333333333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1633"/>
    <x v="2"/>
    <s v="GB"/>
    <s v="GBP"/>
    <n v="1463050034"/>
    <n v="1460458034"/>
    <b v="0"/>
    <n v="7"/>
    <b v="0"/>
    <s v="photography/nature"/>
    <n v="15.510666666666667"/>
    <n v="1661.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11633"/>
    <x v="2"/>
    <s v="US"/>
    <s v="USD"/>
    <n v="1432756039"/>
    <n v="1430164039"/>
    <b v="0"/>
    <n v="0"/>
    <b v="0"/>
    <s v="photography/nature"/>
    <n v="3.3237142857142858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11633"/>
    <x v="2"/>
    <s v="US"/>
    <s v="USD"/>
    <n v="1412135940"/>
    <n v="1410366708"/>
    <b v="0"/>
    <n v="16"/>
    <b v="0"/>
    <s v="photography/nature"/>
    <n v="2.7053488372093022"/>
    <n v="727.062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11633"/>
    <x v="2"/>
    <s v="US"/>
    <s v="USD"/>
    <n v="1441176447"/>
    <n v="1438584447"/>
    <b v="0"/>
    <n v="0"/>
    <b v="0"/>
    <s v="photography/nature"/>
    <n v="1.9388333333333334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11633"/>
    <x v="2"/>
    <s v="AU"/>
    <s v="AUD"/>
    <n v="1438495390"/>
    <n v="1435903390"/>
    <b v="0"/>
    <n v="0"/>
    <b v="0"/>
    <s v="photography/nature"/>
    <n v="0.58165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11633"/>
    <x v="2"/>
    <s v="US"/>
    <s v="USD"/>
    <n v="1442509200"/>
    <n v="1440513832"/>
    <b v="0"/>
    <n v="0"/>
    <b v="0"/>
    <s v="photography/nature"/>
    <n v="15.510666666666667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11633"/>
    <x v="2"/>
    <s v="CA"/>
    <s v="CAD"/>
    <n v="1467603624"/>
    <n v="1465011624"/>
    <b v="0"/>
    <n v="12"/>
    <b v="0"/>
    <s v="photography/nature"/>
    <n v="7.7553333333333336"/>
    <n v="969.41666666666663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1633"/>
    <x v="2"/>
    <s v="US"/>
    <s v="USD"/>
    <n v="1411227633"/>
    <n v="1408549233"/>
    <b v="0"/>
    <n v="1"/>
    <b v="0"/>
    <s v="photography/nature"/>
    <n v="4.6532"/>
    <n v="11633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11633"/>
    <x v="2"/>
    <s v="GB"/>
    <s v="GBP"/>
    <n v="1440763920"/>
    <n v="1435656759"/>
    <b v="0"/>
    <n v="3"/>
    <b v="0"/>
    <s v="photography/nature"/>
    <n v="15.510666666666667"/>
    <n v="3877.6666666666665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11633"/>
    <x v="2"/>
    <s v="US"/>
    <s v="USD"/>
    <n v="1430270199"/>
    <n v="1428974199"/>
    <b v="0"/>
    <n v="1"/>
    <b v="0"/>
    <s v="photography/nature"/>
    <n v="0.7755333333333333"/>
    <n v="11633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11633"/>
    <x v="2"/>
    <s v="US"/>
    <s v="USD"/>
    <n v="1415842193"/>
    <n v="1414110593"/>
    <b v="0"/>
    <n v="4"/>
    <b v="0"/>
    <s v="photography/nature"/>
    <n v="4.6532"/>
    <n v="2908.2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11633"/>
    <x v="1"/>
    <s v="US"/>
    <s v="USD"/>
    <n v="1383789603"/>
    <n v="1381194003"/>
    <b v="0"/>
    <n v="1"/>
    <b v="0"/>
    <s v="publishing/art books"/>
    <n v="1.1633"/>
    <n v="11633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11633"/>
    <x v="1"/>
    <s v="US"/>
    <s v="USD"/>
    <n v="1259715000"/>
    <n v="1253712916"/>
    <b v="0"/>
    <n v="0"/>
    <b v="0"/>
    <s v="publishing/art books"/>
    <n v="2.9082499999999998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11633"/>
    <x v="1"/>
    <s v="GB"/>
    <s v="GBP"/>
    <n v="1394815751"/>
    <n v="1389635351"/>
    <b v="0"/>
    <n v="2"/>
    <b v="0"/>
    <s v="publishing/art books"/>
    <n v="1.9388333333333334"/>
    <n v="5816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1633"/>
    <x v="1"/>
    <s v="US"/>
    <s v="USD"/>
    <n v="1432843500"/>
    <n v="1430124509"/>
    <b v="0"/>
    <n v="1"/>
    <b v="0"/>
    <s v="publishing/art books"/>
    <n v="1.1633"/>
    <n v="11633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1633"/>
    <x v="1"/>
    <s v="US"/>
    <s v="USD"/>
    <n v="1307554261"/>
    <n v="1304962261"/>
    <b v="0"/>
    <n v="1"/>
    <b v="0"/>
    <s v="publishing/art books"/>
    <n v="2.9082499999999998"/>
    <n v="11633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11633"/>
    <x v="1"/>
    <s v="US"/>
    <s v="USD"/>
    <n v="1469656800"/>
    <n v="1467151204"/>
    <b v="0"/>
    <n v="59"/>
    <b v="0"/>
    <s v="publishing/art books"/>
    <n v="0.38776666666666665"/>
    <n v="197.16949152542372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11633"/>
    <x v="1"/>
    <s v="US"/>
    <s v="USD"/>
    <n v="1392595200"/>
    <n v="1391293745"/>
    <b v="0"/>
    <n v="13"/>
    <b v="0"/>
    <s v="publishing/art books"/>
    <n v="1.3685882352941177"/>
    <n v="894.84615384615381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11633"/>
    <x v="1"/>
    <s v="US"/>
    <s v="USD"/>
    <n v="1419384585"/>
    <n v="1416360585"/>
    <b v="0"/>
    <n v="22"/>
    <b v="0"/>
    <s v="publishing/art books"/>
    <n v="0.46532000000000001"/>
    <n v="528.77272727272725"/>
    <x v="3"/>
    <s v="art books"/>
    <x v="1568"/>
    <d v="2014-12-23T19:29:45"/>
  </r>
  <r>
    <n v="1569"/>
    <s v="to be removed (Canceled)"/>
    <s v="to be removed"/>
    <n v="30000"/>
    <n v="11633"/>
    <x v="1"/>
    <s v="US"/>
    <s v="USD"/>
    <n v="1369498714"/>
    <n v="1366906714"/>
    <b v="0"/>
    <n v="0"/>
    <b v="0"/>
    <s v="publishing/art books"/>
    <n v="0.38776666666666665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11633"/>
    <x v="1"/>
    <s v="US"/>
    <s v="USD"/>
    <n v="1460140282"/>
    <n v="1457551882"/>
    <b v="0"/>
    <n v="52"/>
    <b v="0"/>
    <s v="publishing/art books"/>
    <n v="1.9388333333333334"/>
    <n v="223.71153846153845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11633"/>
    <x v="1"/>
    <s v="GB"/>
    <s v="GBP"/>
    <n v="1434738483"/>
    <n v="1432146483"/>
    <b v="0"/>
    <n v="4"/>
    <b v="0"/>
    <s v="publishing/art books"/>
    <n v="0.96140495867768594"/>
    <n v="2908.25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1633"/>
    <x v="1"/>
    <s v="GB"/>
    <s v="GBP"/>
    <n v="1456703940"/>
    <n v="1454546859"/>
    <b v="0"/>
    <n v="3"/>
    <b v="0"/>
    <s v="publishing/art books"/>
    <n v="4.6532"/>
    <n v="3877.6666666666665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11633"/>
    <x v="1"/>
    <s v="CA"/>
    <s v="CAD"/>
    <n v="1491019140"/>
    <n v="1487548802"/>
    <b v="0"/>
    <n v="3"/>
    <b v="0"/>
    <s v="publishing/art books"/>
    <n v="1.2925555555555555"/>
    <n v="3877.6666666666665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11633"/>
    <x v="1"/>
    <s v="US"/>
    <s v="USD"/>
    <n v="1424211329"/>
    <n v="1421187329"/>
    <b v="0"/>
    <n v="6"/>
    <b v="0"/>
    <s v="publishing/art books"/>
    <n v="1.1633"/>
    <n v="1938.8333333333333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11633"/>
    <x v="1"/>
    <s v="US"/>
    <s v="USD"/>
    <n v="1404909296"/>
    <n v="1402317296"/>
    <b v="0"/>
    <n v="35"/>
    <b v="0"/>
    <s v="publishing/art books"/>
    <n v="1.1633"/>
    <n v="332.37142857142857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11633"/>
    <x v="1"/>
    <s v="US"/>
    <s v="USD"/>
    <n v="1435698368"/>
    <n v="1431810368"/>
    <b v="0"/>
    <n v="10"/>
    <b v="0"/>
    <s v="publishing/art books"/>
    <n v="2.3266"/>
    <n v="1163.3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11633"/>
    <x v="1"/>
    <s v="US"/>
    <s v="USD"/>
    <n v="1343161248"/>
    <n v="1337977248"/>
    <b v="0"/>
    <n v="2"/>
    <b v="0"/>
    <s v="publishing/art books"/>
    <n v="1.1633"/>
    <n v="5816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11633"/>
    <x v="1"/>
    <s v="US"/>
    <s v="USD"/>
    <n v="1283392800"/>
    <n v="1281317691"/>
    <b v="0"/>
    <n v="4"/>
    <b v="0"/>
    <s v="publishing/art books"/>
    <n v="6.1323141802846601"/>
    <n v="2908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11633"/>
    <x v="1"/>
    <s v="US"/>
    <s v="USD"/>
    <n v="1377734091"/>
    <n v="1374882891"/>
    <b v="0"/>
    <n v="2"/>
    <b v="0"/>
    <s v="publishing/art books"/>
    <n v="3.4902490249024902"/>
    <n v="5816.5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11633"/>
    <x v="1"/>
    <s v="US"/>
    <s v="USD"/>
    <n v="1337562726"/>
    <n v="1332378726"/>
    <b v="0"/>
    <n v="0"/>
    <b v="0"/>
    <s v="publishing/art books"/>
    <n v="6.6474285714285717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11633"/>
    <x v="2"/>
    <s v="GB"/>
    <s v="GBP"/>
    <n v="1450521990"/>
    <n v="1447757190"/>
    <b v="0"/>
    <n v="1"/>
    <b v="0"/>
    <s v="photography/places"/>
    <n v="11.632999999999999"/>
    <n v="11633"/>
    <x v="8"/>
    <s v="places"/>
    <x v="1581"/>
    <d v="2015-12-19T04:46:30"/>
  </r>
  <r>
    <n v="1582"/>
    <s v="Scenes from New Orleans"/>
    <s v="I create canvas prints of images from in and around New Orleans"/>
    <n v="1000"/>
    <n v="11633"/>
    <x v="2"/>
    <s v="US"/>
    <s v="USD"/>
    <n v="1445894400"/>
    <n v="1440961053"/>
    <b v="0"/>
    <n v="3"/>
    <b v="0"/>
    <s v="photography/places"/>
    <n v="11.632999999999999"/>
    <n v="3877.6666666666665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1633"/>
    <x v="2"/>
    <s v="GB"/>
    <s v="GBP"/>
    <n v="1411681391"/>
    <n v="1409089391"/>
    <b v="0"/>
    <n v="1"/>
    <b v="0"/>
    <s v="photography/places"/>
    <n v="0.58165"/>
    <n v="11633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11633"/>
    <x v="2"/>
    <s v="US"/>
    <s v="USD"/>
    <n v="1401464101"/>
    <n v="1400600101"/>
    <b v="0"/>
    <n v="0"/>
    <b v="0"/>
    <s v="photography/places"/>
    <n v="9.6941666666666659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1633"/>
    <x v="2"/>
    <s v="CA"/>
    <s v="CAD"/>
    <n v="1482663600"/>
    <n v="1480800568"/>
    <b v="0"/>
    <n v="12"/>
    <b v="0"/>
    <s v="photography/places"/>
    <n v="5.8164999999999996"/>
    <n v="969.41666666666663"/>
    <x v="8"/>
    <s v="places"/>
    <x v="1585"/>
    <d v="2016-12-25T05:00:00"/>
  </r>
  <r>
    <n v="1586"/>
    <s v="Missouri In Pictures"/>
    <s v="Show the world the beauty that is in all of our back yards!"/>
    <n v="1500"/>
    <n v="11633"/>
    <x v="2"/>
    <s v="US"/>
    <s v="USD"/>
    <n v="1428197422"/>
    <n v="1425609022"/>
    <b v="0"/>
    <n v="0"/>
    <b v="0"/>
    <s v="photography/places"/>
    <n v="7.7553333333333336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1633"/>
    <x v="2"/>
    <s v="US"/>
    <s v="USD"/>
    <n v="1418510965"/>
    <n v="1415918965"/>
    <b v="0"/>
    <n v="1"/>
    <b v="0"/>
    <s v="photography/places"/>
    <n v="1.5510666666666666"/>
    <n v="11633"/>
    <x v="8"/>
    <s v="places"/>
    <x v="1587"/>
    <d v="2014-12-13T16:49:25"/>
  </r>
  <r>
    <n v="1588"/>
    <s v="The Right Side of Texas"/>
    <s v="Southeast Texas as seen through the lens of a cell phone camera"/>
    <n v="516"/>
    <n v="11633"/>
    <x v="2"/>
    <s v="US"/>
    <s v="USD"/>
    <n v="1422735120"/>
    <n v="1420091999"/>
    <b v="0"/>
    <n v="0"/>
    <b v="0"/>
    <s v="photography/places"/>
    <n v="22.544573643410853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11633"/>
    <x v="2"/>
    <s v="US"/>
    <s v="USD"/>
    <n v="1444433886"/>
    <n v="1441841886"/>
    <b v="0"/>
    <n v="0"/>
    <b v="0"/>
    <s v="photography/places"/>
    <n v="9.6941666666666659"/>
    <n v="0"/>
    <x v="8"/>
    <s v="places"/>
    <x v="1589"/>
    <d v="2015-10-09T17:38:06"/>
  </r>
  <r>
    <n v="1590"/>
    <s v="An Italian Adventure"/>
    <s v="Discover Italy through photography."/>
    <n v="60000"/>
    <n v="11633"/>
    <x v="2"/>
    <s v="IT"/>
    <s v="EUR"/>
    <n v="1443040464"/>
    <n v="1440448464"/>
    <b v="0"/>
    <n v="2"/>
    <b v="0"/>
    <s v="photography/places"/>
    <n v="0.19388333333333332"/>
    <n v="5816.5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11633"/>
    <x v="2"/>
    <s v="GB"/>
    <s v="GBP"/>
    <n v="1459700741"/>
    <n v="1457112341"/>
    <b v="0"/>
    <n v="92"/>
    <b v="0"/>
    <s v="photography/places"/>
    <n v="0.83092857142857146"/>
    <n v="126.44565217391305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11633"/>
    <x v="2"/>
    <s v="US"/>
    <s v="USD"/>
    <n v="1427503485"/>
    <n v="1423619085"/>
    <b v="0"/>
    <n v="0"/>
    <b v="0"/>
    <s v="photography/places"/>
    <n v="465.32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11633"/>
    <x v="2"/>
    <s v="US"/>
    <s v="USD"/>
    <n v="1425154655"/>
    <n v="1422562655"/>
    <b v="0"/>
    <n v="3"/>
    <b v="0"/>
    <s v="photography/places"/>
    <n v="0.52877272727272728"/>
    <n v="3877.6666666666665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11633"/>
    <x v="2"/>
    <s v="US"/>
    <s v="USD"/>
    <n v="1463329260"/>
    <n v="1458147982"/>
    <b v="0"/>
    <n v="10"/>
    <b v="0"/>
    <s v="photography/places"/>
    <n v="11.632999999999999"/>
    <n v="1163.3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11633"/>
    <x v="2"/>
    <s v="US"/>
    <s v="USD"/>
    <n v="1403122380"/>
    <n v="1400634728"/>
    <b v="0"/>
    <n v="7"/>
    <b v="0"/>
    <s v="photography/places"/>
    <n v="0.11633"/>
    <n v="1661.8571428571429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11633"/>
    <x v="2"/>
    <s v="GB"/>
    <s v="GBP"/>
    <n v="1418469569"/>
    <n v="1414577969"/>
    <b v="0"/>
    <n v="3"/>
    <b v="0"/>
    <s v="photography/places"/>
    <n v="3.5793846153846154"/>
    <n v="3877.666666666666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11633"/>
    <x v="2"/>
    <s v="US"/>
    <s v="USD"/>
    <n v="1474360197"/>
    <n v="1471768197"/>
    <b v="0"/>
    <n v="0"/>
    <b v="0"/>
    <s v="photography/places"/>
    <n v="0.7755333333333333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1633"/>
    <x v="2"/>
    <s v="US"/>
    <s v="USD"/>
    <n v="1437926458"/>
    <n v="1432742458"/>
    <b v="0"/>
    <n v="1"/>
    <b v="0"/>
    <s v="photography/places"/>
    <n v="14.54125"/>
    <n v="11633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11633"/>
    <x v="2"/>
    <s v="GB"/>
    <s v="GBP"/>
    <n v="1460116576"/>
    <n v="1457528176"/>
    <b v="0"/>
    <n v="0"/>
    <b v="0"/>
    <s v="photography/places"/>
    <n v="23.265999999999998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11633"/>
    <x v="2"/>
    <s v="US"/>
    <s v="USD"/>
    <n v="1405401060"/>
    <n v="1401585752"/>
    <b v="0"/>
    <n v="9"/>
    <b v="0"/>
    <s v="photography/places"/>
    <n v="2.3266"/>
    <n v="1292.5555555555557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11633"/>
    <x v="0"/>
    <s v="US"/>
    <s v="USD"/>
    <n v="1304561633"/>
    <n v="1301969633"/>
    <b v="0"/>
    <n v="56"/>
    <b v="1"/>
    <s v="music/rock"/>
    <n v="4.6532"/>
    <n v="207.73214285714286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1633"/>
    <x v="0"/>
    <s v="US"/>
    <s v="USD"/>
    <n v="1318633200"/>
    <n v="1314947317"/>
    <b v="0"/>
    <n v="32"/>
    <b v="1"/>
    <s v="music/rock"/>
    <n v="7.7553333333333336"/>
    <n v="363.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11633"/>
    <x v="0"/>
    <s v="US"/>
    <s v="USD"/>
    <n v="1327723459"/>
    <n v="1322539459"/>
    <b v="0"/>
    <n v="30"/>
    <b v="1"/>
    <s v="music/rock"/>
    <n v="5.8164999999999996"/>
    <n v="387.76666666666665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11633"/>
    <x v="0"/>
    <s v="US"/>
    <s v="USD"/>
    <n v="1332011835"/>
    <n v="1328559435"/>
    <b v="0"/>
    <n v="70"/>
    <b v="1"/>
    <s v="music/rock"/>
    <n v="4.1546428571428571"/>
    <n v="166.18571428571428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11633"/>
    <x v="0"/>
    <s v="US"/>
    <s v="USD"/>
    <n v="1312182000"/>
    <n v="1311380313"/>
    <b v="0"/>
    <n v="44"/>
    <b v="1"/>
    <s v="music/rock"/>
    <n v="1.9388333333333334"/>
    <n v="264.38636363636363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11633"/>
    <x v="0"/>
    <s v="US"/>
    <s v="USD"/>
    <n v="1300930838"/>
    <n v="1293158438"/>
    <b v="0"/>
    <n v="92"/>
    <b v="1"/>
    <s v="music/rock"/>
    <n v="1.4541249999999999"/>
    <n v="126.44565217391305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1633"/>
    <x v="0"/>
    <s v="US"/>
    <s v="USD"/>
    <n v="1339701851"/>
    <n v="1337887451"/>
    <b v="0"/>
    <n v="205"/>
    <b v="1"/>
    <s v="music/rock"/>
    <n v="1.1633"/>
    <n v="56.746341463414637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1633"/>
    <x v="0"/>
    <s v="US"/>
    <s v="USD"/>
    <n v="1388553960"/>
    <n v="1385754986"/>
    <b v="0"/>
    <n v="23"/>
    <b v="1"/>
    <s v="music/rock"/>
    <n v="9.6941666666666659"/>
    <n v="505.78260869565219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1633"/>
    <x v="0"/>
    <s v="US"/>
    <s v="USD"/>
    <n v="1320220800"/>
    <n v="1315612909"/>
    <b v="0"/>
    <n v="4"/>
    <b v="1"/>
    <s v="music/rock"/>
    <n v="7.7553333333333336"/>
    <n v="2908.2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11633"/>
    <x v="0"/>
    <s v="US"/>
    <s v="USD"/>
    <n v="1355609510"/>
    <n v="1353017510"/>
    <b v="0"/>
    <n v="112"/>
    <b v="1"/>
    <s v="music/rock"/>
    <n v="5.8164999999999996"/>
    <n v="103.86607142857143"/>
    <x v="4"/>
    <s v="rock"/>
    <x v="1610"/>
    <d v="2012-12-15T16:11:50"/>
  </r>
  <r>
    <n v="1611"/>
    <s v="Skelton-Luns CD/7&quot;             No Big Deal."/>
    <s v="Skelton-Luns CD/7&quot; No Big Deal."/>
    <n v="800"/>
    <n v="11633"/>
    <x v="0"/>
    <s v="US"/>
    <s v="USD"/>
    <n v="1370390432"/>
    <n v="1368576032"/>
    <b v="0"/>
    <n v="27"/>
    <b v="1"/>
    <s v="music/rock"/>
    <n v="14.54125"/>
    <n v="430.85185185185185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11633"/>
    <x v="0"/>
    <s v="US"/>
    <s v="USD"/>
    <n v="1357160384"/>
    <n v="1354568384"/>
    <b v="0"/>
    <n v="11"/>
    <b v="1"/>
    <s v="music/rock"/>
    <n v="23.265999999999998"/>
    <n v="1057.5454545454545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1633"/>
    <x v="0"/>
    <s v="US"/>
    <s v="USD"/>
    <n v="1342921202"/>
    <n v="1340329202"/>
    <b v="0"/>
    <n v="26"/>
    <b v="1"/>
    <s v="music/rock"/>
    <n v="11.632999999999999"/>
    <n v="447.42307692307691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11633"/>
    <x v="0"/>
    <s v="US"/>
    <s v="USD"/>
    <n v="1407085200"/>
    <n v="1401924769"/>
    <b v="0"/>
    <n v="77"/>
    <b v="1"/>
    <s v="music/rock"/>
    <n v="2.3266"/>
    <n v="151.07792207792207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11633"/>
    <x v="0"/>
    <s v="US"/>
    <s v="USD"/>
    <n v="1323742396"/>
    <n v="1319850796"/>
    <b v="0"/>
    <n v="136"/>
    <b v="1"/>
    <s v="music/rock"/>
    <n v="1.4541249999999999"/>
    <n v="85.536764705882348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1633"/>
    <x v="0"/>
    <s v="US"/>
    <s v="USD"/>
    <n v="1353621600"/>
    <n v="1350061821"/>
    <b v="0"/>
    <n v="157"/>
    <b v="1"/>
    <s v="music/rock"/>
    <n v="1.1633"/>
    <n v="74.095541401273891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1633"/>
    <x v="0"/>
    <s v="US"/>
    <s v="USD"/>
    <n v="1383332400"/>
    <n v="1380470188"/>
    <b v="0"/>
    <n v="158"/>
    <b v="1"/>
    <s v="music/rock"/>
    <n v="1.6618571428571429"/>
    <n v="73.62658227848101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1633"/>
    <x v="0"/>
    <s v="US"/>
    <s v="USD"/>
    <n v="1362757335"/>
    <n v="1359301335"/>
    <b v="0"/>
    <n v="27"/>
    <b v="1"/>
    <s v="music/rock"/>
    <n v="7.7553333333333336"/>
    <n v="430.85185185185185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11633"/>
    <x v="0"/>
    <s v="US"/>
    <s v="USD"/>
    <n v="1410755286"/>
    <n v="1408940886"/>
    <b v="0"/>
    <n v="23"/>
    <b v="1"/>
    <s v="music/rock"/>
    <n v="7.7553333333333336"/>
    <n v="505.78260869565219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633"/>
    <x v="0"/>
    <s v="US"/>
    <s v="USD"/>
    <n v="1361606940"/>
    <n v="1361002140"/>
    <b v="0"/>
    <n v="17"/>
    <b v="1"/>
    <s v="music/rock"/>
    <n v="11.632999999999999"/>
    <n v="684.29411764705878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11633"/>
    <x v="0"/>
    <s v="US"/>
    <s v="USD"/>
    <n v="1338177540"/>
    <n v="1333550015"/>
    <b v="0"/>
    <n v="37"/>
    <b v="1"/>
    <s v="music/rock"/>
    <n v="2.3266"/>
    <n v="314.40540540540542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11633"/>
    <x v="0"/>
    <s v="US"/>
    <s v="USD"/>
    <n v="1418803140"/>
    <n v="1415343874"/>
    <b v="0"/>
    <n v="65"/>
    <b v="1"/>
    <s v="music/rock"/>
    <n v="1.6859420289855072"/>
    <n v="178.96923076923076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11633"/>
    <x v="0"/>
    <s v="GB"/>
    <s v="GBP"/>
    <n v="1377621089"/>
    <n v="1372437089"/>
    <b v="0"/>
    <n v="18"/>
    <b v="1"/>
    <s v="music/rock"/>
    <n v="15.510666666666667"/>
    <n v="646.27777777777783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633"/>
    <x v="0"/>
    <s v="US"/>
    <s v="USD"/>
    <n v="1357721335"/>
    <n v="1354265335"/>
    <b v="0"/>
    <n v="25"/>
    <b v="1"/>
    <s v="music/rock"/>
    <n v="11.632999999999999"/>
    <n v="465.3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33"/>
    <x v="0"/>
    <s v="US"/>
    <s v="USD"/>
    <n v="1347382053"/>
    <n v="1344962853"/>
    <b v="0"/>
    <n v="104"/>
    <b v="1"/>
    <s v="music/rock"/>
    <n v="1.5510666666666666"/>
    <n v="111.85576923076923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11633"/>
    <x v="0"/>
    <s v="US"/>
    <s v="USD"/>
    <n v="1385932867"/>
    <n v="1383337267"/>
    <b v="0"/>
    <n v="108"/>
    <b v="1"/>
    <s v="music/rock"/>
    <n v="1.4541249999999999"/>
    <n v="107.71296296296296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11633"/>
    <x v="0"/>
    <s v="US"/>
    <s v="USD"/>
    <n v="1353905940"/>
    <n v="1351011489"/>
    <b v="0"/>
    <n v="38"/>
    <b v="1"/>
    <s v="music/rock"/>
    <n v="5.8164999999999996"/>
    <n v="306.13157894736844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11633"/>
    <x v="0"/>
    <s v="US"/>
    <s v="USD"/>
    <n v="1403026882"/>
    <n v="1400175682"/>
    <b v="0"/>
    <n v="88"/>
    <b v="1"/>
    <s v="music/rock"/>
    <n v="2.9082499999999998"/>
    <n v="132.19318181818181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11633"/>
    <x v="0"/>
    <s v="US"/>
    <s v="USD"/>
    <n v="1392929333"/>
    <n v="1389041333"/>
    <b v="0"/>
    <n v="82"/>
    <b v="1"/>
    <s v="music/rock"/>
    <n v="1.9388333333333334"/>
    <n v="141.86585365853659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1633"/>
    <x v="0"/>
    <s v="US"/>
    <s v="USD"/>
    <n v="1330671540"/>
    <n v="1328040375"/>
    <b v="0"/>
    <n v="126"/>
    <b v="1"/>
    <s v="music/rock"/>
    <n v="2.9082499999999998"/>
    <n v="92.32539682539682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1633"/>
    <x v="0"/>
    <s v="US"/>
    <s v="USD"/>
    <n v="1350074261"/>
    <n v="1347482261"/>
    <b v="0"/>
    <n v="133"/>
    <b v="1"/>
    <s v="music/rock"/>
    <n v="1.1633"/>
    <n v="87.46616541353383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11633"/>
    <x v="0"/>
    <s v="US"/>
    <s v="USD"/>
    <n v="1316851854"/>
    <n v="1311667854"/>
    <b v="0"/>
    <n v="47"/>
    <b v="1"/>
    <s v="music/rock"/>
    <n v="2.9082499999999998"/>
    <n v="247.5106382978723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1633"/>
    <x v="0"/>
    <s v="US"/>
    <s v="USD"/>
    <n v="1326690000"/>
    <n v="1324329156"/>
    <b v="0"/>
    <n v="58"/>
    <b v="1"/>
    <s v="music/rock"/>
    <n v="1.1633"/>
    <n v="200.56896551724137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11633"/>
    <x v="0"/>
    <s v="US"/>
    <s v="USD"/>
    <n v="1306994340"/>
    <n v="1303706001"/>
    <b v="0"/>
    <n v="32"/>
    <b v="1"/>
    <s v="music/rock"/>
    <n v="5.8164999999999996"/>
    <n v="363.53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11633"/>
    <x v="0"/>
    <s v="US"/>
    <s v="USD"/>
    <n v="1468270261"/>
    <n v="1463086261"/>
    <b v="0"/>
    <n v="37"/>
    <b v="1"/>
    <s v="music/rock"/>
    <n v="5.8164999999999996"/>
    <n v="314.40540540540542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11633"/>
    <x v="0"/>
    <s v="US"/>
    <s v="USD"/>
    <n v="1307851200"/>
    <n v="1304129088"/>
    <b v="0"/>
    <n v="87"/>
    <b v="1"/>
    <s v="music/rock"/>
    <n v="2.5851111111111109"/>
    <n v="133.71264367816093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11633"/>
    <x v="0"/>
    <s v="US"/>
    <s v="USD"/>
    <n v="1262302740"/>
    <n v="1257444140"/>
    <b v="0"/>
    <n v="15"/>
    <b v="1"/>
    <s v="music/rock"/>
    <n v="23.265999999999998"/>
    <n v="775.5333333333333"/>
    <x v="4"/>
    <s v="rock"/>
    <x v="1637"/>
    <d v="2009-12-31T17:39:00"/>
  </r>
  <r>
    <n v="1638"/>
    <s v="Avenues EP 2013"/>
    <s v="Avenues will be going in to the studio to record a new EP with Matt Allison!"/>
    <n v="1000"/>
    <n v="11633"/>
    <x v="0"/>
    <s v="US"/>
    <s v="USD"/>
    <n v="1362086700"/>
    <n v="1358180968"/>
    <b v="0"/>
    <n v="27"/>
    <b v="1"/>
    <s v="music/rock"/>
    <n v="11.632999999999999"/>
    <n v="430.85185185185185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1633"/>
    <x v="0"/>
    <s v="US"/>
    <s v="USD"/>
    <n v="1330789165"/>
    <n v="1328197165"/>
    <b v="0"/>
    <n v="19"/>
    <b v="1"/>
    <s v="music/rock"/>
    <n v="6.4627777777777782"/>
    <n v="612.26315789473688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11633"/>
    <x v="0"/>
    <s v="US"/>
    <s v="USD"/>
    <n v="1280800740"/>
    <n v="1279603955"/>
    <b v="0"/>
    <n v="17"/>
    <b v="1"/>
    <s v="music/rock"/>
    <n v="29.0825"/>
    <n v="684.29411764705878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11633"/>
    <x v="0"/>
    <s v="US"/>
    <s v="USD"/>
    <n v="1418998744"/>
    <n v="1416406744"/>
    <b v="0"/>
    <n v="26"/>
    <b v="1"/>
    <s v="music/pop"/>
    <n v="4.6532"/>
    <n v="447.42307692307691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1633"/>
    <x v="0"/>
    <s v="US"/>
    <s v="USD"/>
    <n v="1308011727"/>
    <n v="1306283727"/>
    <b v="0"/>
    <n v="28"/>
    <b v="1"/>
    <s v="music/pop"/>
    <n v="9.6941666666666659"/>
    <n v="415.46428571428572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11633"/>
    <x v="0"/>
    <s v="US"/>
    <s v="USD"/>
    <n v="1348516012"/>
    <n v="1345924012"/>
    <b v="0"/>
    <n v="37"/>
    <b v="1"/>
    <s v="music/pop"/>
    <n v="2.3266"/>
    <n v="314.4054054054054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1633"/>
    <x v="0"/>
    <s v="US"/>
    <s v="USD"/>
    <n v="1353551160"/>
    <n v="1348363560"/>
    <b v="0"/>
    <n v="128"/>
    <b v="1"/>
    <s v="music/pop"/>
    <n v="1.1633"/>
    <n v="90.882812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11633"/>
    <x v="0"/>
    <s v="US"/>
    <s v="USD"/>
    <n v="1379515740"/>
    <n v="1378306140"/>
    <b v="0"/>
    <n v="10"/>
    <b v="1"/>
    <s v="music/pop"/>
    <n v="2.3266"/>
    <n v="1163.3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11633"/>
    <x v="0"/>
    <s v="GB"/>
    <s v="GBP"/>
    <n v="1408039860"/>
    <n v="1405248503"/>
    <b v="0"/>
    <n v="83"/>
    <b v="1"/>
    <s v="music/pop"/>
    <n v="5.8164999999999996"/>
    <n v="140.15662650602408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11633"/>
    <x v="0"/>
    <s v="US"/>
    <s v="USD"/>
    <n v="1339235377"/>
    <n v="1336643377"/>
    <b v="0"/>
    <n v="46"/>
    <b v="1"/>
    <s v="music/pop"/>
    <n v="2.3266"/>
    <n v="252.89130434782609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11633"/>
    <x v="0"/>
    <s v="US"/>
    <s v="USD"/>
    <n v="1300636482"/>
    <n v="1298048082"/>
    <b v="0"/>
    <n v="90"/>
    <b v="1"/>
    <s v="music/pop"/>
    <n v="5.0578260869565215"/>
    <n v="129.25555555555556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11633"/>
    <x v="0"/>
    <s v="US"/>
    <s v="USD"/>
    <n v="1400862355"/>
    <n v="1396974355"/>
    <b v="0"/>
    <n v="81"/>
    <b v="1"/>
    <s v="music/pop"/>
    <n v="3.0613157894736842"/>
    <n v="143.6172839506172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11633"/>
    <x v="0"/>
    <s v="US"/>
    <s v="USD"/>
    <n v="1381314437"/>
    <n v="1378722437"/>
    <b v="0"/>
    <n v="32"/>
    <b v="1"/>
    <s v="music/pop"/>
    <n v="5.8164999999999996"/>
    <n v="363.5312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11633"/>
    <x v="0"/>
    <s v="US"/>
    <s v="USD"/>
    <n v="1303801140"/>
    <n v="1300916220"/>
    <b v="0"/>
    <n v="20"/>
    <b v="1"/>
    <s v="music/pop"/>
    <n v="5.8164999999999996"/>
    <n v="581.6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11633"/>
    <x v="0"/>
    <s v="US"/>
    <s v="USD"/>
    <n v="1385297393"/>
    <n v="1382701793"/>
    <b v="0"/>
    <n v="70"/>
    <b v="1"/>
    <s v="music/pop"/>
    <n v="2.5851111111111109"/>
    <n v="166.1857142857142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11633"/>
    <x v="0"/>
    <s v="US"/>
    <s v="USD"/>
    <n v="1303675296"/>
    <n v="1300996896"/>
    <b v="0"/>
    <n v="168"/>
    <b v="1"/>
    <s v="music/pop"/>
    <n v="2.3266"/>
    <n v="69.24404761904762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1633"/>
    <x v="0"/>
    <s v="US"/>
    <s v="USD"/>
    <n v="1334784160"/>
    <n v="1332192160"/>
    <b v="0"/>
    <n v="34"/>
    <b v="1"/>
    <s v="music/pop"/>
    <n v="10.575454545454546"/>
    <n v="342.14705882352939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11633"/>
    <x v="0"/>
    <s v="US"/>
    <s v="USD"/>
    <n v="1333648820"/>
    <n v="1331060420"/>
    <b v="0"/>
    <n v="48"/>
    <b v="1"/>
    <s v="music/pop"/>
    <n v="7.7553333333333336"/>
    <n v="242.3541666666666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11633"/>
    <x v="0"/>
    <s v="US"/>
    <s v="USD"/>
    <n v="1355437052"/>
    <n v="1352845052"/>
    <b v="0"/>
    <n v="48"/>
    <b v="1"/>
    <s v="music/pop"/>
    <n v="1.5510666666666666"/>
    <n v="242.35416666666666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11633"/>
    <x v="0"/>
    <s v="US"/>
    <s v="USD"/>
    <n v="1337885168"/>
    <n v="1335293168"/>
    <b v="0"/>
    <n v="221"/>
    <b v="1"/>
    <s v="music/pop"/>
    <n v="0.46532000000000001"/>
    <n v="52.63800904977375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11633"/>
    <x v="0"/>
    <s v="US"/>
    <s v="USD"/>
    <n v="1355840400"/>
    <n v="1352524767"/>
    <b v="0"/>
    <n v="107"/>
    <b v="1"/>
    <s v="music/pop"/>
    <n v="1.9388333333333334"/>
    <n v="108.7196261682242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11633"/>
    <x v="0"/>
    <s v="GB"/>
    <s v="GBP"/>
    <n v="1387281600"/>
    <n v="1384811721"/>
    <b v="0"/>
    <n v="45"/>
    <b v="1"/>
    <s v="music/pop"/>
    <n v="23.265999999999998"/>
    <n v="258.51111111111112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1633"/>
    <x v="0"/>
    <s v="IT"/>
    <s v="EUR"/>
    <n v="1462053540"/>
    <n v="1459355950"/>
    <b v="0"/>
    <n v="36"/>
    <b v="1"/>
    <s v="music/pop"/>
    <n v="145.41249999999999"/>
    <n v="323.1388888888889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11633"/>
    <x v="0"/>
    <s v="AT"/>
    <s v="EUR"/>
    <n v="1453064400"/>
    <n v="1449359831"/>
    <b v="0"/>
    <n v="101"/>
    <b v="1"/>
    <s v="music/pop"/>
    <n v="1.4725316455696202"/>
    <n v="115.17821782178218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11633"/>
    <x v="0"/>
    <s v="US"/>
    <s v="USD"/>
    <n v="1325310336"/>
    <n v="1320122736"/>
    <b v="0"/>
    <n v="62"/>
    <b v="1"/>
    <s v="music/pop"/>
    <n v="1.4541249999999999"/>
    <n v="187.62903225806451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1633"/>
    <x v="0"/>
    <s v="US"/>
    <s v="USD"/>
    <n v="1422750707"/>
    <n v="1420158707"/>
    <b v="0"/>
    <n v="32"/>
    <b v="1"/>
    <s v="music/pop"/>
    <n v="11.632999999999999"/>
    <n v="363.5312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11633"/>
    <x v="0"/>
    <s v="US"/>
    <s v="USD"/>
    <n v="1331870340"/>
    <n v="1328033818"/>
    <b v="0"/>
    <n v="89"/>
    <b v="1"/>
    <s v="music/pop"/>
    <n v="4.6532"/>
    <n v="130.70786516853931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11633"/>
    <x v="0"/>
    <s v="US"/>
    <s v="USD"/>
    <n v="1298343600"/>
    <n v="1295624113"/>
    <b v="0"/>
    <n v="93"/>
    <b v="1"/>
    <s v="music/pop"/>
    <n v="3.3237142857142858"/>
    <n v="125.08602150537635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11633"/>
    <x v="0"/>
    <s v="US"/>
    <s v="USD"/>
    <n v="1364447073"/>
    <n v="1361858673"/>
    <b v="0"/>
    <n v="98"/>
    <b v="1"/>
    <s v="music/pop"/>
    <n v="4.6532"/>
    <n v="118.70408163265306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11633"/>
    <x v="0"/>
    <s v="US"/>
    <s v="USD"/>
    <n v="1394521140"/>
    <n v="1392169298"/>
    <b v="0"/>
    <n v="82"/>
    <b v="1"/>
    <s v="music/pop"/>
    <n v="3.421470588235294"/>
    <n v="141.86585365853659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11633"/>
    <x v="0"/>
    <s v="US"/>
    <s v="USD"/>
    <n v="1322454939"/>
    <n v="1319859339"/>
    <b v="0"/>
    <n v="116"/>
    <b v="1"/>
    <s v="music/pop"/>
    <n v="1.4541249999999999"/>
    <n v="100.28448275862068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11633"/>
    <x v="0"/>
    <s v="US"/>
    <s v="USD"/>
    <n v="1464729276"/>
    <n v="1459545276"/>
    <b v="0"/>
    <n v="52"/>
    <b v="1"/>
    <s v="music/pop"/>
    <n v="5.8164999999999996"/>
    <n v="223.7115384615384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1633"/>
    <x v="0"/>
    <s v="US"/>
    <s v="USD"/>
    <n v="1278302400"/>
    <n v="1273961999"/>
    <b v="0"/>
    <n v="23"/>
    <b v="1"/>
    <s v="music/pop"/>
    <n v="11.632999999999999"/>
    <n v="505.78260869565219"/>
    <x v="4"/>
    <s v="pop"/>
    <x v="1670"/>
    <d v="2010-07-04T22:00:00"/>
  </r>
  <r>
    <n v="1671"/>
    <s v="Luke O'Brien's Kickstarter"/>
    <s v="I am seeking funding in order to help take my music from a hobby to a career."/>
    <n v="2000"/>
    <n v="11633"/>
    <x v="0"/>
    <s v="US"/>
    <s v="USD"/>
    <n v="1470056614"/>
    <n v="1467464614"/>
    <b v="0"/>
    <n v="77"/>
    <b v="1"/>
    <s v="music/pop"/>
    <n v="5.8164999999999996"/>
    <n v="151.07792207792207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1633"/>
    <x v="0"/>
    <s v="US"/>
    <s v="USD"/>
    <n v="1338824730"/>
    <n v="1336232730"/>
    <b v="0"/>
    <n v="49"/>
    <b v="1"/>
    <s v="music/pop"/>
    <n v="6.8429411764705881"/>
    <n v="237.40816326530611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11633"/>
    <x v="0"/>
    <s v="US"/>
    <s v="USD"/>
    <n v="1425675892"/>
    <n v="1423083892"/>
    <b v="0"/>
    <n v="59"/>
    <b v="1"/>
    <s v="music/pop"/>
    <n v="5.5395238095238097"/>
    <n v="197.1694915254237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1633"/>
    <x v="0"/>
    <s v="US"/>
    <s v="USD"/>
    <n v="1471503540"/>
    <n v="1468852306"/>
    <b v="0"/>
    <n v="113"/>
    <b v="1"/>
    <s v="music/pop"/>
    <n v="2.3266"/>
    <n v="102.94690265486726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1633"/>
    <x v="0"/>
    <s v="US"/>
    <s v="USD"/>
    <n v="1318802580"/>
    <n v="1316194540"/>
    <b v="0"/>
    <n v="34"/>
    <b v="1"/>
    <s v="music/pop"/>
    <n v="11.632999999999999"/>
    <n v="342.1470588235293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11633"/>
    <x v="0"/>
    <s v="US"/>
    <s v="USD"/>
    <n v="1334980740"/>
    <n v="1330968347"/>
    <b v="0"/>
    <n v="42"/>
    <b v="1"/>
    <s v="music/pop"/>
    <n v="3.8776666666666668"/>
    <n v="276.9761904761904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11633"/>
    <x v="0"/>
    <s v="ES"/>
    <s v="EUR"/>
    <n v="1460786340"/>
    <n v="1455615976"/>
    <b v="0"/>
    <n v="42"/>
    <b v="1"/>
    <s v="music/pop"/>
    <n v="1.9388333333333334"/>
    <n v="276.97619047619048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1633"/>
    <x v="0"/>
    <s v="US"/>
    <s v="USD"/>
    <n v="1391718671"/>
    <n v="1390509071"/>
    <b v="0"/>
    <n v="49"/>
    <b v="1"/>
    <s v="music/pop"/>
    <n v="7.7553333333333336"/>
    <n v="237.40816326530611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11633"/>
    <x v="0"/>
    <s v="US"/>
    <s v="USD"/>
    <n v="1311298745"/>
    <n v="1309311545"/>
    <b v="0"/>
    <n v="56"/>
    <b v="1"/>
    <s v="music/pop"/>
    <n v="5.8164999999999996"/>
    <n v="207.73214285714286"/>
    <x v="4"/>
    <s v="pop"/>
    <x v="1679"/>
    <d v="2011-07-21T19:39:05"/>
  </r>
  <r>
    <n v="1680"/>
    <s v="Kick Out a Record"/>
    <s v="Working Musician dilemma #164: how the taxman put Kick the Record 2.0 on hold"/>
    <n v="1000"/>
    <n v="11633"/>
    <x v="0"/>
    <s v="US"/>
    <s v="USD"/>
    <n v="1405188667"/>
    <n v="1402596667"/>
    <b v="0"/>
    <n v="25"/>
    <b v="1"/>
    <s v="music/pop"/>
    <n v="11.632999999999999"/>
    <n v="465.32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11633"/>
    <x v="3"/>
    <s v="US"/>
    <s v="USD"/>
    <n v="1490752800"/>
    <n v="1486522484"/>
    <b v="0"/>
    <n v="884"/>
    <b v="0"/>
    <s v="music/faith"/>
    <n v="0.17896923076923077"/>
    <n v="13.159502262443439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11633"/>
    <x v="3"/>
    <s v="US"/>
    <s v="USD"/>
    <n v="1492142860"/>
    <n v="1486962460"/>
    <b v="0"/>
    <n v="0"/>
    <b v="0"/>
    <s v="music/faith"/>
    <n v="1.9388333333333334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11633"/>
    <x v="3"/>
    <s v="FR"/>
    <s v="EUR"/>
    <n v="1491590738"/>
    <n v="1489517138"/>
    <b v="0"/>
    <n v="10"/>
    <b v="0"/>
    <s v="music/faith"/>
    <n v="3.3237142857142858"/>
    <n v="1163.3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11633"/>
    <x v="3"/>
    <s v="US"/>
    <s v="USD"/>
    <n v="1489775641"/>
    <n v="1487360041"/>
    <b v="0"/>
    <n v="101"/>
    <b v="0"/>
    <s v="music/faith"/>
    <n v="1.4541249999999999"/>
    <n v="115.17821782178218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11633"/>
    <x v="3"/>
    <s v="US"/>
    <s v="USD"/>
    <n v="1490331623"/>
    <n v="1487743223"/>
    <b v="0"/>
    <n v="15"/>
    <b v="0"/>
    <s v="music/faith"/>
    <n v="33.237142857142857"/>
    <n v="775.5333333333333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1633"/>
    <x v="3"/>
    <s v="CA"/>
    <s v="CAD"/>
    <n v="1493320519"/>
    <n v="1488140119"/>
    <b v="0"/>
    <n v="1"/>
    <b v="0"/>
    <s v="music/faith"/>
    <n v="2.3266"/>
    <n v="11633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11633"/>
    <x v="3"/>
    <s v="US"/>
    <s v="USD"/>
    <n v="1491855300"/>
    <n v="1488935245"/>
    <b v="0"/>
    <n v="39"/>
    <b v="0"/>
    <s v="music/faith"/>
    <n v="1.1633"/>
    <n v="298.28205128205127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1633"/>
    <x v="3"/>
    <s v="US"/>
    <s v="USD"/>
    <n v="1491738594"/>
    <n v="1489150194"/>
    <b v="0"/>
    <n v="7"/>
    <b v="0"/>
    <s v="music/faith"/>
    <n v="2.9082499999999998"/>
    <n v="1661.8571428571429"/>
    <x v="4"/>
    <s v="faith"/>
    <x v="1688"/>
    <d v="2017-04-09T05:49:54"/>
  </r>
  <r>
    <n v="1689"/>
    <s v="Fly Away"/>
    <s v="Praising the Living God in the second half of life."/>
    <n v="2400"/>
    <n v="11633"/>
    <x v="3"/>
    <s v="US"/>
    <s v="USD"/>
    <n v="1489700230"/>
    <n v="1487111830"/>
    <b v="0"/>
    <n v="14"/>
    <b v="0"/>
    <s v="music/faith"/>
    <n v="4.847083333333333"/>
    <n v="830.92857142857144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11633"/>
    <x v="3"/>
    <s v="US"/>
    <s v="USD"/>
    <n v="1491470442"/>
    <n v="1488882042"/>
    <b v="0"/>
    <n v="11"/>
    <b v="0"/>
    <s v="music/faith"/>
    <n v="4.6532"/>
    <n v="1057.5454545454545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1633"/>
    <x v="3"/>
    <s v="US"/>
    <s v="USD"/>
    <n v="1491181200"/>
    <n v="1488387008"/>
    <b v="0"/>
    <n v="38"/>
    <b v="0"/>
    <s v="music/faith"/>
    <n v="0.38776666666666665"/>
    <n v="306.13157894736844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11633"/>
    <x v="3"/>
    <s v="US"/>
    <s v="USD"/>
    <n v="1490572740"/>
    <n v="1487734667"/>
    <b v="0"/>
    <n v="15"/>
    <b v="0"/>
    <s v="music/faith"/>
    <n v="2.3266"/>
    <n v="775.5333333333333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11633"/>
    <x v="3"/>
    <s v="GB"/>
    <s v="GBP"/>
    <n v="1491768000"/>
    <n v="1489097112"/>
    <b v="0"/>
    <n v="8"/>
    <b v="0"/>
    <s v="music/faith"/>
    <n v="3.8776666666666668"/>
    <n v="1454.12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11633"/>
    <x v="3"/>
    <s v="US"/>
    <s v="USD"/>
    <n v="1490589360"/>
    <n v="1488038674"/>
    <b v="0"/>
    <n v="1"/>
    <b v="0"/>
    <s v="music/faith"/>
    <n v="1.1633"/>
    <n v="11633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1633"/>
    <x v="3"/>
    <s v="US"/>
    <s v="USD"/>
    <n v="1491786000"/>
    <n v="1488847514"/>
    <b v="0"/>
    <n v="23"/>
    <b v="0"/>
    <s v="music/faith"/>
    <n v="0.9694166666666667"/>
    <n v="505.78260869565219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11633"/>
    <x v="3"/>
    <s v="US"/>
    <s v="USD"/>
    <n v="1491007211"/>
    <n v="1488418811"/>
    <b v="0"/>
    <n v="0"/>
    <b v="0"/>
    <s v="music/faith"/>
    <n v="3.8776666666666668E-2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11633"/>
    <x v="3"/>
    <s v="US"/>
    <s v="USD"/>
    <n v="1491781648"/>
    <n v="1489193248"/>
    <b v="0"/>
    <n v="22"/>
    <b v="0"/>
    <s v="music/faith"/>
    <n v="0.93064000000000002"/>
    <n v="528.77272727272725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11633"/>
    <x v="3"/>
    <s v="US"/>
    <s v="USD"/>
    <n v="1490499180"/>
    <n v="1488430760"/>
    <b v="0"/>
    <n v="0"/>
    <b v="0"/>
    <s v="music/faith"/>
    <n v="9.3063999999999994E-2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11633"/>
    <x v="3"/>
    <s v="US"/>
    <s v="USD"/>
    <n v="1491943445"/>
    <n v="1489351445"/>
    <b v="0"/>
    <n v="4"/>
    <b v="0"/>
    <s v="music/faith"/>
    <n v="2.2787463271302646"/>
    <n v="2908.25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11633"/>
    <x v="3"/>
    <s v="US"/>
    <s v="USD"/>
    <n v="1491019200"/>
    <n v="1488418990"/>
    <b v="0"/>
    <n v="79"/>
    <b v="0"/>
    <s v="music/faith"/>
    <n v="0.58165"/>
    <n v="147.25316455696202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1633"/>
    <x v="2"/>
    <s v="US"/>
    <s v="USD"/>
    <n v="1421337405"/>
    <n v="1418745405"/>
    <b v="0"/>
    <n v="2"/>
    <b v="0"/>
    <s v="music/faith"/>
    <n v="2.3035643564356434"/>
    <n v="5816.5"/>
    <x v="4"/>
    <s v="faith"/>
    <x v="1701"/>
    <d v="2015-01-15T09:56:45"/>
  </r>
  <r>
    <n v="1702"/>
    <s v="lyndale lewis and new vision prosper cd release"/>
    <s v="I can do all things through christ jesus"/>
    <n v="16500"/>
    <n v="11633"/>
    <x v="2"/>
    <s v="US"/>
    <s v="USD"/>
    <n v="1427745150"/>
    <n v="1425156750"/>
    <b v="0"/>
    <n v="1"/>
    <b v="0"/>
    <s v="music/faith"/>
    <n v="0.70503030303030301"/>
    <n v="11633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11633"/>
    <x v="2"/>
    <s v="US"/>
    <s v="USD"/>
    <n v="1441003537"/>
    <n v="1435819537"/>
    <b v="0"/>
    <n v="2"/>
    <b v="0"/>
    <s v="music/faith"/>
    <n v="2.3266"/>
    <n v="5816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1633"/>
    <x v="2"/>
    <s v="US"/>
    <s v="USD"/>
    <n v="1424056873"/>
    <n v="1421464873"/>
    <b v="0"/>
    <n v="11"/>
    <b v="0"/>
    <s v="music/faith"/>
    <n v="5.8164999999999996"/>
    <n v="1057.5454545454545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11633"/>
    <x v="2"/>
    <s v="US"/>
    <s v="USD"/>
    <n v="1441814400"/>
    <n v="1440807846"/>
    <b v="0"/>
    <n v="0"/>
    <b v="0"/>
    <s v="music/faith"/>
    <n v="5.8164999999999996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11633"/>
    <x v="2"/>
    <s v="DE"/>
    <s v="EUR"/>
    <n v="1440314472"/>
    <n v="1435130472"/>
    <b v="0"/>
    <n v="0"/>
    <b v="0"/>
    <s v="music/faith"/>
    <n v="2.1150909090909091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11633"/>
    <x v="2"/>
    <s v="US"/>
    <s v="USD"/>
    <n v="1459181895"/>
    <n v="1456593495"/>
    <b v="0"/>
    <n v="9"/>
    <b v="0"/>
    <s v="music/faith"/>
    <n v="2.3266"/>
    <n v="1292.5555555555557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11633"/>
    <x v="2"/>
    <s v="US"/>
    <s v="USD"/>
    <n v="1462135706"/>
    <n v="1458679706"/>
    <b v="0"/>
    <n v="0"/>
    <b v="0"/>
    <s v="music/faith"/>
    <n v="1.6618571428571429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11633"/>
    <x v="2"/>
    <s v="US"/>
    <s v="USD"/>
    <n v="1409513940"/>
    <n v="1405949514"/>
    <b v="0"/>
    <n v="4"/>
    <b v="0"/>
    <s v="music/faith"/>
    <n v="6.6474285714285717"/>
    <n v="2908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11633"/>
    <x v="2"/>
    <s v="DE"/>
    <s v="EUR"/>
    <n v="1453122000"/>
    <n v="1449151888"/>
    <b v="0"/>
    <n v="1"/>
    <b v="0"/>
    <s v="music/faith"/>
    <n v="2.3266"/>
    <n v="11633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1633"/>
    <x v="2"/>
    <s v="US"/>
    <s v="USD"/>
    <n v="1409585434"/>
    <n v="1406907034"/>
    <b v="0"/>
    <n v="2"/>
    <b v="0"/>
    <s v="music/faith"/>
    <n v="1.1633"/>
    <n v="5816.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11633"/>
    <x v="2"/>
    <s v="US"/>
    <s v="USD"/>
    <n v="1435701353"/>
    <n v="1430517353"/>
    <b v="0"/>
    <n v="0"/>
    <b v="0"/>
    <s v="music/faith"/>
    <n v="2.3266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11633"/>
    <x v="2"/>
    <s v="US"/>
    <s v="USD"/>
    <n v="1412536412"/>
    <n v="1409944412"/>
    <b v="0"/>
    <n v="1"/>
    <b v="0"/>
    <s v="music/faith"/>
    <n v="3.8776666666666668"/>
    <n v="11633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1633"/>
    <x v="2"/>
    <s v="US"/>
    <s v="USD"/>
    <n v="1430517761"/>
    <n v="1427925761"/>
    <b v="0"/>
    <n v="17"/>
    <b v="0"/>
    <s v="music/faith"/>
    <n v="0.46532000000000001"/>
    <n v="684.29411764705878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633"/>
    <x v="2"/>
    <s v="US"/>
    <s v="USD"/>
    <n v="1427772120"/>
    <n v="1425186785"/>
    <b v="0"/>
    <n v="2"/>
    <b v="0"/>
    <s v="music/faith"/>
    <n v="2.3266"/>
    <n v="5816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1633"/>
    <x v="2"/>
    <s v="US"/>
    <s v="USD"/>
    <n v="1481295099"/>
    <n v="1477835499"/>
    <b v="0"/>
    <n v="3"/>
    <b v="0"/>
    <s v="music/faith"/>
    <n v="5.8164999999999996"/>
    <n v="3877.6666666666665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1633"/>
    <x v="2"/>
    <s v="US"/>
    <s v="USD"/>
    <n v="1461211200"/>
    <n v="1459467238"/>
    <b v="0"/>
    <n v="41"/>
    <b v="0"/>
    <s v="music/faith"/>
    <n v="3.5629402756508424"/>
    <n v="283.73170731707319"/>
    <x v="4"/>
    <s v="faith"/>
    <x v="1717"/>
    <d v="2016-04-20T22:00:00"/>
  </r>
  <r>
    <n v="1718"/>
    <s v="The Prodigal Son"/>
    <s v="A melody for the galaxy."/>
    <n v="35000"/>
    <n v="11633"/>
    <x v="2"/>
    <s v="US"/>
    <s v="USD"/>
    <n v="1463201940"/>
    <n v="1459435149"/>
    <b v="0"/>
    <n v="2"/>
    <b v="0"/>
    <s v="music/faith"/>
    <n v="0.3323714285714286"/>
    <n v="5816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11633"/>
    <x v="2"/>
    <s v="US"/>
    <s v="USD"/>
    <n v="1410958191"/>
    <n v="1408366191"/>
    <b v="0"/>
    <n v="3"/>
    <b v="0"/>
    <s v="music/faith"/>
    <n v="2.9082499999999998"/>
    <n v="3877.6666666666665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11633"/>
    <x v="2"/>
    <s v="US"/>
    <s v="USD"/>
    <n v="1415562471"/>
    <n v="1412966871"/>
    <b v="0"/>
    <n v="8"/>
    <b v="0"/>
    <s v="music/faith"/>
    <n v="2.9082499999999998"/>
    <n v="1454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11633"/>
    <x v="2"/>
    <s v="US"/>
    <s v="USD"/>
    <n v="1449831863"/>
    <n v="1447239863"/>
    <b v="0"/>
    <n v="0"/>
    <b v="0"/>
    <s v="music/faith"/>
    <n v="2.3266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1633"/>
    <x v="2"/>
    <s v="US"/>
    <s v="USD"/>
    <n v="1459642200"/>
    <n v="1456441429"/>
    <b v="0"/>
    <n v="1"/>
    <b v="0"/>
    <s v="music/faith"/>
    <n v="4.0392361111111112"/>
    <n v="11633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11633"/>
    <x v="2"/>
    <s v="US"/>
    <s v="USD"/>
    <n v="1435730400"/>
    <n v="1430855315"/>
    <b v="0"/>
    <n v="3"/>
    <b v="0"/>
    <s v="music/faith"/>
    <n v="1.1633"/>
    <n v="3877.6666666666665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11633"/>
    <x v="2"/>
    <s v="US"/>
    <s v="USD"/>
    <n v="1414707762"/>
    <n v="1412115762"/>
    <b v="0"/>
    <n v="4"/>
    <b v="0"/>
    <s v="music/faith"/>
    <n v="1.9388333333333334"/>
    <n v="2908.2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11633"/>
    <x v="2"/>
    <s v="US"/>
    <s v="USD"/>
    <n v="1408922049"/>
    <n v="1406330049"/>
    <b v="0"/>
    <n v="9"/>
    <b v="0"/>
    <s v="music/faith"/>
    <n v="2.1150909090909091"/>
    <n v="1292.5555555555557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11633"/>
    <x v="2"/>
    <s v="US"/>
    <s v="USD"/>
    <n v="1403906664"/>
    <n v="1401401064"/>
    <b v="0"/>
    <n v="16"/>
    <b v="0"/>
    <s v="music/faith"/>
    <n v="1.7896923076923077"/>
    <n v="727.06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1633"/>
    <x v="2"/>
    <s v="GB"/>
    <s v="GBP"/>
    <n v="1428231600"/>
    <n v="1423520177"/>
    <b v="0"/>
    <n v="1"/>
    <b v="0"/>
    <s v="music/faith"/>
    <n v="3.8776666666666668"/>
    <n v="11633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11633"/>
    <x v="2"/>
    <s v="US"/>
    <s v="USD"/>
    <n v="1445439674"/>
    <n v="1442847674"/>
    <b v="0"/>
    <n v="7"/>
    <b v="0"/>
    <s v="music/faith"/>
    <n v="9.3064"/>
    <n v="1661.8571428571429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11633"/>
    <x v="2"/>
    <s v="US"/>
    <s v="USD"/>
    <n v="1465521306"/>
    <n v="1460337306"/>
    <b v="0"/>
    <n v="0"/>
    <b v="0"/>
    <s v="music/faith"/>
    <n v="1.1633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11633"/>
    <x v="2"/>
    <s v="US"/>
    <s v="USD"/>
    <n v="1445738783"/>
    <n v="1443146783"/>
    <b v="0"/>
    <n v="0"/>
    <b v="0"/>
    <s v="music/faith"/>
    <n v="3.8776666666666668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11633"/>
    <x v="2"/>
    <s v="US"/>
    <s v="USD"/>
    <n v="1434034800"/>
    <n v="1432849552"/>
    <b v="0"/>
    <n v="0"/>
    <b v="0"/>
    <s v="music/faith"/>
    <n v="11.632999999999999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11633"/>
    <x v="2"/>
    <s v="US"/>
    <s v="USD"/>
    <n v="1452920400"/>
    <n v="1447777481"/>
    <b v="0"/>
    <n v="0"/>
    <b v="0"/>
    <s v="music/faith"/>
    <n v="2.9082499999999998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11633"/>
    <x v="2"/>
    <s v="US"/>
    <s v="USD"/>
    <n v="1473802200"/>
    <n v="1472746374"/>
    <b v="0"/>
    <n v="0"/>
    <b v="0"/>
    <s v="music/faith"/>
    <n v="1.1633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1633"/>
    <x v="2"/>
    <s v="US"/>
    <s v="USD"/>
    <n v="1431046356"/>
    <n v="1428454356"/>
    <b v="0"/>
    <n v="1"/>
    <b v="0"/>
    <s v="music/faith"/>
    <n v="2.5851111111111109"/>
    <n v="11633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633"/>
    <x v="2"/>
    <s v="US"/>
    <s v="USD"/>
    <n v="1470598345"/>
    <n v="1468006345"/>
    <b v="0"/>
    <n v="2"/>
    <b v="0"/>
    <s v="music/faith"/>
    <n v="11.632999999999999"/>
    <n v="5816.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11633"/>
    <x v="2"/>
    <s v="US"/>
    <s v="USD"/>
    <n v="1447018833"/>
    <n v="1444423233"/>
    <b v="0"/>
    <n v="1"/>
    <b v="0"/>
    <s v="music/faith"/>
    <n v="3.8776666666666668"/>
    <n v="11633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11633"/>
    <x v="2"/>
    <s v="US"/>
    <s v="USD"/>
    <n v="1437432392"/>
    <n v="1434840392"/>
    <b v="0"/>
    <n v="15"/>
    <b v="0"/>
    <s v="music/faith"/>
    <n v="2.9082499999999998"/>
    <n v="775.5333333333333"/>
    <x v="4"/>
    <s v="faith"/>
    <x v="1737"/>
    <d v="2015-07-20T16:46:32"/>
  </r>
  <r>
    <n v="1738"/>
    <s v="The Flashing Lights"/>
    <s v="Music that inspires and gives hope for overcoming and change. And it is good music."/>
    <n v="5000"/>
    <n v="11633"/>
    <x v="2"/>
    <s v="US"/>
    <s v="USD"/>
    <n v="1412283542"/>
    <n v="1409691542"/>
    <b v="0"/>
    <n v="1"/>
    <b v="0"/>
    <s v="music/faith"/>
    <n v="2.3266"/>
    <n v="11633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1633"/>
    <x v="2"/>
    <s v="US"/>
    <s v="USD"/>
    <n v="1462391932"/>
    <n v="1457297932"/>
    <b v="0"/>
    <n v="1"/>
    <b v="0"/>
    <s v="music/faith"/>
    <n v="11.632999999999999"/>
    <n v="11633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11633"/>
    <x v="2"/>
    <s v="US"/>
    <s v="USD"/>
    <n v="1437075422"/>
    <n v="1434483422"/>
    <b v="0"/>
    <n v="0"/>
    <b v="0"/>
    <s v="music/faith"/>
    <n v="3.8776666666666668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1633"/>
    <x v="0"/>
    <s v="GB"/>
    <s v="GBP"/>
    <n v="1433948671"/>
    <n v="1430060671"/>
    <b v="0"/>
    <n v="52"/>
    <b v="1"/>
    <s v="photography/photobooks"/>
    <n v="9.6941666666666659"/>
    <n v="223.71153846153845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11633"/>
    <x v="0"/>
    <s v="US"/>
    <s v="USD"/>
    <n v="1483822800"/>
    <n v="1481058170"/>
    <b v="0"/>
    <n v="34"/>
    <b v="1"/>
    <s v="photography/photobooks"/>
    <n v="5.8164999999999996"/>
    <n v="342.14705882352939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11633"/>
    <x v="0"/>
    <s v="US"/>
    <s v="USD"/>
    <n v="1472270340"/>
    <n v="1470348775"/>
    <b v="0"/>
    <n v="67"/>
    <b v="1"/>
    <s v="photography/photobooks"/>
    <n v="1.9388333333333334"/>
    <n v="173.62686567164178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11633"/>
    <x v="0"/>
    <s v="GB"/>
    <s v="GBP"/>
    <n v="1425821477"/>
    <n v="1421937077"/>
    <b v="0"/>
    <n v="70"/>
    <b v="1"/>
    <s v="photography/photobooks"/>
    <n v="2.1150909090909091"/>
    <n v="166.18571428571428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11633"/>
    <x v="0"/>
    <s v="US"/>
    <s v="USD"/>
    <n v="1482372000"/>
    <n v="1479276838"/>
    <b v="0"/>
    <n v="89"/>
    <b v="1"/>
    <s v="photography/photobooks"/>
    <n v="1.6618571428571429"/>
    <n v="130.7078651685393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11633"/>
    <x v="0"/>
    <s v="US"/>
    <s v="USD"/>
    <n v="1479952800"/>
    <n v="1477368867"/>
    <b v="0"/>
    <n v="107"/>
    <b v="1"/>
    <s v="photography/photobooks"/>
    <n v="0.7755333333333333"/>
    <n v="108.71962616822429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11633"/>
    <x v="0"/>
    <s v="GB"/>
    <s v="GBP"/>
    <n v="1447426800"/>
    <n v="1444904830"/>
    <b v="0"/>
    <n v="159"/>
    <b v="1"/>
    <s v="photography/photobooks"/>
    <n v="1.2925555555555555"/>
    <n v="73.16352201257861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11633"/>
    <x v="0"/>
    <s v="CA"/>
    <s v="CAD"/>
    <n v="1441234143"/>
    <n v="1438642143"/>
    <b v="0"/>
    <n v="181"/>
    <b v="1"/>
    <s v="photography/photobooks"/>
    <n v="0.23266000000000001"/>
    <n v="64.270718232044203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1633"/>
    <x v="0"/>
    <s v="LU"/>
    <s v="EUR"/>
    <n v="1488394800"/>
    <n v="1485213921"/>
    <b v="0"/>
    <n v="131"/>
    <b v="1"/>
    <s v="photography/photobooks"/>
    <n v="1.1575124378109454"/>
    <n v="88.801526717557252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1633"/>
    <x v="0"/>
    <s v="US"/>
    <s v="USD"/>
    <n v="1461096304"/>
    <n v="1458936304"/>
    <b v="0"/>
    <n v="125"/>
    <b v="1"/>
    <s v="photography/photobooks"/>
    <n v="2.3266"/>
    <n v="93.063999999999993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1633"/>
    <x v="0"/>
    <s v="US"/>
    <s v="USD"/>
    <n v="1426787123"/>
    <n v="1424198723"/>
    <b v="0"/>
    <n v="61"/>
    <b v="1"/>
    <s v="photography/photobooks"/>
    <n v="1.1633"/>
    <n v="190.70491803278688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11633"/>
    <x v="0"/>
    <s v="GB"/>
    <s v="GBP"/>
    <n v="1476425082"/>
    <n v="1473833082"/>
    <b v="0"/>
    <n v="90"/>
    <b v="1"/>
    <s v="photography/photobooks"/>
    <n v="9.6941666666666659"/>
    <n v="129.25555555555556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1633"/>
    <x v="0"/>
    <s v="DK"/>
    <s v="DKK"/>
    <n v="1458579568"/>
    <n v="1455991168"/>
    <b v="0"/>
    <n v="35"/>
    <b v="1"/>
    <s v="photography/photobooks"/>
    <n v="0.7755333333333333"/>
    <n v="332.37142857142857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11633"/>
    <x v="0"/>
    <s v="CA"/>
    <s v="CAD"/>
    <n v="1428091353"/>
    <n v="1425502953"/>
    <b v="0"/>
    <n v="90"/>
    <b v="1"/>
    <s v="photography/photobooks"/>
    <n v="1.3685882352941177"/>
    <n v="129.25555555555556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11633"/>
    <x v="0"/>
    <s v="US"/>
    <s v="USD"/>
    <n v="1444071361"/>
    <n v="1441479361"/>
    <b v="0"/>
    <n v="4"/>
    <b v="1"/>
    <s v="photography/photobooks"/>
    <n v="465.32"/>
    <n v="2908.2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11633"/>
    <x v="0"/>
    <s v="US"/>
    <s v="USD"/>
    <n v="1472443269"/>
    <n v="1468987269"/>
    <b v="0"/>
    <n v="120"/>
    <b v="1"/>
    <s v="photography/photobooks"/>
    <n v="2.1150909090909091"/>
    <n v="96.94166666666666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11633"/>
    <x v="0"/>
    <s v="US"/>
    <s v="USD"/>
    <n v="1485631740"/>
    <n v="1483041083"/>
    <b v="0"/>
    <n v="14"/>
    <b v="1"/>
    <s v="photography/photobooks"/>
    <n v="2.3266"/>
    <n v="830.92857142857144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633"/>
    <x v="0"/>
    <s v="US"/>
    <s v="USD"/>
    <n v="1468536992"/>
    <n v="1463352992"/>
    <b v="0"/>
    <n v="27"/>
    <b v="1"/>
    <s v="photography/photobooks"/>
    <n v="11.632999999999999"/>
    <n v="430.85185185185185"/>
    <x v="8"/>
    <s v="photobooks"/>
    <x v="1758"/>
    <d v="2016-07-14T16:56:32"/>
  </r>
  <r>
    <n v="1759"/>
    <s v="Death Valley"/>
    <s v="Death Valley will be the first photo book of Andi State"/>
    <n v="5000"/>
    <n v="11633"/>
    <x v="0"/>
    <s v="US"/>
    <s v="USD"/>
    <n v="1427309629"/>
    <n v="1425585229"/>
    <b v="0"/>
    <n v="49"/>
    <b v="1"/>
    <s v="photography/photobooks"/>
    <n v="2.3266"/>
    <n v="237.40816326530611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11633"/>
    <x v="0"/>
    <s v="US"/>
    <s v="USD"/>
    <n v="1456416513"/>
    <n v="1454688513"/>
    <b v="0"/>
    <n v="102"/>
    <b v="1"/>
    <s v="photography/photobooks"/>
    <n v="2.3266"/>
    <n v="114.04901960784314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1633"/>
    <x v="0"/>
    <s v="GB"/>
    <s v="GBP"/>
    <n v="1442065060"/>
    <n v="1437745060"/>
    <b v="0"/>
    <n v="3"/>
    <b v="1"/>
    <s v="photography/photobooks"/>
    <n v="116.33"/>
    <n v="3877.6666666666665"/>
    <x v="8"/>
    <s v="photobooks"/>
    <x v="1761"/>
    <d v="2015-09-12T07:37:40"/>
  </r>
  <r>
    <n v="1762"/>
    <s v="&quot;The Naked Pixel&quot; Ali Pakele"/>
    <s v="Project rewards $25 gets you 190+ digital images"/>
    <n v="100"/>
    <n v="11633"/>
    <x v="0"/>
    <s v="US"/>
    <s v="USD"/>
    <n v="1457739245"/>
    <n v="1455147245"/>
    <b v="0"/>
    <n v="25"/>
    <b v="1"/>
    <s v="photography/photobooks"/>
    <n v="116.33"/>
    <n v="465.32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1633"/>
    <x v="0"/>
    <s v="US"/>
    <s v="USD"/>
    <n v="1477255840"/>
    <n v="1474663840"/>
    <b v="0"/>
    <n v="118"/>
    <b v="1"/>
    <s v="photography/photobooks"/>
    <n v="0.9694166666666667"/>
    <n v="98.584745762711862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11633"/>
    <x v="2"/>
    <s v="GB"/>
    <s v="GBP"/>
    <n v="1407065979"/>
    <n v="1404560379"/>
    <b v="1"/>
    <n v="39"/>
    <b v="0"/>
    <s v="photography/photobooks"/>
    <n v="1.0575454545454546"/>
    <n v="298.28205128205127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11633"/>
    <x v="2"/>
    <s v="US"/>
    <s v="USD"/>
    <n v="1407972712"/>
    <n v="1405380712"/>
    <b v="1"/>
    <n v="103"/>
    <b v="0"/>
    <s v="photography/photobooks"/>
    <n v="0.93064000000000002"/>
    <n v="112.94174757281553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11633"/>
    <x v="2"/>
    <s v="AU"/>
    <s v="AUD"/>
    <n v="1408999088"/>
    <n v="1407184688"/>
    <b v="1"/>
    <n v="0"/>
    <b v="0"/>
    <s v="photography/photobooks"/>
    <n v="7.7553333333333336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11633"/>
    <x v="2"/>
    <s v="US"/>
    <s v="USD"/>
    <n v="1407080884"/>
    <n v="1404488884"/>
    <b v="1"/>
    <n v="39"/>
    <b v="0"/>
    <s v="photography/photobooks"/>
    <n v="2.3266"/>
    <n v="298.28205128205127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1633"/>
    <x v="2"/>
    <s v="US"/>
    <s v="USD"/>
    <n v="1411824444"/>
    <n v="1406640444"/>
    <b v="1"/>
    <n v="15"/>
    <b v="0"/>
    <s v="photography/photobooks"/>
    <n v="2.3266"/>
    <n v="775.5333333333333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1633"/>
    <x v="2"/>
    <s v="US"/>
    <s v="USD"/>
    <n v="1421177959"/>
    <n v="1418585959"/>
    <b v="1"/>
    <n v="22"/>
    <b v="0"/>
    <s v="photography/photobooks"/>
    <n v="0.290825"/>
    <n v="528.77272727272725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1633"/>
    <x v="2"/>
    <s v="US"/>
    <s v="USD"/>
    <n v="1413312194"/>
    <n v="1410288194"/>
    <b v="1"/>
    <n v="92"/>
    <b v="0"/>
    <s v="photography/photobooks"/>
    <n v="0.47481632653061223"/>
    <n v="126.4456521739130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11633"/>
    <x v="2"/>
    <s v="GB"/>
    <s v="GBP"/>
    <n v="1414107040"/>
    <n v="1411515040"/>
    <b v="1"/>
    <n v="25"/>
    <b v="0"/>
    <s v="photography/photobooks"/>
    <n v="2.7697619047619049"/>
    <n v="465.32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11633"/>
    <x v="2"/>
    <s v="GB"/>
    <s v="GBP"/>
    <n v="1404666836"/>
    <n v="1399482836"/>
    <b v="1"/>
    <n v="19"/>
    <b v="0"/>
    <s v="photography/photobooks"/>
    <n v="2.1150909090909091"/>
    <n v="612.26315789473688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1633"/>
    <x v="2"/>
    <s v="US"/>
    <s v="USD"/>
    <n v="1421691298"/>
    <n v="1417803298"/>
    <b v="1"/>
    <n v="19"/>
    <b v="0"/>
    <s v="photography/photobooks"/>
    <n v="0.38776666666666665"/>
    <n v="612.26315789473688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633"/>
    <x v="2"/>
    <s v="US"/>
    <s v="USD"/>
    <n v="1417273140"/>
    <n v="1413609292"/>
    <b v="1"/>
    <n v="13"/>
    <b v="0"/>
    <s v="photography/photobooks"/>
    <n v="4.6532"/>
    <n v="894.84615384615381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11633"/>
    <x v="2"/>
    <s v="US"/>
    <s v="USD"/>
    <n v="1414193160"/>
    <n v="1410305160"/>
    <b v="1"/>
    <n v="124"/>
    <b v="0"/>
    <s v="photography/photobooks"/>
    <n v="0.35793846153846154"/>
    <n v="93.814516129032256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11633"/>
    <x v="2"/>
    <s v="GB"/>
    <s v="GBP"/>
    <n v="1414623471"/>
    <n v="1411513071"/>
    <b v="1"/>
    <n v="4"/>
    <b v="0"/>
    <s v="photography/photobooks"/>
    <n v="2.3266"/>
    <n v="2908.2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11633"/>
    <x v="2"/>
    <s v="NL"/>
    <s v="EUR"/>
    <n v="1424421253"/>
    <n v="1421829253"/>
    <b v="1"/>
    <n v="10"/>
    <b v="0"/>
    <s v="photography/photobooks"/>
    <n v="2.4235416666666665"/>
    <n v="1163.3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11633"/>
    <x v="2"/>
    <s v="US"/>
    <s v="USD"/>
    <n v="1427485395"/>
    <n v="1423600995"/>
    <b v="1"/>
    <n v="15"/>
    <b v="0"/>
    <s v="photography/photobooks"/>
    <n v="0.23266000000000001"/>
    <n v="775.5333333333333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11633"/>
    <x v="2"/>
    <s v="US"/>
    <s v="USD"/>
    <n v="1472834180"/>
    <n v="1470242180"/>
    <b v="1"/>
    <n v="38"/>
    <b v="0"/>
    <s v="photography/photobooks"/>
    <n v="1.0575454545454546"/>
    <n v="306.13157894736844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633"/>
    <x v="2"/>
    <s v="US"/>
    <s v="USD"/>
    <n v="1467469510"/>
    <n v="1462285510"/>
    <b v="1"/>
    <n v="152"/>
    <b v="0"/>
    <s v="photography/photobooks"/>
    <n v="0.38776666666666665"/>
    <n v="76.53289473684211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1633"/>
    <x v="2"/>
    <s v="US"/>
    <s v="USD"/>
    <n v="1473950945"/>
    <n v="1471272545"/>
    <b v="1"/>
    <n v="24"/>
    <b v="0"/>
    <s v="photography/photobooks"/>
    <n v="2.1150909090909091"/>
    <n v="484.70833333333331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11633"/>
    <x v="2"/>
    <s v="US"/>
    <s v="USD"/>
    <n v="1456062489"/>
    <n v="1453211289"/>
    <b v="1"/>
    <n v="76"/>
    <b v="0"/>
    <s v="photography/photobooks"/>
    <n v="0.3323714285714286"/>
    <n v="153.06578947368422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11633"/>
    <x v="2"/>
    <s v="US"/>
    <s v="USD"/>
    <n v="1432248478"/>
    <n v="1429656478"/>
    <b v="1"/>
    <n v="185"/>
    <b v="0"/>
    <s v="photography/photobooks"/>
    <n v="0.290825"/>
    <n v="62.881081081081078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1633"/>
    <x v="2"/>
    <s v="US"/>
    <s v="USD"/>
    <n v="1422674700"/>
    <n v="1419954240"/>
    <b v="1"/>
    <n v="33"/>
    <b v="0"/>
    <s v="photography/photobooks"/>
    <n v="2.3266"/>
    <n v="352.5151515151515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11633"/>
    <x v="2"/>
    <s v="US"/>
    <s v="USD"/>
    <n v="1413417600"/>
    <n v="1410750855"/>
    <b v="1"/>
    <n v="108"/>
    <b v="0"/>
    <s v="photography/photobooks"/>
    <n v="0.48470833333333335"/>
    <n v="107.71296296296296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11633"/>
    <x v="2"/>
    <s v="NL"/>
    <s v="EUR"/>
    <n v="1418649177"/>
    <n v="1416057177"/>
    <b v="1"/>
    <n v="29"/>
    <b v="0"/>
    <s v="photography/photobooks"/>
    <n v="6.1226315789473684"/>
    <n v="401.13793103448273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1633"/>
    <x v="2"/>
    <s v="US"/>
    <s v="USD"/>
    <n v="1428158637"/>
    <n v="1425570237"/>
    <b v="1"/>
    <n v="24"/>
    <b v="0"/>
    <s v="photography/photobooks"/>
    <n v="1.1633"/>
    <n v="484.70833333333331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11633"/>
    <x v="2"/>
    <s v="GB"/>
    <s v="GBP"/>
    <n v="1414795542"/>
    <n v="1412203542"/>
    <b v="1"/>
    <n v="4"/>
    <b v="0"/>
    <s v="photography/photobooks"/>
    <n v="2.1150909090909091"/>
    <n v="2908.25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11633"/>
    <x v="2"/>
    <s v="US"/>
    <s v="USD"/>
    <n v="1421042403"/>
    <n v="1415858403"/>
    <b v="1"/>
    <n v="4"/>
    <b v="0"/>
    <s v="photography/photobooks"/>
    <n v="1.4541249999999999"/>
    <n v="2908.25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1633"/>
    <x v="2"/>
    <s v="US"/>
    <s v="USD"/>
    <n v="1423152678"/>
    <n v="1420560678"/>
    <b v="1"/>
    <n v="15"/>
    <b v="0"/>
    <s v="photography/photobooks"/>
    <n v="0.3525151515151515"/>
    <n v="775.5333333333333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1633"/>
    <x v="2"/>
    <s v="GB"/>
    <s v="GBP"/>
    <n v="1422553565"/>
    <n v="1417369565"/>
    <b v="1"/>
    <n v="4"/>
    <b v="0"/>
    <s v="photography/photobooks"/>
    <n v="3.8776666666666668"/>
    <n v="2908.2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1633"/>
    <x v="2"/>
    <s v="US"/>
    <s v="USD"/>
    <n v="1439189940"/>
    <n v="1435970682"/>
    <b v="1"/>
    <n v="139"/>
    <b v="0"/>
    <s v="photography/photobooks"/>
    <n v="0.46532000000000001"/>
    <n v="83.690647482014384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11633"/>
    <x v="2"/>
    <s v="AU"/>
    <s v="AUD"/>
    <n v="1417127040"/>
    <n v="1414531440"/>
    <b v="1"/>
    <n v="2"/>
    <b v="0"/>
    <s v="photography/photobooks"/>
    <n v="3.8776666666666668"/>
    <n v="5816.5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11633"/>
    <x v="2"/>
    <s v="US"/>
    <s v="USD"/>
    <n v="1423660422"/>
    <n v="1420636422"/>
    <b v="1"/>
    <n v="18"/>
    <b v="0"/>
    <s v="photography/photobooks"/>
    <n v="1.2925555555555555"/>
    <n v="646.27777777777783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1633"/>
    <x v="2"/>
    <s v="DE"/>
    <s v="EUR"/>
    <n v="1476460800"/>
    <n v="1473922541"/>
    <b v="1"/>
    <n v="81"/>
    <b v="0"/>
    <s v="photography/photobooks"/>
    <n v="0.41546428571428573"/>
    <n v="143.61728395061729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11633"/>
    <x v="2"/>
    <s v="GB"/>
    <s v="GBP"/>
    <n v="1469356366"/>
    <n v="1464172366"/>
    <b v="1"/>
    <n v="86"/>
    <b v="0"/>
    <s v="photography/photobooks"/>
    <n v="0.61226315789473684"/>
    <n v="135.26744186046511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11633"/>
    <x v="2"/>
    <s v="US"/>
    <s v="USD"/>
    <n v="1481809189"/>
    <n v="1479217189"/>
    <b v="1"/>
    <n v="140"/>
    <b v="0"/>
    <s v="photography/photobooks"/>
    <n v="1.1633"/>
    <n v="83.092857142857142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11633"/>
    <x v="2"/>
    <s v="US"/>
    <s v="USD"/>
    <n v="1454572233"/>
    <n v="1449388233"/>
    <b v="1"/>
    <n v="37"/>
    <b v="0"/>
    <s v="photography/photobooks"/>
    <n v="0.72706249999999994"/>
    <n v="314.40540540540542"/>
    <x v="8"/>
    <s v="photobooks"/>
    <x v="1798"/>
    <d v="2016-02-04T01:50:33"/>
  </r>
  <r>
    <n v="1799"/>
    <s v="The UnDiscovered Image"/>
    <s v="The UnDiscovered Image, a monthly publication dedicated to photographers."/>
    <n v="4000"/>
    <n v="11633"/>
    <x v="2"/>
    <s v="GB"/>
    <s v="GBP"/>
    <n v="1415740408"/>
    <n v="1414008808"/>
    <b v="1"/>
    <n v="6"/>
    <b v="0"/>
    <s v="photography/photobooks"/>
    <n v="2.9082499999999998"/>
    <n v="1938.8333333333333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11633"/>
    <x v="2"/>
    <s v="GB"/>
    <s v="GBP"/>
    <n v="1476109970"/>
    <n v="1473517970"/>
    <b v="1"/>
    <n v="113"/>
    <b v="0"/>
    <s v="photography/photobooks"/>
    <n v="0.25146995244271508"/>
    <n v="102.94690265486726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11633"/>
    <x v="2"/>
    <s v="GB"/>
    <s v="GBP"/>
    <n v="1450181400"/>
    <n v="1447429868"/>
    <b v="1"/>
    <n v="37"/>
    <b v="0"/>
    <s v="photography/photobooks"/>
    <n v="0.68429411764705883"/>
    <n v="314.40540540540542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1633"/>
    <x v="2"/>
    <s v="DE"/>
    <s v="EUR"/>
    <n v="1435442340"/>
    <n v="1433416830"/>
    <b v="1"/>
    <n v="18"/>
    <b v="0"/>
    <s v="photography/photobooks"/>
    <n v="3.3237142857142858"/>
    <n v="646.27777777777783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11633"/>
    <x v="2"/>
    <s v="US"/>
    <s v="USD"/>
    <n v="1423878182"/>
    <n v="1421199782"/>
    <b v="1"/>
    <n v="75"/>
    <b v="0"/>
    <s v="photography/photobooks"/>
    <n v="0.66474285714285719"/>
    <n v="155.10666666666665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11633"/>
    <x v="2"/>
    <s v="US"/>
    <s v="USD"/>
    <n v="1447521404"/>
    <n v="1444061804"/>
    <b v="1"/>
    <n v="52"/>
    <b v="0"/>
    <s v="photography/photobooks"/>
    <n v="0.75051612903225806"/>
    <n v="223.71153846153845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11633"/>
    <x v="2"/>
    <s v="DE"/>
    <s v="EUR"/>
    <n v="1443808800"/>
    <n v="1441048658"/>
    <b v="1"/>
    <n v="122"/>
    <b v="0"/>
    <s v="photography/photobooks"/>
    <n v="0.51702222222222227"/>
    <n v="95.352459016393439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11633"/>
    <x v="2"/>
    <s v="GB"/>
    <s v="GBP"/>
    <n v="1412090349"/>
    <n v="1409066349"/>
    <b v="1"/>
    <n v="8"/>
    <b v="0"/>
    <s v="photography/photobooks"/>
    <n v="0.58165"/>
    <n v="1454.125"/>
    <x v="8"/>
    <s v="photobooks"/>
    <x v="1806"/>
    <d v="2014-09-30T09:19:09"/>
  </r>
  <r>
    <n v="1807"/>
    <s v="Anywhere but Here"/>
    <s v="I want to explore alternative cultures and lifestyles in America."/>
    <n v="5000"/>
    <n v="11633"/>
    <x v="2"/>
    <s v="US"/>
    <s v="USD"/>
    <n v="1411868313"/>
    <n v="1409276313"/>
    <b v="1"/>
    <n v="8"/>
    <b v="0"/>
    <s v="photography/photobooks"/>
    <n v="2.3266"/>
    <n v="1454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633"/>
    <x v="2"/>
    <s v="US"/>
    <s v="USD"/>
    <n v="1486830030"/>
    <n v="1483806030"/>
    <b v="1"/>
    <n v="96"/>
    <b v="0"/>
    <s v="photography/photobooks"/>
    <n v="0.41546428571428573"/>
    <n v="121.17708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11633"/>
    <x v="2"/>
    <s v="CA"/>
    <s v="CAD"/>
    <n v="1425246439"/>
    <n v="1422222439"/>
    <b v="1"/>
    <n v="9"/>
    <b v="0"/>
    <s v="photography/photobooks"/>
    <n v="3.3237142857142858"/>
    <n v="1292.5555555555557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1633"/>
    <x v="2"/>
    <s v="US"/>
    <s v="USD"/>
    <n v="1408657826"/>
    <n v="1407621026"/>
    <b v="0"/>
    <n v="2"/>
    <b v="0"/>
    <s v="photography/photobooks"/>
    <n v="25.851111111111113"/>
    <n v="5816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11633"/>
    <x v="2"/>
    <s v="US"/>
    <s v="USD"/>
    <n v="1414123200"/>
    <n v="1408962270"/>
    <b v="0"/>
    <n v="26"/>
    <b v="0"/>
    <s v="photography/photobooks"/>
    <n v="0.21542592592592594"/>
    <n v="447.42307692307691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11633"/>
    <x v="2"/>
    <s v="GB"/>
    <s v="GBP"/>
    <n v="1467531536"/>
    <n v="1464939536"/>
    <b v="0"/>
    <n v="23"/>
    <b v="0"/>
    <s v="photography/photobooks"/>
    <n v="1.7896923076923077"/>
    <n v="505.78260869565219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11633"/>
    <x v="2"/>
    <s v="GB"/>
    <s v="GBP"/>
    <n v="1407532812"/>
    <n v="1404940812"/>
    <b v="0"/>
    <n v="0"/>
    <b v="0"/>
    <s v="photography/photobooks"/>
    <n v="1.3294857142857144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11633"/>
    <x v="2"/>
    <s v="GB"/>
    <s v="GBP"/>
    <n v="1425108736"/>
    <n v="1422516736"/>
    <b v="0"/>
    <n v="140"/>
    <b v="0"/>
    <s v="photography/photobooks"/>
    <n v="0.9694166666666667"/>
    <n v="83.092857142857142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11633"/>
    <x v="2"/>
    <s v="US"/>
    <s v="USD"/>
    <n v="1435787137"/>
    <n v="1434577537"/>
    <b v="0"/>
    <n v="0"/>
    <b v="0"/>
    <s v="photography/photobooks"/>
    <n v="3.8776666666666668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11633"/>
    <x v="2"/>
    <s v="CH"/>
    <s v="CHF"/>
    <n v="1469473200"/>
    <n v="1467061303"/>
    <b v="0"/>
    <n v="6"/>
    <b v="0"/>
    <s v="photography/photobooks"/>
    <n v="0.46532000000000001"/>
    <n v="1938.8333333333333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11633"/>
    <x v="2"/>
    <s v="US"/>
    <s v="USD"/>
    <n v="1485759540"/>
    <n v="1480607607"/>
    <b v="0"/>
    <n v="100"/>
    <b v="0"/>
    <s v="photography/photobooks"/>
    <n v="0.64627777777777773"/>
    <n v="116.33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11633"/>
    <x v="2"/>
    <s v="US"/>
    <s v="USD"/>
    <n v="1428035850"/>
    <n v="1425447450"/>
    <b v="0"/>
    <n v="0"/>
    <b v="0"/>
    <s v="photography/photobooks"/>
    <n v="0.7755333333333333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11633"/>
    <x v="2"/>
    <s v="US"/>
    <s v="USD"/>
    <n v="1406743396"/>
    <n v="1404151396"/>
    <b v="0"/>
    <n v="4"/>
    <b v="0"/>
    <s v="photography/photobooks"/>
    <n v="9.6941666666666659"/>
    <n v="2908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1633"/>
    <x v="2"/>
    <s v="US"/>
    <s v="USD"/>
    <n v="1427850090"/>
    <n v="1425261690"/>
    <b v="0"/>
    <n v="8"/>
    <b v="0"/>
    <s v="photography/photobooks"/>
    <n v="0.44742307692307692"/>
    <n v="1454.12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11633"/>
    <x v="0"/>
    <s v="US"/>
    <s v="USD"/>
    <n v="1330760367"/>
    <n v="1326872367"/>
    <b v="0"/>
    <n v="57"/>
    <b v="1"/>
    <s v="music/rock"/>
    <n v="4.6532"/>
    <n v="204.08771929824562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11633"/>
    <x v="0"/>
    <s v="CA"/>
    <s v="CAD"/>
    <n v="1391194860"/>
    <n v="1388084862"/>
    <b v="0"/>
    <n v="11"/>
    <b v="1"/>
    <s v="music/rock"/>
    <n v="38.776666666666664"/>
    <n v="1057.5454545454545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11633"/>
    <x v="0"/>
    <s v="US"/>
    <s v="USD"/>
    <n v="1351095976"/>
    <n v="1348503976"/>
    <b v="0"/>
    <n v="33"/>
    <b v="1"/>
    <s v="music/rock"/>
    <n v="16.618571428571428"/>
    <n v="352.5151515151515"/>
    <x v="4"/>
    <s v="rock"/>
    <x v="1823"/>
    <d v="2012-10-24T10:26:16"/>
  </r>
  <r>
    <n v="1824"/>
    <s v="Tin Man's Broken Wisdom Fund"/>
    <s v="cd fund raiser"/>
    <n v="3000"/>
    <n v="11633"/>
    <x v="0"/>
    <s v="US"/>
    <s v="USD"/>
    <n v="1389146880"/>
    <n v="1387403967"/>
    <b v="0"/>
    <n v="40"/>
    <b v="1"/>
    <s v="music/rock"/>
    <n v="3.8776666666666668"/>
    <n v="290.82499999999999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11633"/>
    <x v="0"/>
    <s v="US"/>
    <s v="USD"/>
    <n v="1373572903"/>
    <n v="1371585703"/>
    <b v="0"/>
    <n v="50"/>
    <b v="1"/>
    <s v="music/rock"/>
    <n v="5.8164999999999996"/>
    <n v="232.66"/>
    <x v="4"/>
    <s v="rock"/>
    <x v="1825"/>
    <d v="2013-07-11T14:01:43"/>
  </r>
  <r>
    <n v="1826"/>
    <s v="BEAR GHOST! Professional Recording! Yay!"/>
    <s v="Hear your favorite Bear Ghost in eargasmic quality!"/>
    <n v="2000"/>
    <n v="11633"/>
    <x v="0"/>
    <s v="US"/>
    <s v="USD"/>
    <n v="1392675017"/>
    <n v="1390083017"/>
    <b v="0"/>
    <n v="38"/>
    <b v="1"/>
    <s v="music/rock"/>
    <n v="5.8164999999999996"/>
    <n v="306.13157894736844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11633"/>
    <x v="0"/>
    <s v="US"/>
    <s v="USD"/>
    <n v="1299138561"/>
    <n v="1294818561"/>
    <b v="0"/>
    <n v="96"/>
    <b v="1"/>
    <s v="music/rock"/>
    <n v="1.4541249999999999"/>
    <n v="121.17708333333333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11633"/>
    <x v="0"/>
    <s v="US"/>
    <s v="USD"/>
    <n v="1399672800"/>
    <n v="1396906530"/>
    <b v="0"/>
    <n v="48"/>
    <b v="1"/>
    <s v="music/rock"/>
    <n v="0.58165"/>
    <n v="242.35416666666666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11633"/>
    <x v="0"/>
    <s v="US"/>
    <s v="USD"/>
    <n v="1295647200"/>
    <n v="1291428371"/>
    <b v="0"/>
    <n v="33"/>
    <b v="1"/>
    <s v="music/rock"/>
    <n v="7.7553333333333336"/>
    <n v="352.5151515151515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1633"/>
    <x v="0"/>
    <s v="US"/>
    <s v="USD"/>
    <n v="1393259107"/>
    <n v="1390667107"/>
    <b v="0"/>
    <n v="226"/>
    <b v="1"/>
    <s v="music/rock"/>
    <n v="0.7755333333333333"/>
    <n v="51.473451327433629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1633"/>
    <x v="0"/>
    <s v="US"/>
    <s v="USD"/>
    <n v="1336866863"/>
    <n v="1335570863"/>
    <b v="0"/>
    <n v="14"/>
    <b v="1"/>
    <s v="music/rock"/>
    <n v="11.632999999999999"/>
    <n v="830.92857142857144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11633"/>
    <x v="0"/>
    <s v="US"/>
    <s v="USD"/>
    <n v="1299243427"/>
    <n v="1296651427"/>
    <b v="0"/>
    <n v="20"/>
    <b v="1"/>
    <s v="music/rock"/>
    <n v="33.237142857142857"/>
    <n v="581.6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1633"/>
    <x v="0"/>
    <s v="US"/>
    <s v="USD"/>
    <n v="1362211140"/>
    <n v="1359421403"/>
    <b v="0"/>
    <n v="25"/>
    <b v="1"/>
    <s v="music/rock"/>
    <n v="29.0825"/>
    <n v="465.32"/>
    <x v="4"/>
    <s v="rock"/>
    <x v="1833"/>
    <d v="2013-03-02T01:59:00"/>
  </r>
  <r>
    <n v="1834"/>
    <s v="TDJ - All Part of the Plan EP/Tour"/>
    <s v="Help us fund our first tour and promote our new EP!"/>
    <n v="10000"/>
    <n v="11633"/>
    <x v="0"/>
    <s v="US"/>
    <s v="USD"/>
    <n v="1422140895"/>
    <n v="1418684895"/>
    <b v="0"/>
    <n v="90"/>
    <b v="1"/>
    <s v="music/rock"/>
    <n v="1.1633"/>
    <n v="129.2555555555555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11633"/>
    <x v="0"/>
    <s v="GB"/>
    <s v="GBP"/>
    <n v="1459439471"/>
    <n v="1456851071"/>
    <b v="0"/>
    <n v="11"/>
    <b v="1"/>
    <s v="music/rock"/>
    <n v="23.265999999999998"/>
    <n v="1057.5454545454545"/>
    <x v="4"/>
    <s v="rock"/>
    <x v="1835"/>
    <d v="2016-03-31T09:51:11"/>
  </r>
  <r>
    <n v="1836"/>
    <s v="KICKSTART OUR &lt;+3"/>
    <s v="Help fund our 2013 Sound &amp; Lighting Touring rig!"/>
    <n v="5000"/>
    <n v="11633"/>
    <x v="0"/>
    <s v="US"/>
    <s v="USD"/>
    <n v="1361129129"/>
    <n v="1359660329"/>
    <b v="0"/>
    <n v="55"/>
    <b v="1"/>
    <s v="music/rock"/>
    <n v="2.3266"/>
    <n v="211.5090909090909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1633"/>
    <x v="0"/>
    <s v="US"/>
    <s v="USD"/>
    <n v="1332029335"/>
    <n v="1326848935"/>
    <b v="0"/>
    <n v="30"/>
    <b v="1"/>
    <s v="music/rock"/>
    <n v="19.388333333333332"/>
    <n v="387.76666666666665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1633"/>
    <x v="0"/>
    <s v="US"/>
    <s v="USD"/>
    <n v="1317438000"/>
    <n v="1314989557"/>
    <b v="0"/>
    <n v="28"/>
    <b v="1"/>
    <s v="music/rock"/>
    <n v="11.632999999999999"/>
    <n v="415.46428571428572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11633"/>
    <x v="0"/>
    <s v="US"/>
    <s v="USD"/>
    <n v="1475342382"/>
    <n v="1472750382"/>
    <b v="0"/>
    <n v="45"/>
    <b v="1"/>
    <s v="music/rock"/>
    <n v="11.632999999999999"/>
    <n v="258.5111111111111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11633"/>
    <x v="0"/>
    <s v="US"/>
    <s v="USD"/>
    <n v="1367902740"/>
    <n v="1366251510"/>
    <b v="0"/>
    <n v="13"/>
    <b v="1"/>
    <s v="music/rock"/>
    <n v="12.925555555555556"/>
    <n v="894.84615384615381"/>
    <x v="4"/>
    <s v="rock"/>
    <x v="1840"/>
    <d v="2013-05-06T22:59:00"/>
  </r>
  <r>
    <n v="1841"/>
    <s v="Hydra Effect Debut EP"/>
    <s v="Hard Rock with a Positive Message. Help us fund, release and promote our debut EP!"/>
    <n v="2000"/>
    <n v="11633"/>
    <x v="0"/>
    <s v="US"/>
    <s v="USD"/>
    <n v="1400561940"/>
    <n v="1397679445"/>
    <b v="0"/>
    <n v="40"/>
    <b v="1"/>
    <s v="music/rock"/>
    <n v="5.8164999999999996"/>
    <n v="290.82499999999999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11633"/>
    <x v="0"/>
    <s v="US"/>
    <s v="USD"/>
    <n v="1425275940"/>
    <n v="1422371381"/>
    <b v="0"/>
    <n v="21"/>
    <b v="1"/>
    <s v="music/rock"/>
    <n v="5.8164999999999996"/>
    <n v="553.95238095238096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1633"/>
    <x v="0"/>
    <s v="US"/>
    <s v="USD"/>
    <n v="1298245954"/>
    <n v="1295653954"/>
    <b v="0"/>
    <n v="134"/>
    <b v="1"/>
    <s v="music/rock"/>
    <n v="1.1633"/>
    <n v="86.81343283582089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1633"/>
    <x v="0"/>
    <s v="US"/>
    <s v="USD"/>
    <n v="1307761200"/>
    <n v="1304464914"/>
    <b v="0"/>
    <n v="20"/>
    <b v="1"/>
    <s v="music/rock"/>
    <n v="7.7553333333333336"/>
    <n v="581.6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1633"/>
    <x v="0"/>
    <s v="US"/>
    <s v="USD"/>
    <n v="1466139300"/>
    <n v="1464854398"/>
    <b v="0"/>
    <n v="19"/>
    <b v="1"/>
    <s v="music/rock"/>
    <n v="11.632999999999999"/>
    <n v="612.2631578947368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11633"/>
    <x v="0"/>
    <s v="US"/>
    <s v="USD"/>
    <n v="1355585777"/>
    <n v="1352993777"/>
    <b v="0"/>
    <n v="209"/>
    <b v="1"/>
    <s v="music/rock"/>
    <n v="0.7755333333333333"/>
    <n v="55.66028708133971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11633"/>
    <x v="0"/>
    <s v="US"/>
    <s v="USD"/>
    <n v="1429594832"/>
    <n v="1427780432"/>
    <b v="0"/>
    <n v="38"/>
    <b v="1"/>
    <s v="music/rock"/>
    <n v="4.6532"/>
    <n v="306.13157894736844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11633"/>
    <x v="0"/>
    <s v="US"/>
    <s v="USD"/>
    <n v="1312095540"/>
    <n v="1306608888"/>
    <b v="0"/>
    <n v="24"/>
    <b v="1"/>
    <s v="music/rock"/>
    <n v="3.8776666666666668"/>
    <n v="484.70833333333331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11633"/>
    <x v="0"/>
    <s v="US"/>
    <s v="USD"/>
    <n v="1350505059"/>
    <n v="1347913059"/>
    <b v="0"/>
    <n v="8"/>
    <b v="1"/>
    <s v="music/rock"/>
    <n v="38.776666666666664"/>
    <n v="1454.1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11633"/>
    <x v="0"/>
    <s v="US"/>
    <s v="USD"/>
    <n v="1405033300"/>
    <n v="1402441300"/>
    <b v="0"/>
    <n v="179"/>
    <b v="1"/>
    <s v="music/rock"/>
    <n v="1.2925555555555555"/>
    <n v="64.988826815642454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1633"/>
    <x v="0"/>
    <s v="US"/>
    <s v="USD"/>
    <n v="1406509200"/>
    <n v="1404769538"/>
    <b v="0"/>
    <n v="26"/>
    <b v="1"/>
    <s v="music/rock"/>
    <n v="8.9484615384615385"/>
    <n v="447.42307692307691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1633"/>
    <x v="0"/>
    <s v="US"/>
    <s v="USD"/>
    <n v="1429920000"/>
    <n v="1426703452"/>
    <b v="0"/>
    <n v="131"/>
    <b v="1"/>
    <s v="music/rock"/>
    <n v="0.7755333333333333"/>
    <n v="88.801526717557252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11633"/>
    <x v="0"/>
    <s v="US"/>
    <s v="USD"/>
    <n v="1352860017"/>
    <n v="1348536417"/>
    <b v="0"/>
    <n v="14"/>
    <b v="1"/>
    <s v="music/rock"/>
    <n v="14.54125"/>
    <n v="830.92857142857144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1633"/>
    <x v="0"/>
    <s v="US"/>
    <s v="USD"/>
    <n v="1369355437"/>
    <n v="1366763437"/>
    <b v="0"/>
    <n v="174"/>
    <b v="1"/>
    <s v="music/rock"/>
    <n v="0.7755333333333333"/>
    <n v="66.856321839080465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1633"/>
    <x v="0"/>
    <s v="CA"/>
    <s v="CAD"/>
    <n v="1389012940"/>
    <n v="1385124940"/>
    <b v="0"/>
    <n v="191"/>
    <b v="1"/>
    <s v="music/rock"/>
    <n v="1.3294857142857144"/>
    <n v="60.905759162303667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11633"/>
    <x v="0"/>
    <s v="US"/>
    <s v="USD"/>
    <n v="1405715472"/>
    <n v="1403901072"/>
    <b v="0"/>
    <n v="38"/>
    <b v="1"/>
    <s v="music/rock"/>
    <n v="5.8164999999999996"/>
    <n v="306.13157894736844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11633"/>
    <x v="0"/>
    <s v="US"/>
    <s v="USD"/>
    <n v="1410546413"/>
    <n v="1407954413"/>
    <b v="0"/>
    <n v="22"/>
    <b v="1"/>
    <s v="music/rock"/>
    <n v="3.8776666666666668"/>
    <n v="528.77272727272725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11633"/>
    <x v="0"/>
    <s v="US"/>
    <s v="USD"/>
    <n v="1324014521"/>
    <n v="1318826921"/>
    <b v="0"/>
    <n v="149"/>
    <b v="1"/>
    <s v="music/rock"/>
    <n v="2.0939420939420939"/>
    <n v="78.073825503355707"/>
    <x v="4"/>
    <s v="rock"/>
    <x v="1858"/>
    <d v="2011-12-15T23:48:41"/>
  </r>
  <r>
    <n v="1859"/>
    <s v="Queen Kwong Tour to London and Paris"/>
    <s v="Queen Kwong is going ON TOUR to London and Paris!"/>
    <n v="3000"/>
    <n v="11633"/>
    <x v="0"/>
    <s v="US"/>
    <s v="USD"/>
    <n v="1316716129"/>
    <n v="1314124129"/>
    <b v="0"/>
    <n v="56"/>
    <b v="1"/>
    <s v="music/rock"/>
    <n v="3.8776666666666668"/>
    <n v="207.73214285714286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1633"/>
    <x v="0"/>
    <s v="US"/>
    <s v="USD"/>
    <n v="1391706084"/>
    <n v="1389891684"/>
    <b v="0"/>
    <n v="19"/>
    <b v="1"/>
    <s v="music/rock"/>
    <n v="15.510666666666667"/>
    <n v="612.263157894736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11633"/>
    <x v="2"/>
    <s v="GB"/>
    <s v="GBP"/>
    <n v="1422256341"/>
    <n v="1419664341"/>
    <b v="0"/>
    <n v="0"/>
    <b v="0"/>
    <s v="games/mobile games"/>
    <n v="4.6531999999999997E-2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1633"/>
    <x v="2"/>
    <s v="US"/>
    <s v="USD"/>
    <n v="1488958200"/>
    <n v="1484912974"/>
    <b v="0"/>
    <n v="16"/>
    <b v="0"/>
    <s v="games/mobile games"/>
    <n v="0.64627777777777773"/>
    <n v="727.062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1633"/>
    <x v="2"/>
    <s v="US"/>
    <s v="USD"/>
    <n v="1402600085"/>
    <n v="1400008085"/>
    <b v="0"/>
    <n v="2"/>
    <b v="0"/>
    <s v="games/mobile games"/>
    <n v="4.6532"/>
    <n v="5816.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11633"/>
    <x v="2"/>
    <s v="US"/>
    <s v="USD"/>
    <n v="1399223500"/>
    <n v="1396631500"/>
    <b v="0"/>
    <n v="48"/>
    <b v="0"/>
    <s v="games/mobile games"/>
    <n v="1.7896923076923077"/>
    <n v="242.3541666666666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11633"/>
    <x v="2"/>
    <s v="GB"/>
    <s v="GBP"/>
    <n v="1478425747"/>
    <n v="1475398147"/>
    <b v="0"/>
    <n v="2"/>
    <b v="0"/>
    <s v="games/mobile games"/>
    <n v="0.10575454545454545"/>
    <n v="5816.5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1633"/>
    <x v="2"/>
    <s v="US"/>
    <s v="USD"/>
    <n v="1488340800"/>
    <n v="1483768497"/>
    <b v="0"/>
    <n v="2"/>
    <b v="0"/>
    <s v="games/mobile games"/>
    <n v="0.46532000000000001"/>
    <n v="5816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1633"/>
    <x v="2"/>
    <s v="US"/>
    <s v="USD"/>
    <n v="1478383912"/>
    <n v="1475791912"/>
    <b v="0"/>
    <n v="1"/>
    <b v="0"/>
    <s v="games/mobile games"/>
    <n v="0.58165"/>
    <n v="11633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1633"/>
    <x v="2"/>
    <s v="US"/>
    <s v="USD"/>
    <n v="1450166340"/>
    <n v="1448044925"/>
    <b v="0"/>
    <n v="17"/>
    <b v="0"/>
    <s v="games/mobile games"/>
    <n v="0.46532000000000001"/>
    <n v="684.29411764705878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11633"/>
    <x v="2"/>
    <s v="US"/>
    <s v="USD"/>
    <n v="1483488249"/>
    <n v="1480896249"/>
    <b v="0"/>
    <n v="0"/>
    <b v="0"/>
    <s v="games/mobile games"/>
    <n v="1.1633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11633"/>
    <x v="2"/>
    <s v="US"/>
    <s v="USD"/>
    <n v="1454213820"/>
    <n v="1451723535"/>
    <b v="0"/>
    <n v="11"/>
    <b v="0"/>
    <s v="games/mobile games"/>
    <n v="3.3237142857142858"/>
    <n v="1057.5454545454545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11633"/>
    <x v="2"/>
    <s v="US"/>
    <s v="USD"/>
    <n v="1416512901"/>
    <n v="1413053301"/>
    <b v="0"/>
    <n v="95"/>
    <b v="0"/>
    <s v="games/mobile games"/>
    <n v="1.7896923076923077"/>
    <n v="122.45263157894736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11633"/>
    <x v="2"/>
    <s v="US"/>
    <s v="USD"/>
    <n v="1435633602"/>
    <n v="1433041602"/>
    <b v="0"/>
    <n v="13"/>
    <b v="0"/>
    <s v="games/mobile games"/>
    <n v="0.58165"/>
    <n v="894.84615384615381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11633"/>
    <x v="2"/>
    <s v="CA"/>
    <s v="CAD"/>
    <n v="1436373900"/>
    <n v="1433861210"/>
    <b v="0"/>
    <n v="2"/>
    <b v="0"/>
    <s v="games/mobile games"/>
    <n v="1.4541249999999999"/>
    <n v="5816.5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11633"/>
    <x v="2"/>
    <s v="US"/>
    <s v="USD"/>
    <n v="1467155733"/>
    <n v="1465427733"/>
    <b v="0"/>
    <n v="2"/>
    <b v="0"/>
    <s v="games/mobile games"/>
    <n v="7.270625E-2"/>
    <n v="5816.5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11633"/>
    <x v="2"/>
    <s v="US"/>
    <s v="USD"/>
    <n v="1470519308"/>
    <n v="1465335308"/>
    <b v="0"/>
    <n v="3"/>
    <b v="0"/>
    <s v="games/mobile games"/>
    <n v="1.1633"/>
    <n v="3877.6666666666665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11633"/>
    <x v="2"/>
    <s v="AU"/>
    <s v="AUD"/>
    <n v="1402901405"/>
    <n v="1400309405"/>
    <b v="0"/>
    <n v="0"/>
    <b v="0"/>
    <s v="games/mobile games"/>
    <n v="41.546428571428571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11633"/>
    <x v="2"/>
    <s v="US"/>
    <s v="USD"/>
    <n v="1425170525"/>
    <n v="1422664925"/>
    <b v="0"/>
    <n v="0"/>
    <b v="0"/>
    <s v="games/mobile games"/>
    <n v="193.88333333333333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11633"/>
    <x v="2"/>
    <s v="AU"/>
    <s v="AUD"/>
    <n v="1402618355"/>
    <n v="1400026355"/>
    <b v="0"/>
    <n v="0"/>
    <b v="0"/>
    <s v="games/mobile games"/>
    <n v="1.4541249999999999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11633"/>
    <x v="2"/>
    <s v="ES"/>
    <s v="EUR"/>
    <n v="1457966129"/>
    <n v="1455377729"/>
    <b v="0"/>
    <n v="2"/>
    <b v="0"/>
    <s v="games/mobile games"/>
    <n v="2.3266"/>
    <n v="5816.5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1633"/>
    <x v="2"/>
    <s v="GB"/>
    <s v="GBP"/>
    <n v="1459341380"/>
    <n v="1456839380"/>
    <b v="0"/>
    <n v="24"/>
    <b v="0"/>
    <s v="games/mobile games"/>
    <n v="2.3266"/>
    <n v="484.70833333333331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11633"/>
    <x v="0"/>
    <s v="US"/>
    <s v="USD"/>
    <n v="1425955189"/>
    <n v="1423366789"/>
    <b v="0"/>
    <n v="70"/>
    <b v="1"/>
    <s v="music/indie rock"/>
    <n v="5.8164999999999996"/>
    <n v="166.18571428571428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11633"/>
    <x v="0"/>
    <s v="US"/>
    <s v="USD"/>
    <n v="1341964080"/>
    <n v="1339109212"/>
    <b v="0"/>
    <n v="81"/>
    <b v="1"/>
    <s v="music/indie rock"/>
    <n v="3.4725373134328357"/>
    <n v="143.61728395061729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1633"/>
    <x v="0"/>
    <s v="US"/>
    <s v="USD"/>
    <n v="1333921508"/>
    <n v="1331333108"/>
    <b v="0"/>
    <n v="32"/>
    <b v="1"/>
    <s v="music/indie rock"/>
    <n v="11.644644644644645"/>
    <n v="363.5312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1633"/>
    <x v="0"/>
    <s v="US"/>
    <s v="USD"/>
    <n v="1354017600"/>
    <n v="1350967535"/>
    <b v="0"/>
    <n v="26"/>
    <b v="1"/>
    <s v="music/indie rock"/>
    <n v="11.632999999999999"/>
    <n v="447.42307692307691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11633"/>
    <x v="0"/>
    <s v="US"/>
    <s v="USD"/>
    <n v="1344636000"/>
    <n v="1341800110"/>
    <b v="0"/>
    <n v="105"/>
    <b v="1"/>
    <s v="music/indie rock"/>
    <n v="2.5427322404371586"/>
    <n v="110.79047619047618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1633"/>
    <x v="0"/>
    <s v="US"/>
    <s v="USD"/>
    <n v="1415832338"/>
    <n v="1413236738"/>
    <b v="0"/>
    <n v="29"/>
    <b v="1"/>
    <s v="music/indie rock"/>
    <n v="9.6941666666666659"/>
    <n v="401.13793103448273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11633"/>
    <x v="0"/>
    <s v="ES"/>
    <s v="EUR"/>
    <n v="1449178200"/>
    <n v="1447614732"/>
    <b v="0"/>
    <n v="8"/>
    <b v="1"/>
    <s v="music/indie rock"/>
    <n v="3.8776666666666668"/>
    <n v="1454.12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11633"/>
    <x v="0"/>
    <s v="US"/>
    <s v="USD"/>
    <n v="1275368340"/>
    <n v="1272692732"/>
    <b v="0"/>
    <n v="89"/>
    <b v="1"/>
    <s v="music/indie rock"/>
    <n v="4.6532"/>
    <n v="130.70786516853931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11633"/>
    <x v="0"/>
    <s v="US"/>
    <s v="USD"/>
    <n v="1363024946"/>
    <n v="1359140546"/>
    <b v="0"/>
    <n v="44"/>
    <b v="1"/>
    <s v="music/indie rock"/>
    <n v="5.8164999999999996"/>
    <n v="264.3863636363636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1633"/>
    <x v="0"/>
    <s v="US"/>
    <s v="USD"/>
    <n v="1355597528"/>
    <n v="1353005528"/>
    <b v="0"/>
    <n v="246"/>
    <b v="1"/>
    <s v="music/indie rock"/>
    <n v="0.9694166666666667"/>
    <n v="47.288617886178862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1633"/>
    <x v="0"/>
    <s v="US"/>
    <s v="USD"/>
    <n v="1279778400"/>
    <n v="1275851354"/>
    <b v="0"/>
    <n v="120"/>
    <b v="1"/>
    <s v="music/indie rock"/>
    <n v="1.1633"/>
    <n v="96.941666666666663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11633"/>
    <x v="0"/>
    <s v="US"/>
    <s v="USD"/>
    <n v="1307459881"/>
    <n v="1304867881"/>
    <b v="0"/>
    <n v="26"/>
    <b v="1"/>
    <s v="music/indie rock"/>
    <n v="23.265999999999998"/>
    <n v="447.42307692307691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11633"/>
    <x v="0"/>
    <s v="US"/>
    <s v="USD"/>
    <n v="1302926340"/>
    <n v="1301524585"/>
    <b v="0"/>
    <n v="45"/>
    <b v="1"/>
    <s v="music/indie rock"/>
    <n v="4.6532"/>
    <n v="258.51111111111112"/>
    <x v="4"/>
    <s v="indie rock"/>
    <x v="1893"/>
    <d v="2011-04-15T21:59:00"/>
  </r>
  <r>
    <n v="1894"/>
    <s v="Help me release my first 3 song EP!!"/>
    <s v="Im trying to raise $1000 for a 3 song EP in a studio!"/>
    <n v="1000"/>
    <n v="11633"/>
    <x v="0"/>
    <s v="US"/>
    <s v="USD"/>
    <n v="1329082983"/>
    <n v="1326404583"/>
    <b v="0"/>
    <n v="20"/>
    <b v="1"/>
    <s v="music/indie rock"/>
    <n v="11.632999999999999"/>
    <n v="581.6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11633"/>
    <x v="0"/>
    <s v="US"/>
    <s v="USD"/>
    <n v="1445363722"/>
    <n v="1442771722"/>
    <b v="0"/>
    <n v="47"/>
    <b v="1"/>
    <s v="music/indie rock"/>
    <n v="1.2822971781305115"/>
    <n v="247.51063829787233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11633"/>
    <x v="0"/>
    <s v="US"/>
    <s v="USD"/>
    <n v="1334250165"/>
    <n v="1331658165"/>
    <b v="0"/>
    <n v="13"/>
    <b v="1"/>
    <s v="music/indie rock"/>
    <n v="25.793791574279378"/>
    <n v="894.84615384615381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11633"/>
    <x v="0"/>
    <s v="US"/>
    <s v="USD"/>
    <n v="1393966800"/>
    <n v="1392040806"/>
    <b v="0"/>
    <n v="183"/>
    <b v="1"/>
    <s v="music/indie rock"/>
    <n v="1.8319685039370079"/>
    <n v="63.568306010928964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1633"/>
    <x v="0"/>
    <s v="US"/>
    <s v="USD"/>
    <n v="1454349600"/>
    <n v="1451277473"/>
    <b v="0"/>
    <n v="21"/>
    <b v="1"/>
    <s v="music/indie rock"/>
    <n v="11.632999999999999"/>
    <n v="553.95238095238096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1633"/>
    <x v="0"/>
    <s v="US"/>
    <s v="USD"/>
    <n v="1427319366"/>
    <n v="1424730966"/>
    <b v="0"/>
    <n v="42"/>
    <b v="1"/>
    <s v="music/indie rock"/>
    <n v="12.925555555555556"/>
    <n v="276.97619047619048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11633"/>
    <x v="0"/>
    <s v="US"/>
    <s v="USD"/>
    <n v="1349517540"/>
    <n v="1347137731"/>
    <b v="0"/>
    <n v="54"/>
    <b v="1"/>
    <s v="music/indie rock"/>
    <n v="4.6532"/>
    <n v="215.42592592592592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11633"/>
    <x v="2"/>
    <s v="GB"/>
    <s v="GBP"/>
    <n v="1432299600"/>
    <n v="1429707729"/>
    <b v="0"/>
    <n v="25"/>
    <b v="0"/>
    <s v="technology/gadgets"/>
    <n v="0.1175050505050505"/>
    <n v="465.32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1633"/>
    <x v="2"/>
    <s v="NL"/>
    <s v="EUR"/>
    <n v="1425495447"/>
    <n v="1422903447"/>
    <b v="0"/>
    <n v="3"/>
    <b v="0"/>
    <s v="technology/gadgets"/>
    <n v="11.632999999999999"/>
    <n v="3877.6666666666665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1633"/>
    <x v="2"/>
    <s v="US"/>
    <s v="USD"/>
    <n v="1485541791"/>
    <n v="1480357791"/>
    <b v="0"/>
    <n v="41"/>
    <b v="0"/>
    <s v="technology/gadgets"/>
    <n v="3.8776666666666668"/>
    <n v="283.73170731707319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11633"/>
    <x v="2"/>
    <s v="US"/>
    <s v="USD"/>
    <n v="1451752021"/>
    <n v="1447864021"/>
    <b v="0"/>
    <n v="2"/>
    <b v="0"/>
    <s v="technology/gadgets"/>
    <n v="0.23266000000000001"/>
    <n v="5816.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11633"/>
    <x v="2"/>
    <s v="US"/>
    <s v="USD"/>
    <n v="1410127994"/>
    <n v="1407535994"/>
    <b v="0"/>
    <n v="4"/>
    <b v="0"/>
    <s v="technology/gadgets"/>
    <n v="0.46532000000000001"/>
    <n v="2908.2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11633"/>
    <x v="2"/>
    <s v="US"/>
    <s v="USD"/>
    <n v="1466697983"/>
    <n v="1464105983"/>
    <b v="0"/>
    <n v="99"/>
    <b v="0"/>
    <s v="technology/gadgets"/>
    <n v="0.23266000000000001"/>
    <n v="117.50505050505051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11633"/>
    <x v="2"/>
    <s v="US"/>
    <s v="USD"/>
    <n v="1400853925"/>
    <n v="1399557925"/>
    <b v="0"/>
    <n v="4"/>
    <b v="0"/>
    <s v="technology/gadgets"/>
    <n v="0.38776666666666665"/>
    <n v="2908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11633"/>
    <x v="2"/>
    <s v="US"/>
    <s v="USD"/>
    <n v="1483048900"/>
    <n v="1480456900"/>
    <b v="0"/>
    <n v="4"/>
    <b v="0"/>
    <s v="technology/gadgets"/>
    <n v="0.46532000000000001"/>
    <n v="29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11633"/>
    <x v="2"/>
    <s v="US"/>
    <s v="USD"/>
    <n v="1414059479"/>
    <n v="1411467479"/>
    <b v="0"/>
    <n v="38"/>
    <b v="0"/>
    <s v="technology/gadgets"/>
    <n v="0.3323714285714286"/>
    <n v="306.13157894736844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11633"/>
    <x v="2"/>
    <s v="NL"/>
    <s v="EUR"/>
    <n v="1446331500"/>
    <n v="1442531217"/>
    <b v="0"/>
    <n v="285"/>
    <b v="0"/>
    <s v="technology/gadgets"/>
    <n v="0.13685882352941175"/>
    <n v="40.81754385964912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1633"/>
    <x v="2"/>
    <s v="NZ"/>
    <s v="NZD"/>
    <n v="1407545334"/>
    <n v="1404953334"/>
    <b v="0"/>
    <n v="1"/>
    <b v="0"/>
    <s v="technology/gadgets"/>
    <n v="0.27371764705882351"/>
    <n v="11633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11633"/>
    <x v="2"/>
    <s v="US"/>
    <s v="USD"/>
    <n v="1433395560"/>
    <n v="1430803560"/>
    <b v="0"/>
    <n v="42"/>
    <b v="0"/>
    <s v="technology/gadgets"/>
    <n v="2.3266"/>
    <n v="276.97619047619048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11633"/>
    <x v="2"/>
    <s v="GB"/>
    <s v="GBP"/>
    <n v="1412770578"/>
    <n v="1410178578"/>
    <b v="0"/>
    <n v="26"/>
    <b v="0"/>
    <s v="technology/gadgets"/>
    <n v="0.24235416666666668"/>
    <n v="447.42307692307691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11633"/>
    <x v="2"/>
    <s v="US"/>
    <s v="USD"/>
    <n v="1414814340"/>
    <n v="1413519073"/>
    <b v="0"/>
    <n v="2"/>
    <b v="0"/>
    <s v="technology/gadgets"/>
    <n v="17.466966966966968"/>
    <n v="5816.5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11633"/>
    <x v="2"/>
    <s v="US"/>
    <s v="USD"/>
    <n v="1409620222"/>
    <n v="1407892222"/>
    <b v="0"/>
    <n v="4"/>
    <b v="0"/>
    <s v="technology/gadgets"/>
    <n v="23.265999999999998"/>
    <n v="2908.25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1633"/>
    <x v="2"/>
    <s v="US"/>
    <s v="USD"/>
    <n v="1478542375"/>
    <n v="1476378775"/>
    <b v="0"/>
    <n v="6"/>
    <b v="0"/>
    <s v="technology/gadgets"/>
    <n v="0.58165"/>
    <n v="1938.8333333333333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11633"/>
    <x v="2"/>
    <s v="HK"/>
    <s v="HKD"/>
    <n v="1486708133"/>
    <n v="1484116133"/>
    <b v="0"/>
    <n v="70"/>
    <b v="0"/>
    <s v="technology/gadgets"/>
    <n v="2.9828205128205127E-2"/>
    <n v="166.18571428571428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11633"/>
    <x v="2"/>
    <s v="US"/>
    <s v="USD"/>
    <n v="1407869851"/>
    <n v="1404845851"/>
    <b v="0"/>
    <n v="9"/>
    <b v="0"/>
    <s v="technology/gadgets"/>
    <n v="0.46532000000000001"/>
    <n v="1292.5555555555557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1633"/>
    <x v="2"/>
    <s v="US"/>
    <s v="USD"/>
    <n v="1432069249"/>
    <n v="1429477249"/>
    <b v="0"/>
    <n v="8"/>
    <b v="0"/>
    <s v="technology/gadgets"/>
    <n v="23.265999999999998"/>
    <n v="1454.1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11633"/>
    <x v="2"/>
    <s v="GB"/>
    <s v="GBP"/>
    <n v="1445468400"/>
    <n v="1443042061"/>
    <b v="0"/>
    <n v="105"/>
    <b v="0"/>
    <s v="technology/gadgets"/>
    <n v="1.1633"/>
    <n v="110.79047619047618"/>
    <x v="2"/>
    <s v="gadgets"/>
    <x v="1920"/>
    <d v="2015-10-21T17:00:00"/>
  </r>
  <r>
    <n v="1921"/>
    <s v="The Fine Spirits are making an album!"/>
    <s v="The Fine Spirits are making an album, but we need your help!"/>
    <n v="1500"/>
    <n v="11633"/>
    <x v="0"/>
    <s v="US"/>
    <s v="USD"/>
    <n v="1342243143"/>
    <n v="1339651143"/>
    <b v="0"/>
    <n v="38"/>
    <b v="1"/>
    <s v="music/indie rock"/>
    <n v="7.7553333333333336"/>
    <n v="306.1315789473684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11633"/>
    <x v="0"/>
    <s v="US"/>
    <s v="USD"/>
    <n v="1386828507"/>
    <n v="1384236507"/>
    <b v="0"/>
    <n v="64"/>
    <b v="1"/>
    <s v="music/indie rock"/>
    <n v="5.8164999999999996"/>
    <n v="181.76562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11633"/>
    <x v="0"/>
    <s v="US"/>
    <s v="USD"/>
    <n v="1317099540"/>
    <n v="1313612532"/>
    <b v="0"/>
    <n v="13"/>
    <b v="1"/>
    <s v="music/indie rock"/>
    <n v="93.063999999999993"/>
    <n v="894.84615384615381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11633"/>
    <x v="0"/>
    <s v="US"/>
    <s v="USD"/>
    <n v="1389814380"/>
    <n v="1387390555"/>
    <b v="0"/>
    <n v="33"/>
    <b v="1"/>
    <s v="music/indie rock"/>
    <n v="3.8776666666666668"/>
    <n v="352.5151515151515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1633"/>
    <x v="0"/>
    <s v="US"/>
    <s v="USD"/>
    <n v="1381449600"/>
    <n v="1379540288"/>
    <b v="0"/>
    <n v="52"/>
    <b v="1"/>
    <s v="music/indie rock"/>
    <n v="7.7553333333333336"/>
    <n v="223.71153846153845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1633"/>
    <x v="0"/>
    <s v="US"/>
    <s v="USD"/>
    <n v="1288657560"/>
    <n v="1286319256"/>
    <b v="0"/>
    <n v="107"/>
    <b v="1"/>
    <s v="music/indie rock"/>
    <n v="7.7553333333333336"/>
    <n v="108.71962616822429"/>
    <x v="4"/>
    <s v="indie rock"/>
    <x v="1926"/>
    <d v="2010-11-01T18:26:00"/>
  </r>
  <r>
    <n v="1927"/>
    <s v="GBS Detroit Presents Hampshire"/>
    <s v="Hampshire is headed to GBS Detroit."/>
    <n v="600"/>
    <n v="11633"/>
    <x v="0"/>
    <s v="US"/>
    <s v="USD"/>
    <n v="1331182740"/>
    <n v="1329856839"/>
    <b v="0"/>
    <n v="11"/>
    <b v="1"/>
    <s v="music/indie rock"/>
    <n v="19.388333333333332"/>
    <n v="1057.5454545454545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11633"/>
    <x v="0"/>
    <s v="US"/>
    <s v="USD"/>
    <n v="1367940794"/>
    <n v="1365348794"/>
    <b v="0"/>
    <n v="34"/>
    <b v="1"/>
    <s v="music/indie rock"/>
    <n v="4.5619607843137251"/>
    <n v="342.14705882352939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11633"/>
    <x v="0"/>
    <s v="US"/>
    <s v="USD"/>
    <n v="1309825866"/>
    <n v="1306197066"/>
    <b v="0"/>
    <n v="75"/>
    <b v="1"/>
    <s v="music/indie rock"/>
    <n v="3.6353124999999999"/>
    <n v="155.10666666666665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1633"/>
    <x v="0"/>
    <s v="US"/>
    <s v="USD"/>
    <n v="1373203482"/>
    <n v="1368019482"/>
    <b v="0"/>
    <n v="26"/>
    <b v="1"/>
    <s v="music/indie rock"/>
    <n v="11.632999999999999"/>
    <n v="447.42307692307691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11633"/>
    <x v="0"/>
    <s v="US"/>
    <s v="USD"/>
    <n v="1337657400"/>
    <n v="1336512309"/>
    <b v="0"/>
    <n v="50"/>
    <b v="1"/>
    <s v="music/indie rock"/>
    <n v="5.8164999999999996"/>
    <n v="232.66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1633"/>
    <x v="0"/>
    <s v="US"/>
    <s v="USD"/>
    <n v="1327433173"/>
    <n v="1325618773"/>
    <b v="0"/>
    <n v="80"/>
    <b v="1"/>
    <s v="music/indie rock"/>
    <n v="2.2158095238095239"/>
    <n v="145.41249999999999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1633"/>
    <x v="0"/>
    <s v="US"/>
    <s v="USD"/>
    <n v="1411787307"/>
    <n v="1409195307"/>
    <b v="0"/>
    <n v="110"/>
    <b v="1"/>
    <s v="music/indie rock"/>
    <n v="1.9388333333333334"/>
    <n v="105.75454545454545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11633"/>
    <x v="0"/>
    <s v="US"/>
    <s v="USD"/>
    <n v="1324789200"/>
    <n v="1321649321"/>
    <b v="0"/>
    <n v="77"/>
    <b v="1"/>
    <s v="music/indie rock"/>
    <n v="2.3266"/>
    <n v="151.07792207792207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11633"/>
    <x v="0"/>
    <s v="US"/>
    <s v="USD"/>
    <n v="1403326740"/>
    <n v="1400106171"/>
    <b v="0"/>
    <n v="50"/>
    <b v="1"/>
    <s v="music/indie rock"/>
    <n v="4.6532"/>
    <n v="232.66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11633"/>
    <x v="0"/>
    <s v="US"/>
    <s v="USD"/>
    <n v="1323151140"/>
    <n v="1320528070"/>
    <b v="0"/>
    <n v="145"/>
    <b v="1"/>
    <s v="music/indie rock"/>
    <n v="1.5510666666666666"/>
    <n v="80.227586206896547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633"/>
    <x v="0"/>
    <s v="US"/>
    <s v="USD"/>
    <n v="1339732740"/>
    <n v="1338346281"/>
    <b v="0"/>
    <n v="29"/>
    <b v="1"/>
    <s v="music/indie rock"/>
    <n v="19.388333333333332"/>
    <n v="401.13793103448273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1633"/>
    <x v="0"/>
    <s v="US"/>
    <s v="USD"/>
    <n v="1372741200"/>
    <n v="1370067231"/>
    <b v="0"/>
    <n v="114"/>
    <b v="1"/>
    <s v="music/indie rock"/>
    <n v="0.7755333333333333"/>
    <n v="102.04385964912281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633"/>
    <x v="0"/>
    <s v="US"/>
    <s v="USD"/>
    <n v="1362955108"/>
    <n v="1360366708"/>
    <b v="0"/>
    <n v="96"/>
    <b v="1"/>
    <s v="music/indie rock"/>
    <n v="1.1633"/>
    <n v="121.17708333333333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633"/>
    <x v="0"/>
    <s v="US"/>
    <s v="USD"/>
    <n v="1308110340"/>
    <n v="1304770233"/>
    <b v="0"/>
    <n v="31"/>
    <b v="1"/>
    <s v="music/indie rock"/>
    <n v="17.896923076923077"/>
    <n v="375.2580645161290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11633"/>
    <x v="0"/>
    <s v="US"/>
    <s v="USD"/>
    <n v="1400137131"/>
    <n v="1397545131"/>
    <b v="1"/>
    <n v="4883"/>
    <b v="1"/>
    <s v="technology/hardware"/>
    <n v="4.6531999999999997E-2"/>
    <n v="2.3823469178783534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11633"/>
    <x v="0"/>
    <s v="US"/>
    <s v="USD"/>
    <n v="1309809140"/>
    <n v="1302033140"/>
    <b v="1"/>
    <n v="95"/>
    <b v="1"/>
    <s v="technology/hardware"/>
    <n v="1.9388333333333334"/>
    <n v="122.45263157894736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1633"/>
    <x v="0"/>
    <s v="US"/>
    <s v="USD"/>
    <n v="1470896916"/>
    <n v="1467008916"/>
    <b v="1"/>
    <n v="2478"/>
    <b v="1"/>
    <s v="technology/hardware"/>
    <n v="1.1633"/>
    <n v="4.6945117029862793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1633"/>
    <x v="0"/>
    <s v="US"/>
    <s v="USD"/>
    <n v="1398952890"/>
    <n v="1396360890"/>
    <b v="1"/>
    <n v="1789"/>
    <b v="1"/>
    <s v="technology/hardware"/>
    <n v="0.290825"/>
    <n v="6.502515371716042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11633"/>
    <x v="0"/>
    <s v="ES"/>
    <s v="EUR"/>
    <n v="1436680958"/>
    <n v="1433224958"/>
    <b v="1"/>
    <n v="680"/>
    <b v="1"/>
    <s v="technology/hardware"/>
    <n v="0.11633"/>
    <n v="17.107352941176469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633"/>
    <x v="0"/>
    <s v="US"/>
    <s v="USD"/>
    <n v="1397961361"/>
    <n v="1392780961"/>
    <b v="1"/>
    <n v="70"/>
    <b v="1"/>
    <s v="technology/hardware"/>
    <n v="1.5510666666666666"/>
    <n v="166.18571428571428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1633"/>
    <x v="0"/>
    <s v="US"/>
    <s v="USD"/>
    <n v="1258955940"/>
    <n v="1255730520"/>
    <b v="1"/>
    <n v="23"/>
    <b v="1"/>
    <s v="technology/hardware"/>
    <n v="14.54125"/>
    <n v="505.78260869565219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11633"/>
    <x v="0"/>
    <s v="US"/>
    <s v="USD"/>
    <n v="1465232520"/>
    <n v="1460557809"/>
    <b v="1"/>
    <n v="4245"/>
    <b v="1"/>
    <s v="technology/hardware"/>
    <n v="0.11633"/>
    <n v="2.7404004711425207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11633"/>
    <x v="0"/>
    <s v="GB"/>
    <s v="GBP"/>
    <n v="1404986951"/>
    <n v="1402394951"/>
    <b v="1"/>
    <n v="943"/>
    <b v="1"/>
    <s v="technology/hardware"/>
    <n v="0.23266000000000001"/>
    <n v="12.336161187698833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11633"/>
    <x v="0"/>
    <s v="US"/>
    <s v="USD"/>
    <n v="1303446073"/>
    <n v="1300767673"/>
    <b v="1"/>
    <n v="1876"/>
    <b v="1"/>
    <s v="technology/hardware"/>
    <n v="0.24235416666666668"/>
    <n v="6.2009594882729209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1633"/>
    <x v="0"/>
    <s v="US"/>
    <s v="USD"/>
    <n v="1478516737"/>
    <n v="1475921137"/>
    <b v="1"/>
    <n v="834"/>
    <b v="1"/>
    <s v="technology/hardware"/>
    <n v="0.23266000000000001"/>
    <n v="13.94844124700239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11633"/>
    <x v="0"/>
    <s v="CA"/>
    <s v="CAD"/>
    <n v="1381934015"/>
    <n v="1378737215"/>
    <b v="1"/>
    <n v="682"/>
    <b v="1"/>
    <s v="technology/hardware"/>
    <n v="0.3323714285714286"/>
    <n v="17.057184750733139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11633"/>
    <x v="0"/>
    <s v="US"/>
    <s v="USD"/>
    <n v="1330657200"/>
    <n v="1328158065"/>
    <b v="1"/>
    <n v="147"/>
    <b v="1"/>
    <s v="technology/hardware"/>
    <n v="0.7755333333333333"/>
    <n v="79.136054421768705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11633"/>
    <x v="0"/>
    <s v="US"/>
    <s v="USD"/>
    <n v="1457758800"/>
    <n v="1453730176"/>
    <b v="1"/>
    <n v="415"/>
    <b v="1"/>
    <s v="technology/hardware"/>
    <n v="0.23266000000000001"/>
    <n v="28.03132530120482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1633"/>
    <x v="0"/>
    <s v="US"/>
    <s v="USD"/>
    <n v="1337799600"/>
    <n v="1334989881"/>
    <b v="1"/>
    <n v="290"/>
    <b v="1"/>
    <s v="technology/hardware"/>
    <n v="0.27697619047619049"/>
    <n v="40.113793103448273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1633"/>
    <x v="0"/>
    <s v="US"/>
    <s v="USD"/>
    <n v="1429391405"/>
    <n v="1425507005"/>
    <b v="1"/>
    <n v="365"/>
    <b v="1"/>
    <s v="technology/hardware"/>
    <n v="0.19388333333333332"/>
    <n v="31.87123287671233"/>
    <x v="2"/>
    <s v="hardware"/>
    <x v="1956"/>
    <d v="2015-04-18T15:10:05"/>
  </r>
  <r>
    <n v="1957"/>
    <s v="freeSoC and freeSoC Mini"/>
    <s v="An open hardware platform for the best microcontroller in the world."/>
    <n v="30000"/>
    <n v="11633"/>
    <x v="0"/>
    <s v="US"/>
    <s v="USD"/>
    <n v="1351304513"/>
    <n v="1348712513"/>
    <b v="1"/>
    <n v="660"/>
    <b v="1"/>
    <s v="technology/hardware"/>
    <n v="0.38776666666666665"/>
    <n v="17.625757575757575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1633"/>
    <x v="0"/>
    <s v="US"/>
    <s v="USD"/>
    <n v="1364078561"/>
    <n v="1361490161"/>
    <b v="1"/>
    <n v="1356"/>
    <b v="1"/>
    <s v="technology/hardware"/>
    <n v="1.6618571428571429"/>
    <n v="8.578908554572271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1633"/>
    <x v="0"/>
    <s v="US"/>
    <s v="USD"/>
    <n v="1412121600"/>
    <n v="1408565860"/>
    <b v="1"/>
    <n v="424"/>
    <b v="1"/>
    <s v="technology/hardware"/>
    <n v="1.1633"/>
    <n v="27.436320754716981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11633"/>
    <x v="0"/>
    <s v="SE"/>
    <s v="SEK"/>
    <n v="1419151341"/>
    <n v="1416559341"/>
    <b v="1"/>
    <n v="33"/>
    <b v="1"/>
    <s v="technology/hardware"/>
    <n v="0.1661857142857143"/>
    <n v="352.5151515151515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633"/>
    <x v="0"/>
    <s v="US"/>
    <s v="USD"/>
    <n v="1349495940"/>
    <n v="1346042417"/>
    <b v="1"/>
    <n v="1633"/>
    <b v="1"/>
    <s v="technology/hardware"/>
    <n v="1.1633"/>
    <n v="7.123698714023269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1633"/>
    <x v="0"/>
    <s v="US"/>
    <s v="USD"/>
    <n v="1400006636"/>
    <n v="1397414636"/>
    <b v="1"/>
    <n v="306"/>
    <b v="1"/>
    <s v="technology/hardware"/>
    <n v="1.1633"/>
    <n v="38.016339869281047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1633"/>
    <x v="0"/>
    <s v="GB"/>
    <s v="GBP"/>
    <n v="1410862734"/>
    <n v="1407838734"/>
    <b v="1"/>
    <n v="205"/>
    <b v="1"/>
    <s v="technology/hardware"/>
    <n v="0.61226315789473684"/>
    <n v="56.746341463414637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11633"/>
    <x v="0"/>
    <s v="IT"/>
    <s v="EUR"/>
    <n v="1461306772"/>
    <n v="1458714772"/>
    <b v="1"/>
    <n v="1281"/>
    <b v="1"/>
    <s v="technology/hardware"/>
    <n v="0.13041479820627802"/>
    <n v="9.0811865729898518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1633"/>
    <x v="0"/>
    <s v="US"/>
    <s v="USD"/>
    <n v="1326330000"/>
    <n v="1324433310"/>
    <b v="1"/>
    <n v="103"/>
    <b v="1"/>
    <s v="technology/hardware"/>
    <n v="2.3266"/>
    <n v="112.94174757281553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11633"/>
    <x v="0"/>
    <s v="US"/>
    <s v="USD"/>
    <n v="1408021098"/>
    <n v="1405429098"/>
    <b v="1"/>
    <n v="1513"/>
    <b v="1"/>
    <s v="technology/hardware"/>
    <n v="0.11633"/>
    <n v="7.6886979510905489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1633"/>
    <x v="0"/>
    <s v="US"/>
    <s v="USD"/>
    <n v="1398959729"/>
    <n v="1396367729"/>
    <b v="1"/>
    <n v="405"/>
    <b v="1"/>
    <s v="technology/hardware"/>
    <n v="0.58165"/>
    <n v="28.723456790123457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1633"/>
    <x v="0"/>
    <s v="US"/>
    <s v="USD"/>
    <n v="1480777515"/>
    <n v="1478095515"/>
    <b v="1"/>
    <n v="510"/>
    <b v="1"/>
    <s v="technology/hardware"/>
    <n v="0.23266000000000001"/>
    <n v="22.809803921568626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633"/>
    <x v="0"/>
    <s v="GB"/>
    <s v="GBP"/>
    <n v="1470423668"/>
    <n v="1467831668"/>
    <b v="1"/>
    <n v="1887"/>
    <b v="1"/>
    <s v="technology/hardware"/>
    <n v="0.58165"/>
    <n v="6.1648118706942236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11633"/>
    <x v="0"/>
    <s v="US"/>
    <s v="USD"/>
    <n v="1366429101"/>
    <n v="1361248701"/>
    <b v="1"/>
    <n v="701"/>
    <b v="1"/>
    <s v="technology/hardware"/>
    <n v="2.3266"/>
    <n v="16.594864479315262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1633"/>
    <x v="0"/>
    <s v="US"/>
    <s v="USD"/>
    <n v="1384488000"/>
    <n v="1381752061"/>
    <b v="1"/>
    <n v="3863"/>
    <b v="1"/>
    <s v="technology/hardware"/>
    <n v="2.9082500000000001E-2"/>
    <n v="3.0113901113124513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1633"/>
    <x v="0"/>
    <s v="US"/>
    <s v="USD"/>
    <n v="1353201444"/>
    <n v="1350605844"/>
    <b v="1"/>
    <n v="238"/>
    <b v="1"/>
    <s v="technology/hardware"/>
    <n v="4.6532"/>
    <n v="48.878151260504204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1633"/>
    <x v="0"/>
    <s v="US"/>
    <s v="USD"/>
    <n v="1470466800"/>
    <n v="1467134464"/>
    <b v="1"/>
    <n v="2051"/>
    <b v="1"/>
    <s v="technology/hardware"/>
    <n v="5.8752525252525251E-2"/>
    <n v="5.6718673817649927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1633"/>
    <x v="0"/>
    <s v="GB"/>
    <s v="GBP"/>
    <n v="1376899269"/>
    <n v="1371715269"/>
    <b v="1"/>
    <n v="402"/>
    <b v="1"/>
    <s v="technology/hardware"/>
    <n v="0.58165"/>
    <n v="28.937810945273633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11633"/>
    <x v="0"/>
    <s v="US"/>
    <s v="USD"/>
    <n v="1362938851"/>
    <n v="1360346851"/>
    <b v="1"/>
    <n v="253"/>
    <b v="1"/>
    <s v="technology/hardware"/>
    <n v="0.72706249999999994"/>
    <n v="45.980237154150196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1633"/>
    <x v="0"/>
    <s v="GB"/>
    <s v="GBP"/>
    <n v="1373751325"/>
    <n v="1371159325"/>
    <b v="1"/>
    <n v="473"/>
    <b v="1"/>
    <s v="technology/hardware"/>
    <n v="2.9082499999999998"/>
    <n v="24.594080338266384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11633"/>
    <x v="0"/>
    <s v="US"/>
    <s v="USD"/>
    <n v="1450511940"/>
    <n v="1446527540"/>
    <b v="1"/>
    <n v="821"/>
    <b v="1"/>
    <s v="technology/hardware"/>
    <n v="0.23266000000000001"/>
    <n v="14.169305724725945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11633"/>
    <x v="0"/>
    <s v="US"/>
    <s v="USD"/>
    <n v="1339484400"/>
    <n v="1336627492"/>
    <b v="1"/>
    <n v="388"/>
    <b v="1"/>
    <s v="technology/hardware"/>
    <n v="0.23266000000000001"/>
    <n v="29.981958762886599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11633"/>
    <x v="0"/>
    <s v="US"/>
    <s v="USD"/>
    <n v="1447909140"/>
    <n v="1444734146"/>
    <b v="1"/>
    <n v="813"/>
    <b v="1"/>
    <s v="technology/hardware"/>
    <n v="5.8165000000000001E-2"/>
    <n v="14.308733087330873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1633"/>
    <x v="0"/>
    <s v="DE"/>
    <s v="EUR"/>
    <n v="1459684862"/>
    <n v="1456232462"/>
    <b v="1"/>
    <n v="1945"/>
    <b v="1"/>
    <s v="technology/hardware"/>
    <n v="0.23266000000000001"/>
    <n v="5.980976863753213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11633"/>
    <x v="2"/>
    <s v="CA"/>
    <s v="CAD"/>
    <n v="1404926665"/>
    <n v="1402334665"/>
    <b v="0"/>
    <n v="12"/>
    <b v="0"/>
    <s v="photography/people"/>
    <n v="1.5510666666666666"/>
    <n v="969.41666666666663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11633"/>
    <x v="2"/>
    <s v="HK"/>
    <s v="HKD"/>
    <n v="1480863887"/>
    <n v="1478268287"/>
    <b v="0"/>
    <n v="0"/>
    <b v="0"/>
    <s v="photography/people"/>
    <n v="6.4627777777777784E-2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1633"/>
    <x v="2"/>
    <s v="US"/>
    <s v="USD"/>
    <n v="1472799600"/>
    <n v="1470874618"/>
    <b v="0"/>
    <n v="16"/>
    <b v="0"/>
    <s v="photography/people"/>
    <n v="0.3525151515151515"/>
    <n v="727.062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11633"/>
    <x v="2"/>
    <s v="US"/>
    <s v="USD"/>
    <n v="1417377481"/>
    <n v="1412189881"/>
    <b v="0"/>
    <n v="7"/>
    <b v="0"/>
    <s v="photography/people"/>
    <n v="0.7755333333333333"/>
    <n v="1661.8571428571429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11633"/>
    <x v="2"/>
    <s v="GB"/>
    <s v="GBP"/>
    <n v="1470178800"/>
    <n v="1467650771"/>
    <b v="0"/>
    <n v="4"/>
    <b v="0"/>
    <s v="photography/people"/>
    <n v="7.2706249999999999"/>
    <n v="2908.2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1633"/>
    <x v="2"/>
    <s v="GB"/>
    <s v="GBP"/>
    <n v="1457947483"/>
    <n v="1455359083"/>
    <b v="0"/>
    <n v="1"/>
    <b v="0"/>
    <s v="photography/people"/>
    <n v="5.8164999999999996"/>
    <n v="11633"/>
    <x v="8"/>
    <s v="people"/>
    <x v="1986"/>
    <d v="2016-03-14T03:24:43"/>
  </r>
  <r>
    <n v="1987"/>
    <s v="Ethiopia: Beheld"/>
    <s v="A collection of images that depicts the beauty and diversity within Ethiopia"/>
    <n v="5500"/>
    <n v="11633"/>
    <x v="2"/>
    <s v="GB"/>
    <s v="GBP"/>
    <n v="1425223276"/>
    <n v="1422631276"/>
    <b v="0"/>
    <n v="28"/>
    <b v="0"/>
    <s v="photography/people"/>
    <n v="2.1150909090909091"/>
    <n v="415.46428571428572"/>
    <x v="8"/>
    <s v="people"/>
    <x v="1987"/>
    <d v="2015-03-01T09:21:16"/>
  </r>
  <r>
    <n v="1988"/>
    <s v="Phillip Michael Photography"/>
    <s v="Expressing art in an image!"/>
    <n v="6000"/>
    <n v="11633"/>
    <x v="2"/>
    <s v="US"/>
    <s v="USD"/>
    <n v="1440094742"/>
    <n v="1437502742"/>
    <b v="0"/>
    <n v="1"/>
    <b v="0"/>
    <s v="photography/people"/>
    <n v="1.9388333333333334"/>
    <n v="11633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11633"/>
    <x v="2"/>
    <s v="US"/>
    <s v="USD"/>
    <n v="1481473208"/>
    <n v="1478881208"/>
    <b v="0"/>
    <n v="1"/>
    <b v="0"/>
    <s v="photography/people"/>
    <n v="2.3266"/>
    <n v="11633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11633"/>
    <x v="2"/>
    <s v="US"/>
    <s v="USD"/>
    <n v="1455338532"/>
    <n v="1454042532"/>
    <b v="0"/>
    <n v="5"/>
    <b v="0"/>
    <s v="photography/people"/>
    <n v="3.8776666666666668"/>
    <n v="2326.6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1633"/>
    <x v="2"/>
    <s v="US"/>
    <s v="USD"/>
    <n v="1435958786"/>
    <n v="1434144386"/>
    <b v="0"/>
    <n v="3"/>
    <b v="0"/>
    <s v="photography/people"/>
    <n v="5.8164999999999996"/>
    <n v="3877.6666666666665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11633"/>
    <x v="2"/>
    <s v="US"/>
    <s v="USD"/>
    <n v="1424229991"/>
    <n v="1421637991"/>
    <b v="0"/>
    <n v="2"/>
    <b v="0"/>
    <s v="photography/people"/>
    <n v="7.7553333333333336"/>
    <n v="5816.5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11633"/>
    <x v="2"/>
    <s v="GB"/>
    <s v="GBP"/>
    <n v="1450706837"/>
    <n v="1448114837"/>
    <b v="0"/>
    <n v="0"/>
    <b v="0"/>
    <s v="photography/people"/>
    <n v="5.8164999999999996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11633"/>
    <x v="2"/>
    <s v="US"/>
    <s v="USD"/>
    <n v="1481072942"/>
    <n v="1475885342"/>
    <b v="0"/>
    <n v="0"/>
    <b v="0"/>
    <s v="photography/people"/>
    <n v="3.6353124999999999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11633"/>
    <x v="2"/>
    <s v="CA"/>
    <s v="CAD"/>
    <n v="1437082736"/>
    <n v="1435354736"/>
    <b v="0"/>
    <n v="3"/>
    <b v="0"/>
    <s v="photography/people"/>
    <n v="11.632999999999999"/>
    <n v="3877.6666666666665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11633"/>
    <x v="2"/>
    <s v="US"/>
    <s v="USD"/>
    <n v="1405021211"/>
    <n v="1402429211"/>
    <b v="0"/>
    <n v="0"/>
    <b v="0"/>
    <s v="photography/people"/>
    <n v="8.6943198804185357E-2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11633"/>
    <x v="2"/>
    <s v="US"/>
    <s v="USD"/>
    <n v="1409091612"/>
    <n v="1406499612"/>
    <b v="0"/>
    <n v="0"/>
    <b v="0"/>
    <s v="photography/people"/>
    <n v="1.7896923076923077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11633"/>
    <x v="2"/>
    <s v="US"/>
    <s v="USD"/>
    <n v="1406861438"/>
    <n v="1402973438"/>
    <b v="0"/>
    <n v="3"/>
    <b v="0"/>
    <s v="photography/people"/>
    <n v="4.6532"/>
    <n v="3877.6666666666665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11633"/>
    <x v="2"/>
    <s v="GB"/>
    <s v="GBP"/>
    <n v="1415882108"/>
    <n v="1413286508"/>
    <b v="0"/>
    <n v="7"/>
    <b v="0"/>
    <s v="photography/people"/>
    <n v="0.37525806451612903"/>
    <n v="1661.8571428571429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11633"/>
    <x v="2"/>
    <s v="CA"/>
    <s v="CAD"/>
    <n v="1452120613"/>
    <n v="1449528613"/>
    <b v="0"/>
    <n v="25"/>
    <b v="0"/>
    <s v="photography/people"/>
    <n v="2.3266"/>
    <n v="465.32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11633"/>
    <x v="0"/>
    <s v="DE"/>
    <s v="EUR"/>
    <n v="1434139200"/>
    <n v="1431406916"/>
    <b v="1"/>
    <n v="1637"/>
    <b v="1"/>
    <s v="technology/hardware"/>
    <n v="0.2115090909090909"/>
    <n v="7.1062919975565055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1633"/>
    <x v="0"/>
    <s v="US"/>
    <s v="USD"/>
    <n v="1485191143"/>
    <n v="1482599143"/>
    <b v="1"/>
    <n v="1375"/>
    <b v="1"/>
    <s v="technology/hardware"/>
    <n v="0.23266000000000001"/>
    <n v="8.460363636363636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1633"/>
    <x v="0"/>
    <s v="US"/>
    <s v="USD"/>
    <n v="1278111600"/>
    <n v="1276830052"/>
    <b v="1"/>
    <n v="17"/>
    <b v="1"/>
    <s v="technology/hardware"/>
    <n v="23.265999999999998"/>
    <n v="684.29411764705878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633"/>
    <x v="0"/>
    <s v="US"/>
    <s v="USD"/>
    <n v="1405002663"/>
    <n v="1402410663"/>
    <b v="1"/>
    <n v="354"/>
    <b v="1"/>
    <s v="technology/hardware"/>
    <n v="0.23266000000000001"/>
    <n v="32.861581920903951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11633"/>
    <x v="0"/>
    <s v="US"/>
    <s v="USD"/>
    <n v="1381895940"/>
    <n v="1379532618"/>
    <b v="1"/>
    <n v="191"/>
    <b v="1"/>
    <s v="technology/hardware"/>
    <n v="0.38776666666666665"/>
    <n v="60.905759162303667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1633"/>
    <x v="0"/>
    <s v="US"/>
    <s v="USD"/>
    <n v="1417611645"/>
    <n v="1414584045"/>
    <b v="1"/>
    <n v="303"/>
    <b v="1"/>
    <s v="technology/hardware"/>
    <n v="0.23266000000000001"/>
    <n v="38.39273927392739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633"/>
    <x v="0"/>
    <s v="US"/>
    <s v="USD"/>
    <n v="1282622400"/>
    <n v="1276891586"/>
    <b v="1"/>
    <n v="137"/>
    <b v="1"/>
    <s v="technology/hardware"/>
    <n v="1.1633"/>
    <n v="84.912408759124091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1633"/>
    <x v="0"/>
    <s v="US"/>
    <s v="USD"/>
    <n v="1316442622"/>
    <n v="1312641022"/>
    <b v="1"/>
    <n v="41"/>
    <b v="1"/>
    <s v="technology/hardware"/>
    <n v="7.4058276408686075"/>
    <n v="283.73170731707319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1633"/>
    <x v="0"/>
    <s v="DE"/>
    <s v="EUR"/>
    <n v="1479890743"/>
    <n v="1476776743"/>
    <b v="1"/>
    <n v="398"/>
    <b v="1"/>
    <s v="technology/hardware"/>
    <n v="0.23266000000000001"/>
    <n v="29.228643216080403"/>
    <x v="2"/>
    <s v="hardware"/>
    <x v="2009"/>
    <d v="2016-11-23T02:45:43"/>
  </r>
  <r>
    <n v="2010"/>
    <s v="Weighitz: Weigh Smarter"/>
    <s v="Weighitz are miniature smart scales designed to weigh anything in the home."/>
    <n v="30000"/>
    <n v="11633"/>
    <x v="0"/>
    <s v="US"/>
    <s v="USD"/>
    <n v="1471564491"/>
    <n v="1468972491"/>
    <b v="1"/>
    <n v="1737"/>
    <b v="1"/>
    <s v="technology/hardware"/>
    <n v="0.38776666666666665"/>
    <n v="6.6971790443293031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11633"/>
    <x v="0"/>
    <s v="AT"/>
    <s v="EUR"/>
    <n v="1452553200"/>
    <n v="1449650173"/>
    <b v="1"/>
    <n v="971"/>
    <b v="1"/>
    <s v="technology/hardware"/>
    <n v="0.23266000000000001"/>
    <n v="11.980432543769309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633"/>
    <x v="0"/>
    <s v="US"/>
    <s v="USD"/>
    <n v="1423165441"/>
    <n v="1420573441"/>
    <b v="1"/>
    <n v="183"/>
    <b v="1"/>
    <s v="technology/hardware"/>
    <n v="2.3266"/>
    <n v="63.568306010928964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11633"/>
    <x v="0"/>
    <s v="US"/>
    <s v="USD"/>
    <n v="1468019014"/>
    <n v="1462835014"/>
    <b v="1"/>
    <n v="4562"/>
    <b v="1"/>
    <s v="technology/hardware"/>
    <n v="7.270625E-2"/>
    <n v="2.5499780797895659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11633"/>
    <x v="0"/>
    <s v="US"/>
    <s v="USD"/>
    <n v="1364184539"/>
    <n v="1361250539"/>
    <b v="1"/>
    <n v="26457"/>
    <b v="1"/>
    <s v="technology/hardware"/>
    <n v="0.38776666666666665"/>
    <n v="0.43969459878293077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11633"/>
    <x v="0"/>
    <s v="US"/>
    <s v="USD"/>
    <n v="1315602163"/>
    <n v="1313010163"/>
    <b v="1"/>
    <n v="162"/>
    <b v="1"/>
    <s v="technology/hardware"/>
    <n v="1.6156944444444445"/>
    <n v="71.808641975308646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11633"/>
    <x v="0"/>
    <s v="US"/>
    <s v="USD"/>
    <n v="1362863299"/>
    <n v="1360271299"/>
    <b v="1"/>
    <n v="479"/>
    <b v="1"/>
    <s v="technology/hardware"/>
    <n v="1.1633"/>
    <n v="24.286012526096034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11633"/>
    <x v="0"/>
    <s v="US"/>
    <s v="USD"/>
    <n v="1332561600"/>
    <n v="1329873755"/>
    <b v="1"/>
    <n v="426"/>
    <b v="1"/>
    <s v="technology/hardware"/>
    <n v="0.46532000000000001"/>
    <n v="27.3075117370892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11633"/>
    <x v="0"/>
    <s v="IE"/>
    <s v="EUR"/>
    <n v="1439455609"/>
    <n v="1436863609"/>
    <b v="1"/>
    <n v="450"/>
    <b v="1"/>
    <s v="technology/hardware"/>
    <n v="0.17896923076923077"/>
    <n v="25.851111111111113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1633"/>
    <x v="0"/>
    <s v="US"/>
    <s v="USD"/>
    <n v="1474563621"/>
    <n v="1471971621"/>
    <b v="1"/>
    <n v="1780"/>
    <b v="1"/>
    <s v="technology/hardware"/>
    <n v="0.290825"/>
    <n v="6.535393258426966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11633"/>
    <x v="0"/>
    <s v="US"/>
    <s v="USD"/>
    <n v="1400108640"/>
    <n v="1396923624"/>
    <b v="1"/>
    <n v="122"/>
    <b v="1"/>
    <s v="technology/hardware"/>
    <n v="7.7553333333333336"/>
    <n v="95.352459016393439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1633"/>
    <x v="0"/>
    <s v="US"/>
    <s v="USD"/>
    <n v="1411522897"/>
    <n v="1407634897"/>
    <b v="1"/>
    <n v="95"/>
    <b v="1"/>
    <s v="technology/hardware"/>
    <n v="2.3266"/>
    <n v="122.45263157894736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1633"/>
    <x v="0"/>
    <s v="US"/>
    <s v="USD"/>
    <n v="1465652372"/>
    <n v="1463060372"/>
    <b v="1"/>
    <n v="325"/>
    <b v="1"/>
    <s v="technology/hardware"/>
    <n v="0.11633"/>
    <n v="35.793846153846154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1633"/>
    <x v="0"/>
    <s v="US"/>
    <s v="USD"/>
    <n v="1434017153"/>
    <n v="1431425153"/>
    <b v="1"/>
    <n v="353"/>
    <b v="1"/>
    <s v="technology/hardware"/>
    <n v="0.11633"/>
    <n v="32.95467422096317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11633"/>
    <x v="0"/>
    <s v="US"/>
    <s v="USD"/>
    <n v="1344826800"/>
    <n v="1341875544"/>
    <b v="1"/>
    <n v="105"/>
    <b v="1"/>
    <s v="technology/hardware"/>
    <n v="2.9082499999999998"/>
    <n v="110.79047619047618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1633"/>
    <x v="0"/>
    <s v="DE"/>
    <s v="EUR"/>
    <n v="1433996746"/>
    <n v="1431404746"/>
    <b v="1"/>
    <n v="729"/>
    <b v="1"/>
    <s v="technology/hardware"/>
    <n v="0.1454125"/>
    <n v="15.957475994513031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11633"/>
    <x v="0"/>
    <s v="US"/>
    <s v="USD"/>
    <n v="1398052740"/>
    <n v="1394127585"/>
    <b v="1"/>
    <n v="454"/>
    <b v="1"/>
    <s v="technology/hardware"/>
    <n v="0.46532000000000001"/>
    <n v="25.623348017621144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1633"/>
    <x v="0"/>
    <s v="US"/>
    <s v="USD"/>
    <n v="1427740319"/>
    <n v="1423855919"/>
    <b v="1"/>
    <n v="539"/>
    <b v="1"/>
    <s v="technology/hardware"/>
    <n v="0.11633"/>
    <n v="21.582560296846012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11633"/>
    <x v="0"/>
    <s v="US"/>
    <s v="USD"/>
    <n v="1268690100"/>
    <n v="1265493806"/>
    <b v="1"/>
    <n v="79"/>
    <b v="1"/>
    <s v="technology/hardware"/>
    <n v="3.8776666666666668"/>
    <n v="147.25316455696202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11633"/>
    <x v="0"/>
    <s v="US"/>
    <s v="USD"/>
    <n v="1409099481"/>
    <n v="1406507481"/>
    <b v="1"/>
    <n v="94"/>
    <b v="1"/>
    <s v="technology/hardware"/>
    <n v="4.6532"/>
    <n v="123.75531914893617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11633"/>
    <x v="0"/>
    <s v="GB"/>
    <s v="GBP"/>
    <n v="1354233296"/>
    <n v="1351641296"/>
    <b v="1"/>
    <n v="625"/>
    <b v="1"/>
    <s v="technology/hardware"/>
    <n v="0.355010986328125"/>
    <n v="18.6128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11633"/>
    <x v="0"/>
    <s v="NL"/>
    <s v="EUR"/>
    <n v="1420765200"/>
    <n v="1417506853"/>
    <b v="1"/>
    <n v="508"/>
    <b v="1"/>
    <s v="technology/hardware"/>
    <n v="0.23266000000000001"/>
    <n v="22.8996062992126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11633"/>
    <x v="0"/>
    <s v="US"/>
    <s v="USD"/>
    <n v="1481778000"/>
    <n v="1479216874"/>
    <b v="1"/>
    <n v="531"/>
    <b v="1"/>
    <s v="technology/hardware"/>
    <n v="0.46532000000000001"/>
    <n v="21.907721280602637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11633"/>
    <x v="0"/>
    <s v="US"/>
    <s v="USD"/>
    <n v="1398477518"/>
    <n v="1395885518"/>
    <b v="1"/>
    <n v="158"/>
    <b v="1"/>
    <s v="technology/hardware"/>
    <n v="0.46532000000000001"/>
    <n v="73.62658227848101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1633"/>
    <x v="0"/>
    <s v="US"/>
    <s v="USD"/>
    <n v="1430981880"/>
    <n v="1426216033"/>
    <b v="1"/>
    <n v="508"/>
    <b v="1"/>
    <s v="technology/hardware"/>
    <n v="0.14914102564102563"/>
    <n v="22.8996062992126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1633"/>
    <x v="0"/>
    <s v="US"/>
    <s v="USD"/>
    <n v="1450486800"/>
    <n v="1446562807"/>
    <b v="1"/>
    <n v="644"/>
    <b v="1"/>
    <s v="technology/hardware"/>
    <n v="0.1454125"/>
    <n v="18.06366459627329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11633"/>
    <x v="0"/>
    <s v="US"/>
    <s v="USD"/>
    <n v="1399668319"/>
    <n v="1397076319"/>
    <b v="1"/>
    <n v="848"/>
    <b v="1"/>
    <s v="technology/hardware"/>
    <n v="0.38776666666666665"/>
    <n v="13.71816037735849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11633"/>
    <x v="0"/>
    <s v="US"/>
    <s v="USD"/>
    <n v="1388383353"/>
    <n v="1383195753"/>
    <b v="1"/>
    <n v="429"/>
    <b v="1"/>
    <s v="technology/hardware"/>
    <n v="1.1633"/>
    <n v="27.116550116550115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11633"/>
    <x v="0"/>
    <s v="GB"/>
    <s v="GBP"/>
    <n v="1372701600"/>
    <n v="1369895421"/>
    <b v="1"/>
    <n v="204"/>
    <b v="1"/>
    <s v="technology/hardware"/>
    <n v="1.4541249999999999"/>
    <n v="57.024509803921568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1633"/>
    <x v="0"/>
    <s v="US"/>
    <s v="USD"/>
    <n v="1480568340"/>
    <n v="1477996325"/>
    <b v="1"/>
    <n v="379"/>
    <b v="1"/>
    <s v="technology/hardware"/>
    <n v="9.3063999999999994E-2"/>
    <n v="30.693931398416886"/>
    <x v="2"/>
    <s v="hardware"/>
    <x v="2039"/>
    <d v="2016-11-30T22:59:00"/>
  </r>
  <r>
    <n v="2040"/>
    <s v="Programmable Capacitor"/>
    <s v="4.29 Billion+ Capacitor Combinations._x000a_No Coding Required."/>
    <n v="3000"/>
    <n v="11633"/>
    <x v="0"/>
    <s v="US"/>
    <s v="USD"/>
    <n v="1384557303"/>
    <n v="1383257703"/>
    <b v="1"/>
    <n v="271"/>
    <b v="1"/>
    <s v="technology/hardware"/>
    <n v="3.8776666666666668"/>
    <n v="42.926199261992622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1633"/>
    <x v="0"/>
    <s v="US"/>
    <s v="USD"/>
    <n v="1478785027"/>
    <n v="1476189427"/>
    <b v="0"/>
    <n v="120"/>
    <b v="1"/>
    <s v="technology/hardware"/>
    <n v="1.2245263157894737"/>
    <n v="96.941666666666663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1633"/>
    <x v="0"/>
    <s v="US"/>
    <s v="USD"/>
    <n v="1453481974"/>
    <n v="1448297974"/>
    <b v="0"/>
    <n v="140"/>
    <b v="1"/>
    <s v="technology/hardware"/>
    <n v="1.1633"/>
    <n v="83.092857142857142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1633"/>
    <x v="0"/>
    <s v="US"/>
    <s v="USD"/>
    <n v="1481432340"/>
    <n v="1476764077"/>
    <b v="0"/>
    <n v="193"/>
    <b v="1"/>
    <s v="technology/hardware"/>
    <n v="8.3992779783393505"/>
    <n v="60.274611398963728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1633"/>
    <x v="0"/>
    <s v="US"/>
    <s v="USD"/>
    <n v="1434212714"/>
    <n v="1431620714"/>
    <b v="0"/>
    <n v="180"/>
    <b v="1"/>
    <s v="technology/hardware"/>
    <n v="0.7755333333333333"/>
    <n v="64.62777777777778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11633"/>
    <x v="0"/>
    <s v="US"/>
    <s v="USD"/>
    <n v="1341799647"/>
    <n v="1339207647"/>
    <b v="0"/>
    <n v="263"/>
    <b v="1"/>
    <s v="technology/hardware"/>
    <n v="2.3740816326530614"/>
    <n v="44.231939163498097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1633"/>
    <x v="0"/>
    <s v="US"/>
    <s v="USD"/>
    <n v="1369282044"/>
    <n v="1366690044"/>
    <b v="0"/>
    <n v="217"/>
    <b v="1"/>
    <s v="technology/hardware"/>
    <n v="1.1633"/>
    <n v="53.608294930875573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1633"/>
    <x v="0"/>
    <s v="AU"/>
    <s v="AUD"/>
    <n v="1429228800"/>
    <n v="1426714870"/>
    <b v="0"/>
    <n v="443"/>
    <b v="1"/>
    <s v="technology/hardware"/>
    <n v="0.11870408163265306"/>
    <n v="26.259593679458238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1633"/>
    <x v="0"/>
    <s v="US"/>
    <s v="USD"/>
    <n v="1369323491"/>
    <n v="1366731491"/>
    <b v="0"/>
    <n v="1373"/>
    <b v="1"/>
    <s v="technology/hardware"/>
    <n v="0.13685882352941175"/>
    <n v="8.472687545520758"/>
    <x v="2"/>
    <s v="hardware"/>
    <x v="2048"/>
    <d v="2013-05-23T09:38:11"/>
  </r>
  <r>
    <n v="2049"/>
    <s v="LOCK8 - the World's First Smart Bike Lock"/>
    <s v="Keyless. Alarm secured. GPS tracking."/>
    <n v="50000"/>
    <n v="11633"/>
    <x v="0"/>
    <s v="GB"/>
    <s v="GBP"/>
    <n v="1386025140"/>
    <n v="1382963963"/>
    <b v="0"/>
    <n v="742"/>
    <b v="1"/>
    <s v="technology/hardware"/>
    <n v="0.23266000000000001"/>
    <n v="15.677897574123989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1633"/>
    <x v="0"/>
    <s v="US"/>
    <s v="USD"/>
    <n v="1433036578"/>
    <n v="1429580578"/>
    <b v="0"/>
    <n v="170"/>
    <b v="1"/>
    <s v="technology/hardware"/>
    <n v="1.1633"/>
    <n v="68.429411764705875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1633"/>
    <x v="0"/>
    <s v="US"/>
    <s v="USD"/>
    <n v="1388017937"/>
    <n v="1385425937"/>
    <b v="0"/>
    <n v="242"/>
    <b v="1"/>
    <s v="technology/hardware"/>
    <n v="1.4541249999999999"/>
    <n v="48.070247933884296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1633"/>
    <x v="0"/>
    <s v="US"/>
    <s v="USD"/>
    <n v="1455933653"/>
    <n v="1452045653"/>
    <b v="0"/>
    <n v="541"/>
    <b v="1"/>
    <s v="technology/hardware"/>
    <n v="0.23266000000000001"/>
    <n v="21.502772643253234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1633"/>
    <x v="0"/>
    <s v="US"/>
    <s v="USD"/>
    <n v="1448466551"/>
    <n v="1445870951"/>
    <b v="0"/>
    <n v="121"/>
    <b v="1"/>
    <s v="technology/hardware"/>
    <n v="2.3266"/>
    <n v="96.140495867768593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1633"/>
    <x v="0"/>
    <s v="GB"/>
    <s v="GBP"/>
    <n v="1399033810"/>
    <n v="1396441810"/>
    <b v="0"/>
    <n v="621"/>
    <b v="1"/>
    <s v="technology/hardware"/>
    <n v="0.3323714285714286"/>
    <n v="18.732689210950081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1633"/>
    <x v="0"/>
    <s v="US"/>
    <s v="USD"/>
    <n v="1417579200"/>
    <n v="1415031043"/>
    <b v="0"/>
    <n v="101"/>
    <b v="1"/>
    <s v="technology/hardware"/>
    <n v="1.9388333333333334"/>
    <n v="115.17821782178218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11633"/>
    <x v="0"/>
    <s v="US"/>
    <s v="USD"/>
    <n v="1366222542"/>
    <n v="1363630542"/>
    <b v="0"/>
    <n v="554"/>
    <b v="1"/>
    <s v="technology/hardware"/>
    <n v="0.23266000000000001"/>
    <n v="20.998194945848375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1633"/>
    <x v="0"/>
    <s v="GB"/>
    <s v="GBP"/>
    <n v="1456487532"/>
    <n v="1453895532"/>
    <b v="0"/>
    <n v="666"/>
    <b v="1"/>
    <s v="technology/hardware"/>
    <n v="0.7755333333333333"/>
    <n v="17.466966966966968"/>
    <x v="2"/>
    <s v="hardware"/>
    <x v="2057"/>
    <d v="2016-02-26T05:52:12"/>
  </r>
  <r>
    <n v="2058"/>
    <s v="Raspberry Pi Debug Clip"/>
    <s v="Making using the serial terminal on the Raspberry Pi as easy as Pi!"/>
    <n v="2560"/>
    <n v="11633"/>
    <x v="0"/>
    <s v="GB"/>
    <s v="GBP"/>
    <n v="1425326400"/>
    <n v="1421916830"/>
    <b v="0"/>
    <n v="410"/>
    <b v="1"/>
    <s v="technology/hardware"/>
    <n v="4.5441406249999998"/>
    <n v="28.373170731707319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1633"/>
    <x v="0"/>
    <s v="US"/>
    <s v="USD"/>
    <n v="1454277540"/>
    <n v="1450880854"/>
    <b v="0"/>
    <n v="375"/>
    <b v="1"/>
    <s v="technology/hardware"/>
    <n v="0.38776666666666665"/>
    <n v="31.021333333333335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11633"/>
    <x v="0"/>
    <s v="US"/>
    <s v="USD"/>
    <n v="1406129150"/>
    <n v="1400945150"/>
    <b v="0"/>
    <n v="1364"/>
    <b v="1"/>
    <s v="technology/hardware"/>
    <n v="0.46532000000000001"/>
    <n v="8.5285923753665696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11633"/>
    <x v="0"/>
    <s v="US"/>
    <s v="USD"/>
    <n v="1483208454"/>
    <n v="1480616454"/>
    <b v="0"/>
    <n v="35"/>
    <b v="1"/>
    <s v="technology/hardware"/>
    <n v="2.3266"/>
    <n v="332.37142857142857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633"/>
    <x v="0"/>
    <s v="DK"/>
    <s v="DKK"/>
    <n v="1458807098"/>
    <n v="1456218698"/>
    <b v="0"/>
    <n v="203"/>
    <b v="1"/>
    <s v="technology/hardware"/>
    <n v="0.11633"/>
    <n v="57.305418719211822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11633"/>
    <x v="0"/>
    <s v="DE"/>
    <s v="EUR"/>
    <n v="1463333701"/>
    <n v="1460482501"/>
    <b v="0"/>
    <n v="49"/>
    <b v="1"/>
    <s v="technology/hardware"/>
    <n v="2.9082499999999998"/>
    <n v="237.40816326530611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11633"/>
    <x v="0"/>
    <s v="US"/>
    <s v="USD"/>
    <n v="1370001600"/>
    <n v="1366879523"/>
    <b v="0"/>
    <n v="5812"/>
    <b v="1"/>
    <s v="technology/hardware"/>
    <n v="4.4407204098304336E-2"/>
    <n v="2.0015485203028218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1633"/>
    <x v="0"/>
    <s v="GB"/>
    <s v="GBP"/>
    <n v="1387958429"/>
    <n v="1385366429"/>
    <b v="0"/>
    <n v="1556"/>
    <b v="1"/>
    <s v="technology/hardware"/>
    <n v="0.290825"/>
    <n v="7.476221079691516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11633"/>
    <x v="0"/>
    <s v="US"/>
    <s v="USD"/>
    <n v="1408818683"/>
    <n v="1406226683"/>
    <b v="0"/>
    <n v="65"/>
    <b v="1"/>
    <s v="technology/hardware"/>
    <n v="5.8164999999999996"/>
    <n v="178.96923076923076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11633"/>
    <x v="0"/>
    <s v="GB"/>
    <s v="GBP"/>
    <n v="1432499376"/>
    <n v="1429648176"/>
    <b v="0"/>
    <n v="10"/>
    <b v="1"/>
    <s v="technology/hardware"/>
    <n v="23.501010101010102"/>
    <n v="1163.3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11633"/>
    <x v="0"/>
    <s v="US"/>
    <s v="USD"/>
    <n v="1476994315"/>
    <n v="1474402315"/>
    <b v="0"/>
    <n v="76"/>
    <b v="1"/>
    <s v="technology/hardware"/>
    <n v="0.46532000000000001"/>
    <n v="153.06578947368422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1633"/>
    <x v="0"/>
    <s v="US"/>
    <s v="USD"/>
    <n v="1451776791"/>
    <n v="1449098391"/>
    <b v="0"/>
    <n v="263"/>
    <b v="1"/>
    <s v="technology/hardware"/>
    <n v="0.23266000000000001"/>
    <n v="44.231939163498097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1633"/>
    <x v="0"/>
    <s v="DE"/>
    <s v="EUR"/>
    <n v="1467128723"/>
    <n v="1464536723"/>
    <b v="0"/>
    <n v="1530"/>
    <b v="1"/>
    <s v="technology/hardware"/>
    <n v="9.3063999999999994E-2"/>
    <n v="7.6032679738562088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11633"/>
    <x v="0"/>
    <s v="US"/>
    <s v="USD"/>
    <n v="1475390484"/>
    <n v="1471502484"/>
    <b v="0"/>
    <n v="278"/>
    <b v="1"/>
    <s v="technology/hardware"/>
    <n v="0.58165"/>
    <n v="41.845323741007192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1633"/>
    <x v="0"/>
    <s v="US"/>
    <s v="USD"/>
    <n v="1462629432"/>
    <n v="1460037432"/>
    <b v="0"/>
    <n v="350"/>
    <b v="1"/>
    <s v="technology/hardware"/>
    <n v="0.16269930069930069"/>
    <n v="33.237142857142857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1633"/>
    <x v="0"/>
    <s v="US"/>
    <s v="USD"/>
    <n v="1431100918"/>
    <n v="1427212918"/>
    <b v="0"/>
    <n v="470"/>
    <b v="1"/>
    <s v="technology/hardware"/>
    <n v="0.11633"/>
    <n v="24.751063829787235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11633"/>
    <x v="0"/>
    <s v="US"/>
    <s v="USD"/>
    <n v="1462564182"/>
    <n v="1459972182"/>
    <b v="0"/>
    <n v="3"/>
    <b v="1"/>
    <s v="technology/hardware"/>
    <n v="19.388333333333332"/>
    <n v="3877.666666666666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1633"/>
    <x v="0"/>
    <s v="US"/>
    <s v="USD"/>
    <n v="1374769288"/>
    <n v="1372177288"/>
    <b v="0"/>
    <n v="8200"/>
    <b v="1"/>
    <s v="technology/hardware"/>
    <n v="1.1634163416341634"/>
    <n v="1.4186585365853659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11633"/>
    <x v="0"/>
    <s v="GB"/>
    <s v="GBP"/>
    <n v="1406149689"/>
    <n v="1402693689"/>
    <b v="0"/>
    <n v="8359"/>
    <b v="1"/>
    <s v="technology/hardware"/>
    <n v="6.4988826815642456E-2"/>
    <n v="1.3916736451728675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11633"/>
    <x v="0"/>
    <s v="US"/>
    <s v="USD"/>
    <n v="1433538000"/>
    <n v="1428541276"/>
    <b v="0"/>
    <n v="188"/>
    <b v="1"/>
    <s v="technology/hardware"/>
    <n v="0.23266000000000001"/>
    <n v="61.877659574468083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11633"/>
    <x v="0"/>
    <s v="ES"/>
    <s v="EUR"/>
    <n v="1482085857"/>
    <n v="1479493857"/>
    <b v="0"/>
    <n v="48"/>
    <b v="1"/>
    <s v="technology/hardware"/>
    <n v="0.58165"/>
    <n v="242.35416666666666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1633"/>
    <x v="0"/>
    <s v="GB"/>
    <s v="GBP"/>
    <n v="1435258800"/>
    <n v="1432659793"/>
    <b v="0"/>
    <n v="607"/>
    <b v="1"/>
    <s v="technology/hardware"/>
    <n v="1.1633"/>
    <n v="19.164744645799011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11633"/>
    <x v="0"/>
    <s v="US"/>
    <s v="USD"/>
    <n v="1447286300"/>
    <n v="1444690700"/>
    <b v="0"/>
    <n v="50"/>
    <b v="1"/>
    <s v="technology/hardware"/>
    <n v="11.632999999999999"/>
    <n v="232.6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11633"/>
    <x v="0"/>
    <s v="US"/>
    <s v="USD"/>
    <n v="1337144340"/>
    <n v="1333597555"/>
    <b v="0"/>
    <n v="55"/>
    <b v="1"/>
    <s v="music/indie rock"/>
    <n v="3.3237142857142858"/>
    <n v="211.5090909090909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1633"/>
    <x v="0"/>
    <s v="US"/>
    <s v="USD"/>
    <n v="1322106796"/>
    <n v="1316919196"/>
    <b v="0"/>
    <n v="38"/>
    <b v="1"/>
    <s v="music/indie rock"/>
    <n v="7.7553333333333336"/>
    <n v="306.13157894736844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11633"/>
    <x v="0"/>
    <s v="US"/>
    <s v="USD"/>
    <n v="1338830395"/>
    <n v="1336238395"/>
    <b v="0"/>
    <n v="25"/>
    <b v="1"/>
    <s v="music/indie rock"/>
    <n v="15.510666666666667"/>
    <n v="465.32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11633"/>
    <x v="0"/>
    <s v="US"/>
    <s v="USD"/>
    <n v="1399186740"/>
    <n v="1396468782"/>
    <b v="0"/>
    <n v="46"/>
    <b v="1"/>
    <s v="music/indie rock"/>
    <n v="3.8776666666666668"/>
    <n v="252.89130434782609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1633"/>
    <x v="0"/>
    <s v="US"/>
    <s v="USD"/>
    <n v="1342382587"/>
    <n v="1339790587"/>
    <b v="0"/>
    <n v="83"/>
    <b v="1"/>
    <s v="music/indie rock"/>
    <n v="1.9388333333333334"/>
    <n v="140.15662650602408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11633"/>
    <x v="0"/>
    <s v="US"/>
    <s v="USD"/>
    <n v="1323838740"/>
    <n v="1321200332"/>
    <b v="0"/>
    <n v="35"/>
    <b v="1"/>
    <s v="music/indie rock"/>
    <n v="2.9082499999999998"/>
    <n v="332.37142857142857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1633"/>
    <x v="0"/>
    <s v="US"/>
    <s v="USD"/>
    <n v="1315457658"/>
    <n v="1312865658"/>
    <b v="0"/>
    <n v="25"/>
    <b v="1"/>
    <s v="music/indie rock"/>
    <n v="7.7553333333333336"/>
    <n v="465.3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11633"/>
    <x v="0"/>
    <s v="US"/>
    <s v="USD"/>
    <n v="1284177540"/>
    <n v="1281028152"/>
    <b v="0"/>
    <n v="75"/>
    <b v="1"/>
    <s v="music/indie rock"/>
    <n v="3.8776666666666668"/>
    <n v="155.10666666666665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11633"/>
    <x v="0"/>
    <s v="US"/>
    <s v="USD"/>
    <n v="1375408194"/>
    <n v="1372384194"/>
    <b v="0"/>
    <n v="62"/>
    <b v="1"/>
    <s v="music/indie rock"/>
    <n v="4.6532"/>
    <n v="187.62903225806451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11633"/>
    <x v="0"/>
    <s v="US"/>
    <s v="USD"/>
    <n v="1361696955"/>
    <n v="1359104955"/>
    <b v="0"/>
    <n v="160"/>
    <b v="1"/>
    <s v="music/indie rock"/>
    <n v="1.4541249999999999"/>
    <n v="72.706249999999997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11633"/>
    <x v="0"/>
    <s v="US"/>
    <s v="USD"/>
    <n v="1299009600"/>
    <n v="1294818278"/>
    <b v="0"/>
    <n v="246"/>
    <b v="1"/>
    <s v="music/indie rock"/>
    <n v="0.64627777777777773"/>
    <n v="47.288617886178862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11633"/>
    <x v="0"/>
    <s v="US"/>
    <s v="USD"/>
    <n v="1318006732"/>
    <n v="1312822732"/>
    <b v="0"/>
    <n v="55"/>
    <b v="1"/>
    <s v="music/indie rock"/>
    <n v="1.9388333333333334"/>
    <n v="211.5090909090909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1633"/>
    <x v="0"/>
    <s v="US"/>
    <s v="USD"/>
    <n v="1356211832"/>
    <n v="1351024232"/>
    <b v="0"/>
    <n v="23"/>
    <b v="1"/>
    <s v="music/indie rock"/>
    <n v="7.7553333333333336"/>
    <n v="505.78260869565219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11633"/>
    <x v="0"/>
    <s v="US"/>
    <s v="USD"/>
    <n v="1330916400"/>
    <n v="1327969730"/>
    <b v="0"/>
    <n v="72"/>
    <b v="1"/>
    <s v="music/indie rock"/>
    <n v="3.3237142857142858"/>
    <n v="161.56944444444446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11633"/>
    <x v="0"/>
    <s v="US"/>
    <s v="USD"/>
    <n v="1317576973"/>
    <n v="1312392973"/>
    <b v="0"/>
    <n v="22"/>
    <b v="1"/>
    <s v="music/indie rock"/>
    <n v="4.6532"/>
    <n v="528.77272727272725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11633"/>
    <x v="0"/>
    <s v="US"/>
    <s v="USD"/>
    <n v="1351223940"/>
    <n v="1349892735"/>
    <b v="0"/>
    <n v="14"/>
    <b v="1"/>
    <s v="music/indie rock"/>
    <n v="19.388333333333332"/>
    <n v="830.92857142857144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11633"/>
    <x v="0"/>
    <s v="US"/>
    <s v="USD"/>
    <n v="1322751735"/>
    <n v="1317564135"/>
    <b v="0"/>
    <n v="38"/>
    <b v="1"/>
    <s v="music/indie rock"/>
    <n v="3.8776666666666668"/>
    <n v="306.13157894736844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11633"/>
    <x v="0"/>
    <s v="US"/>
    <s v="USD"/>
    <n v="1331174635"/>
    <n v="1328582635"/>
    <b v="0"/>
    <n v="32"/>
    <b v="1"/>
    <s v="music/indie rock"/>
    <n v="1.9388333333333334"/>
    <n v="363.53125"/>
    <x v="4"/>
    <s v="indie rock"/>
    <x v="2098"/>
    <d v="2012-03-07T20:43:55"/>
  </r>
  <r>
    <n v="2099"/>
    <s v="Roosevelt Died."/>
    <s v="Our tour van died, we need help!"/>
    <n v="3000"/>
    <n v="11633"/>
    <x v="0"/>
    <s v="US"/>
    <s v="USD"/>
    <n v="1435808400"/>
    <n v="1434650084"/>
    <b v="0"/>
    <n v="63"/>
    <b v="1"/>
    <s v="music/indie rock"/>
    <n v="3.8776666666666668"/>
    <n v="184.65079365079364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11633"/>
    <x v="0"/>
    <s v="US"/>
    <s v="USD"/>
    <n v="1341028740"/>
    <n v="1339704141"/>
    <b v="0"/>
    <n v="27"/>
    <b v="1"/>
    <s v="music/indie rock"/>
    <n v="19.388333333333332"/>
    <n v="430.85185185185185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1633"/>
    <x v="0"/>
    <s v="US"/>
    <s v="USD"/>
    <n v="1329104114"/>
    <n v="1323920114"/>
    <b v="0"/>
    <n v="44"/>
    <b v="1"/>
    <s v="music/indie rock"/>
    <n v="5.8164999999999996"/>
    <n v="264.38636363636363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1633"/>
    <x v="0"/>
    <s v="US"/>
    <s v="USD"/>
    <n v="1304628648"/>
    <n v="1302036648"/>
    <b v="0"/>
    <n v="38"/>
    <b v="1"/>
    <s v="music/indie rock"/>
    <n v="11.632999999999999"/>
    <n v="306.13157894736844"/>
    <x v="4"/>
    <s v="indie rock"/>
    <x v="2102"/>
    <d v="2011-05-05T14:50:48"/>
  </r>
  <r>
    <n v="2103"/>
    <s v="Matthew Moon's New Album"/>
    <s v="Indie rocker, Matthew Moon, has something to share with you..."/>
    <n v="7777"/>
    <n v="11633"/>
    <x v="0"/>
    <s v="US"/>
    <s v="USD"/>
    <n v="1352488027"/>
    <n v="1349892427"/>
    <b v="0"/>
    <n v="115"/>
    <b v="1"/>
    <s v="music/indie rock"/>
    <n v="1.4958210106724958"/>
    <n v="101.15652173913044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1633"/>
    <x v="0"/>
    <s v="US"/>
    <s v="USD"/>
    <n v="1369958400"/>
    <n v="1367286434"/>
    <b v="0"/>
    <n v="37"/>
    <b v="1"/>
    <s v="music/indie rock"/>
    <n v="14.54125"/>
    <n v="314.40540540540542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11633"/>
    <x v="0"/>
    <s v="US"/>
    <s v="USD"/>
    <n v="1416542400"/>
    <n v="1415472953"/>
    <b v="0"/>
    <n v="99"/>
    <b v="1"/>
    <s v="music/indie rock"/>
    <n v="5.8164999999999996"/>
    <n v="117.50505050505051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1633"/>
    <x v="0"/>
    <s v="US"/>
    <s v="USD"/>
    <n v="1359176974"/>
    <n v="1356584974"/>
    <b v="0"/>
    <n v="44"/>
    <b v="1"/>
    <s v="music/indie rock"/>
    <n v="5.2877272727272731"/>
    <n v="264.3863636363636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11633"/>
    <x v="0"/>
    <s v="US"/>
    <s v="USD"/>
    <n v="1415815393"/>
    <n v="1413997393"/>
    <b v="0"/>
    <n v="58"/>
    <b v="1"/>
    <s v="music/indie rock"/>
    <n v="5.8164999999999996"/>
    <n v="200.56896551724137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1633"/>
    <x v="0"/>
    <s v="US"/>
    <s v="USD"/>
    <n v="1347249300"/>
    <n v="1344917580"/>
    <b v="0"/>
    <n v="191"/>
    <b v="1"/>
    <s v="music/indie rock"/>
    <n v="0.72706249999999994"/>
    <n v="60.905759162303667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11633"/>
    <x v="0"/>
    <s v="US"/>
    <s v="USD"/>
    <n v="1436115617"/>
    <n v="1433523617"/>
    <b v="0"/>
    <n v="40"/>
    <b v="1"/>
    <s v="music/indie rock"/>
    <n v="2.9082499999999998"/>
    <n v="290.82499999999999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11633"/>
    <x v="0"/>
    <s v="US"/>
    <s v="USD"/>
    <n v="1401253140"/>
    <n v="1398873969"/>
    <b v="0"/>
    <n v="38"/>
    <b v="1"/>
    <s v="music/indie rock"/>
    <n v="5.8164999999999996"/>
    <n v="306.13157894736844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1633"/>
    <x v="0"/>
    <s v="US"/>
    <s v="USD"/>
    <n v="1313370000"/>
    <n v="1307594625"/>
    <b v="0"/>
    <n v="39"/>
    <b v="1"/>
    <s v="music/indie rock"/>
    <n v="5.8164999999999996"/>
    <n v="298.28205128205127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11633"/>
    <x v="0"/>
    <s v="US"/>
    <s v="USD"/>
    <n v="1366064193"/>
    <n v="1364854593"/>
    <b v="0"/>
    <n v="11"/>
    <b v="1"/>
    <s v="music/indie rock"/>
    <n v="38.776666666666664"/>
    <n v="1057.5454545454545"/>
    <x v="4"/>
    <s v="indie rock"/>
    <x v="2112"/>
    <d v="2013-04-15T16:16:33"/>
  </r>
  <r>
    <n v="2113"/>
    <s v="Summer Underground // Honeycomb LP"/>
    <s v="Help us fund our second full-length album Honeycomb!"/>
    <n v="7000"/>
    <n v="11633"/>
    <x v="0"/>
    <s v="US"/>
    <s v="USD"/>
    <n v="1411505176"/>
    <n v="1408481176"/>
    <b v="0"/>
    <n v="107"/>
    <b v="1"/>
    <s v="music/indie rock"/>
    <n v="1.6618571428571429"/>
    <n v="108.71962616822429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1633"/>
    <x v="0"/>
    <s v="US"/>
    <s v="USD"/>
    <n v="1291870740"/>
    <n v="1286480070"/>
    <b v="0"/>
    <n v="147"/>
    <b v="1"/>
    <s v="music/indie rock"/>
    <n v="2.3266"/>
    <n v="79.136054421768705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11633"/>
    <x v="0"/>
    <s v="US"/>
    <s v="USD"/>
    <n v="1298167001"/>
    <n v="1295575001"/>
    <b v="0"/>
    <n v="36"/>
    <b v="1"/>
    <s v="music/indie rock"/>
    <n v="7.7553333333333336"/>
    <n v="323.1388888888889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1633"/>
    <x v="0"/>
    <s v="US"/>
    <s v="USD"/>
    <n v="1349203203"/>
    <n v="1345056003"/>
    <b v="0"/>
    <n v="92"/>
    <b v="1"/>
    <s v="music/indie rock"/>
    <n v="0.24235416666666668"/>
    <n v="126.44565217391305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1633"/>
    <x v="0"/>
    <s v="US"/>
    <s v="USD"/>
    <n v="1445921940"/>
    <n v="1444699549"/>
    <b v="0"/>
    <n v="35"/>
    <b v="1"/>
    <s v="music/indie rock"/>
    <n v="9.6941666666666659"/>
    <n v="332.37142857142857"/>
    <x v="4"/>
    <s v="indie rock"/>
    <x v="2117"/>
    <d v="2015-10-26T22:59:00"/>
  </r>
  <r>
    <n v="2118"/>
    <s v="PORCHES. vs. THE U.S.A."/>
    <s v="PORCHES.  and Documentarians tour from New York to San Francisco and back."/>
    <n v="1000"/>
    <n v="11633"/>
    <x v="0"/>
    <s v="US"/>
    <s v="USD"/>
    <n v="1311538136"/>
    <n v="1308946136"/>
    <b v="0"/>
    <n v="17"/>
    <b v="1"/>
    <s v="music/indie rock"/>
    <n v="11.632999999999999"/>
    <n v="684.294117647058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11633"/>
    <x v="0"/>
    <s v="US"/>
    <s v="USD"/>
    <n v="1345086445"/>
    <n v="1342494445"/>
    <b v="0"/>
    <n v="22"/>
    <b v="1"/>
    <s v="music/indie rock"/>
    <n v="5.8164999999999996"/>
    <n v="528.77272727272725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11633"/>
    <x v="0"/>
    <s v="US"/>
    <s v="USD"/>
    <n v="1388617736"/>
    <n v="1384384136"/>
    <b v="0"/>
    <n v="69"/>
    <b v="1"/>
    <s v="music/indie rock"/>
    <n v="1.4541249999999999"/>
    <n v="168.59420289855072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11633"/>
    <x v="2"/>
    <s v="CH"/>
    <s v="CHF"/>
    <n v="1484156948"/>
    <n v="1481564948"/>
    <b v="0"/>
    <n v="10"/>
    <b v="0"/>
    <s v="games/video games"/>
    <n v="0.23266000000000001"/>
    <n v="1163.3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11633"/>
    <x v="2"/>
    <s v="MX"/>
    <s v="MXN"/>
    <n v="1483773169"/>
    <n v="1481181169"/>
    <b v="0"/>
    <n v="3"/>
    <b v="0"/>
    <s v="games/video games"/>
    <n v="0.1454125"/>
    <n v="3877.6666666666665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1633"/>
    <x v="2"/>
    <s v="US"/>
    <s v="USD"/>
    <n v="1268636340"/>
    <n v="1263982307"/>
    <b v="0"/>
    <n v="5"/>
    <b v="0"/>
    <s v="games/video games"/>
    <n v="23.265999999999998"/>
    <n v="2326.6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633"/>
    <x v="2"/>
    <s v="US"/>
    <s v="USD"/>
    <n v="1291093200"/>
    <n v="1286930435"/>
    <b v="0"/>
    <n v="5"/>
    <b v="0"/>
    <s v="games/video games"/>
    <n v="10.575454545454546"/>
    <n v="2326.6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11633"/>
    <x v="2"/>
    <s v="US"/>
    <s v="USD"/>
    <n v="1438734833"/>
    <n v="1436142833"/>
    <b v="0"/>
    <n v="27"/>
    <b v="0"/>
    <s v="games/video games"/>
    <n v="0.19388333333333332"/>
    <n v="430.85185185185185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1633"/>
    <x v="2"/>
    <s v="US"/>
    <s v="USD"/>
    <n v="1418080887"/>
    <n v="1415488887"/>
    <b v="0"/>
    <n v="2"/>
    <b v="0"/>
    <s v="games/video games"/>
    <n v="0.58165"/>
    <n v="5816.5"/>
    <x v="6"/>
    <s v="video games"/>
    <x v="2126"/>
    <d v="2014-12-08T17:21:27"/>
  </r>
  <r>
    <n v="2127"/>
    <s v="Three Monkeys - Part 1: Into the Abyss"/>
    <s v="Three Monkeys is an audio adventure game for PC."/>
    <n v="28000"/>
    <n v="11633"/>
    <x v="2"/>
    <s v="GB"/>
    <s v="GBP"/>
    <n v="1426158463"/>
    <n v="1423570063"/>
    <b v="0"/>
    <n v="236"/>
    <b v="0"/>
    <s v="games/video games"/>
    <n v="0.41546428571428573"/>
    <n v="49.292372881355931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11633"/>
    <x v="2"/>
    <s v="CA"/>
    <s v="CAD"/>
    <n v="1411324369"/>
    <n v="1406140369"/>
    <b v="0"/>
    <n v="1"/>
    <b v="0"/>
    <s v="games/video games"/>
    <n v="0.7755333333333333"/>
    <n v="11633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11633"/>
    <x v="2"/>
    <s v="US"/>
    <s v="USD"/>
    <n v="1457570100"/>
    <n v="1454978100"/>
    <b v="0"/>
    <n v="12"/>
    <b v="0"/>
    <s v="games/video games"/>
    <n v="5.8164999999999996"/>
    <n v="969.41666666666663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11633"/>
    <x v="2"/>
    <s v="US"/>
    <s v="USD"/>
    <n v="1408154663"/>
    <n v="1405130663"/>
    <b v="0"/>
    <n v="4"/>
    <b v="0"/>
    <s v="games/video games"/>
    <n v="0.27697619047619049"/>
    <n v="2908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11633"/>
    <x v="2"/>
    <s v="US"/>
    <s v="USD"/>
    <n v="1436677091"/>
    <n v="1434085091"/>
    <b v="0"/>
    <n v="3"/>
    <b v="0"/>
    <s v="games/video games"/>
    <n v="23.265999999999998"/>
    <n v="3877.6666666666665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11633"/>
    <x v="2"/>
    <s v="US"/>
    <s v="USD"/>
    <n v="1391427692"/>
    <n v="1388835692"/>
    <b v="0"/>
    <n v="99"/>
    <b v="0"/>
    <s v="games/video games"/>
    <n v="0.11633"/>
    <n v="117.50505050505051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1633"/>
    <x v="2"/>
    <s v="US"/>
    <s v="USD"/>
    <n v="1303628340"/>
    <n v="1300328399"/>
    <b v="0"/>
    <n v="3"/>
    <b v="0"/>
    <s v="games/video games"/>
    <n v="11.632999999999999"/>
    <n v="3877.6666666666665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1633"/>
    <x v="2"/>
    <s v="US"/>
    <s v="USD"/>
    <n v="1367097391"/>
    <n v="1364505391"/>
    <b v="0"/>
    <n v="3"/>
    <b v="0"/>
    <s v="games/video games"/>
    <n v="1.9388333333333334"/>
    <n v="3877.6666666666665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11633"/>
    <x v="2"/>
    <s v="US"/>
    <s v="USD"/>
    <n v="1349392033"/>
    <n v="1346800033"/>
    <b v="0"/>
    <n v="22"/>
    <b v="0"/>
    <s v="games/video games"/>
    <n v="2.3266"/>
    <n v="528.77272727272725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11633"/>
    <x v="2"/>
    <s v="US"/>
    <s v="USD"/>
    <n v="1382184786"/>
    <n v="1379592786"/>
    <b v="0"/>
    <n v="4"/>
    <b v="0"/>
    <s v="games/video games"/>
    <n v="0.1454125"/>
    <n v="2908.25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1633"/>
    <x v="2"/>
    <s v="CA"/>
    <s v="CAD"/>
    <n v="1417804229"/>
    <n v="1415212229"/>
    <b v="0"/>
    <n v="534"/>
    <b v="0"/>
    <s v="games/video games"/>
    <n v="0.23266000000000001"/>
    <n v="21.7846441947565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1633"/>
    <x v="2"/>
    <s v="GB"/>
    <s v="GBP"/>
    <n v="1383959939"/>
    <n v="1381364339"/>
    <b v="0"/>
    <n v="12"/>
    <b v="0"/>
    <s v="games/video games"/>
    <n v="11.632999999999999"/>
    <n v="969.41666666666663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1633"/>
    <x v="2"/>
    <s v="US"/>
    <s v="USD"/>
    <n v="1478196008"/>
    <n v="1475604008"/>
    <b v="0"/>
    <n v="56"/>
    <b v="0"/>
    <s v="games/video games"/>
    <n v="0.38776666666666665"/>
    <n v="207.73214285714286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1633"/>
    <x v="2"/>
    <s v="US"/>
    <s v="USD"/>
    <n v="1357934424"/>
    <n v="1355342424"/>
    <b v="0"/>
    <n v="11"/>
    <b v="0"/>
    <s v="games/video games"/>
    <n v="2.3265999999999998E-2"/>
    <n v="1057.5454545454545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11633"/>
    <x v="2"/>
    <s v="US"/>
    <s v="USD"/>
    <n v="1415947159"/>
    <n v="1413351559"/>
    <b v="0"/>
    <n v="0"/>
    <b v="0"/>
    <s v="games/video games"/>
    <n v="0.7755333333333333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11633"/>
    <x v="2"/>
    <s v="DE"/>
    <s v="EUR"/>
    <n v="1451494210"/>
    <n v="1449075010"/>
    <b v="0"/>
    <n v="12"/>
    <b v="0"/>
    <s v="games/video games"/>
    <n v="1.1079047619047619"/>
    <n v="969.41666666666663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1633"/>
    <x v="2"/>
    <s v="US"/>
    <s v="USD"/>
    <n v="1279738800"/>
    <n v="1275599812"/>
    <b v="0"/>
    <n v="5"/>
    <b v="0"/>
    <s v="games/video games"/>
    <n v="5.8164999999999996"/>
    <n v="2326.6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11633"/>
    <x v="2"/>
    <s v="US"/>
    <s v="USD"/>
    <n v="1379164040"/>
    <n v="1376399240"/>
    <b v="0"/>
    <n v="24"/>
    <b v="0"/>
    <s v="games/video games"/>
    <n v="0.32769014084507042"/>
    <n v="484.70833333333331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11633"/>
    <x v="2"/>
    <s v="US"/>
    <s v="USD"/>
    <n v="1385534514"/>
    <n v="1382938914"/>
    <b v="0"/>
    <n v="89"/>
    <b v="0"/>
    <s v="games/video games"/>
    <n v="0.7755333333333333"/>
    <n v="130.70786516853931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1633"/>
    <x v="2"/>
    <s v="US"/>
    <s v="USD"/>
    <n v="1455207510"/>
    <n v="1453997910"/>
    <b v="0"/>
    <n v="1"/>
    <b v="0"/>
    <s v="games/video games"/>
    <n v="2.3266"/>
    <n v="11633"/>
    <x v="6"/>
    <s v="video games"/>
    <x v="2146"/>
    <d v="2016-02-11T10:18:30"/>
  </r>
  <r>
    <n v="2147"/>
    <s v="Johnny Rocketfingers 3"/>
    <s v="A Point and Click Adventure on Steroids."/>
    <n v="390000"/>
    <n v="11633"/>
    <x v="2"/>
    <s v="US"/>
    <s v="USD"/>
    <n v="1416125148"/>
    <n v="1413356748"/>
    <b v="0"/>
    <n v="55"/>
    <b v="0"/>
    <s v="games/video games"/>
    <n v="2.9828205128205127E-2"/>
    <n v="211.5090909090909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11633"/>
    <x v="2"/>
    <s v="GB"/>
    <s v="GBP"/>
    <n v="1427992582"/>
    <n v="1425404182"/>
    <b v="0"/>
    <n v="2"/>
    <b v="0"/>
    <s v="games/video games"/>
    <n v="116.33"/>
    <n v="5816.5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11633"/>
    <x v="2"/>
    <s v="US"/>
    <s v="USD"/>
    <n v="1280534400"/>
    <n v="1277512556"/>
    <b v="0"/>
    <n v="0"/>
    <b v="0"/>
    <s v="games/video games"/>
    <n v="5.8164999999999996"/>
    <n v="0"/>
    <x v="6"/>
    <s v="video games"/>
    <x v="2149"/>
    <d v="2010-07-30T18:00:00"/>
  </r>
  <r>
    <n v="2150"/>
    <s v="The Unknown Door"/>
    <s v="A pixel styled open world detective game."/>
    <n v="50000"/>
    <n v="11633"/>
    <x v="2"/>
    <s v="NO"/>
    <s v="NOK"/>
    <n v="1468392599"/>
    <n v="1465800599"/>
    <b v="0"/>
    <n v="4"/>
    <b v="0"/>
    <s v="games/video games"/>
    <n v="0.23266000000000001"/>
    <n v="2908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633"/>
    <x v="2"/>
    <s v="US"/>
    <s v="USD"/>
    <n v="1467231614"/>
    <n v="1464639614"/>
    <b v="0"/>
    <n v="6"/>
    <b v="0"/>
    <s v="games/video games"/>
    <n v="0.25851111111111114"/>
    <n v="1938.8333333333333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11633"/>
    <x v="2"/>
    <s v="US"/>
    <s v="USD"/>
    <n v="1394909909"/>
    <n v="1392321509"/>
    <b v="0"/>
    <n v="4"/>
    <b v="0"/>
    <s v="games/video games"/>
    <n v="0.38776666666666665"/>
    <n v="2908.2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11633"/>
    <x v="2"/>
    <s v="US"/>
    <s v="USD"/>
    <n v="1420876740"/>
    <n v="1417470718"/>
    <b v="0"/>
    <n v="4"/>
    <b v="0"/>
    <s v="games/video games"/>
    <n v="3.1219054008721905E-2"/>
    <n v="2908.2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11633"/>
    <x v="2"/>
    <s v="US"/>
    <s v="USD"/>
    <n v="1390921827"/>
    <n v="1389193827"/>
    <b v="0"/>
    <n v="2"/>
    <b v="0"/>
    <s v="games/video games"/>
    <n v="46.531999999999996"/>
    <n v="5816.5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633"/>
    <x v="2"/>
    <s v="GB"/>
    <s v="GBP"/>
    <n v="1459443385"/>
    <n v="1456854985"/>
    <b v="0"/>
    <n v="5"/>
    <b v="0"/>
    <s v="games/video games"/>
    <n v="2.3266"/>
    <n v="2326.6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1633"/>
    <x v="2"/>
    <s v="US"/>
    <s v="USD"/>
    <n v="1379363406"/>
    <n v="1375475406"/>
    <b v="0"/>
    <n v="83"/>
    <b v="0"/>
    <s v="games/video games"/>
    <n v="0.20773214285714287"/>
    <n v="140.15662650602408"/>
    <x v="6"/>
    <s v="video games"/>
    <x v="2156"/>
    <d v="2013-09-16T14:30:06"/>
  </r>
  <r>
    <n v="2157"/>
    <s v="Nin"/>
    <s v="Gamers and 90's fans unite in this small tale of epic proportions!"/>
    <n v="75000"/>
    <n v="11633"/>
    <x v="2"/>
    <s v="US"/>
    <s v="USD"/>
    <n v="1482479940"/>
    <n v="1479684783"/>
    <b v="0"/>
    <n v="57"/>
    <b v="0"/>
    <s v="games/video games"/>
    <n v="0.15510666666666667"/>
    <n v="204.08771929824562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1633"/>
    <x v="2"/>
    <s v="US"/>
    <s v="USD"/>
    <n v="1360009774"/>
    <n v="1356121774"/>
    <b v="0"/>
    <n v="311"/>
    <b v="0"/>
    <s v="games/video games"/>
    <n v="3.8776666666666668E-2"/>
    <n v="37.40514469453376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11633"/>
    <x v="2"/>
    <s v="US"/>
    <s v="USD"/>
    <n v="1310837574"/>
    <n v="1308245574"/>
    <b v="0"/>
    <n v="2"/>
    <b v="0"/>
    <s v="games/video games"/>
    <n v="3.2313888888888891"/>
    <n v="5816.5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11633"/>
    <x v="2"/>
    <s v="US"/>
    <s v="USD"/>
    <n v="1337447105"/>
    <n v="1334855105"/>
    <b v="0"/>
    <n v="16"/>
    <b v="0"/>
    <s v="games/video games"/>
    <n v="1.1633"/>
    <n v="727.0625"/>
    <x v="6"/>
    <s v="video games"/>
    <x v="2160"/>
    <d v="2012-05-19T11:05:05"/>
  </r>
  <r>
    <n v="2161"/>
    <s v="CallMeGhost DEBUT ALBUM preorder!"/>
    <s v="We're trying to fund hard copies of our debut album!"/>
    <n v="400"/>
    <n v="11633"/>
    <x v="0"/>
    <s v="US"/>
    <s v="USD"/>
    <n v="1443040059"/>
    <n v="1440448059"/>
    <b v="0"/>
    <n v="13"/>
    <b v="1"/>
    <s v="music/rock"/>
    <n v="29.0825"/>
    <n v="894.84615384615381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11633"/>
    <x v="0"/>
    <s v="US"/>
    <s v="USD"/>
    <n v="1406226191"/>
    <n v="1403547791"/>
    <b v="0"/>
    <n v="58"/>
    <b v="1"/>
    <s v="music/rock"/>
    <n v="2.5851111111111109"/>
    <n v="200.56896551724137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11633"/>
    <x v="0"/>
    <s v="US"/>
    <s v="USD"/>
    <n v="1433735400"/>
    <n v="1429306520"/>
    <b v="0"/>
    <n v="44"/>
    <b v="1"/>
    <s v="music/rock"/>
    <n v="4.6532"/>
    <n v="264.38636363636363"/>
    <x v="4"/>
    <s v="rock"/>
    <x v="2163"/>
    <d v="2015-06-07T21:50:00"/>
  </r>
  <r>
    <n v="2164"/>
    <s v="Rosaline debut record"/>
    <s v="South Florida roots country/rock outfit's long awaited debut record"/>
    <n v="5500"/>
    <n v="11633"/>
    <x v="0"/>
    <s v="US"/>
    <s v="USD"/>
    <n v="1466827140"/>
    <n v="1464196414"/>
    <b v="0"/>
    <n v="83"/>
    <b v="1"/>
    <s v="music/rock"/>
    <n v="2.1150909090909091"/>
    <n v="140.15662650602408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11633"/>
    <x v="0"/>
    <s v="FR"/>
    <s v="EUR"/>
    <n v="1460127635"/>
    <n v="1457539235"/>
    <b v="0"/>
    <n v="117"/>
    <b v="1"/>
    <s v="music/rock"/>
    <n v="4.6532"/>
    <n v="99.427350427350433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11633"/>
    <x v="0"/>
    <s v="US"/>
    <s v="USD"/>
    <n v="1417813618"/>
    <n v="1413922018"/>
    <b v="0"/>
    <n v="32"/>
    <b v="1"/>
    <s v="music/rock"/>
    <n v="5.8164999999999996"/>
    <n v="363.531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1633"/>
    <x v="0"/>
    <s v="US"/>
    <s v="USD"/>
    <n v="1347672937"/>
    <n v="1346463337"/>
    <b v="0"/>
    <n v="8"/>
    <b v="1"/>
    <s v="music/rock"/>
    <n v="77.553333333333327"/>
    <n v="1454.12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11633"/>
    <x v="0"/>
    <s v="US"/>
    <s v="USD"/>
    <n v="1486702800"/>
    <n v="1484058261"/>
    <b v="0"/>
    <n v="340"/>
    <b v="1"/>
    <s v="music/rock"/>
    <n v="0.64627777777777773"/>
    <n v="34.214705882352938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1633"/>
    <x v="0"/>
    <s v="US"/>
    <s v="USD"/>
    <n v="1488473351"/>
    <n v="1488214151"/>
    <b v="0"/>
    <n v="7"/>
    <b v="1"/>
    <s v="music/rock"/>
    <n v="76.032679738562095"/>
    <n v="1661.8571428571429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11633"/>
    <x v="0"/>
    <s v="US"/>
    <s v="USD"/>
    <n v="1440266422"/>
    <n v="1436810422"/>
    <b v="0"/>
    <n v="19"/>
    <b v="1"/>
    <s v="music/rock"/>
    <n v="33.237142857142857"/>
    <n v="612.26315789473688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11633"/>
    <x v="0"/>
    <s v="US"/>
    <s v="USD"/>
    <n v="1434949200"/>
    <n v="1431903495"/>
    <b v="0"/>
    <n v="47"/>
    <b v="1"/>
    <s v="music/rock"/>
    <n v="2.9082499999999998"/>
    <n v="247.51063829787233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1633"/>
    <x v="0"/>
    <s v="US"/>
    <s v="USD"/>
    <n v="1429365320"/>
    <n v="1426773320"/>
    <b v="0"/>
    <n v="13"/>
    <b v="1"/>
    <s v="music/rock"/>
    <n v="11.632999999999999"/>
    <n v="894.84615384615381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11633"/>
    <x v="0"/>
    <s v="US"/>
    <s v="USD"/>
    <n v="1378785540"/>
    <n v="1376066243"/>
    <b v="0"/>
    <n v="90"/>
    <b v="1"/>
    <s v="music/rock"/>
    <n v="2.7697619047619049"/>
    <n v="129.25555555555556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11633"/>
    <x v="0"/>
    <s v="GB"/>
    <s v="GBP"/>
    <n v="1462453307"/>
    <n v="1459861307"/>
    <b v="0"/>
    <n v="63"/>
    <b v="1"/>
    <s v="music/rock"/>
    <n v="2.9082499999999998"/>
    <n v="184.65079365079364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1633"/>
    <x v="0"/>
    <s v="US"/>
    <s v="USD"/>
    <n v="1469059986"/>
    <n v="1468455186"/>
    <b v="0"/>
    <n v="26"/>
    <b v="1"/>
    <s v="music/rock"/>
    <n v="16.618571428571428"/>
    <n v="447.42307692307691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11633"/>
    <x v="0"/>
    <s v="US"/>
    <s v="USD"/>
    <n v="1430579509"/>
    <n v="1427987509"/>
    <b v="0"/>
    <n v="71"/>
    <b v="1"/>
    <s v="music/rock"/>
    <n v="2.3266"/>
    <n v="163.8450704225352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11633"/>
    <x v="0"/>
    <s v="US"/>
    <s v="USD"/>
    <n v="1465192867"/>
    <n v="1463032867"/>
    <b v="0"/>
    <n v="38"/>
    <b v="1"/>
    <s v="music/rock"/>
    <n v="4.6532"/>
    <n v="306.13157894736844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11633"/>
    <x v="0"/>
    <s v="US"/>
    <s v="USD"/>
    <n v="1484752597"/>
    <n v="1482160597"/>
    <b v="0"/>
    <n v="859"/>
    <b v="1"/>
    <s v="music/rock"/>
    <n v="0.46532000000000001"/>
    <n v="13.542491268917345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1633"/>
    <x v="0"/>
    <s v="US"/>
    <s v="USD"/>
    <n v="1428725192"/>
    <n v="1426133192"/>
    <b v="0"/>
    <n v="21"/>
    <b v="1"/>
    <s v="music/rock"/>
    <n v="11.632999999999999"/>
    <n v="553.95238095238096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11633"/>
    <x v="0"/>
    <s v="US"/>
    <s v="USD"/>
    <n v="1447434268"/>
    <n v="1443801868"/>
    <b v="0"/>
    <n v="78"/>
    <b v="1"/>
    <s v="music/rock"/>
    <n v="2.3266"/>
    <n v="149.14102564102564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11633"/>
    <x v="0"/>
    <s v="US"/>
    <s v="USD"/>
    <n v="1487635653"/>
    <n v="1486426053"/>
    <b v="0"/>
    <n v="53"/>
    <b v="1"/>
    <s v="games/tabletop games"/>
    <n v="5.8164999999999996"/>
    <n v="219.49056603773585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1633"/>
    <x v="0"/>
    <s v="CA"/>
    <s v="CAD"/>
    <n v="1412285825"/>
    <n v="1409261825"/>
    <b v="0"/>
    <n v="356"/>
    <b v="1"/>
    <s v="games/tabletop games"/>
    <n v="3.8776666666666668"/>
    <n v="32.67696629213482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11633"/>
    <x v="0"/>
    <s v="US"/>
    <s v="USD"/>
    <n v="1486616400"/>
    <n v="1484037977"/>
    <b v="0"/>
    <n v="279"/>
    <b v="1"/>
    <s v="games/tabletop games"/>
    <n v="6.4627777777777782"/>
    <n v="41.69534050179211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11633"/>
    <x v="0"/>
    <s v="US"/>
    <s v="USD"/>
    <n v="1453737600"/>
    <n v="1452530041"/>
    <b v="1"/>
    <n v="266"/>
    <b v="1"/>
    <s v="games/tabletop games"/>
    <n v="1.1633"/>
    <n v="43.733082706766915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11633"/>
    <x v="0"/>
    <s v="GB"/>
    <s v="GBP"/>
    <n v="1364286239"/>
    <n v="1360830239"/>
    <b v="0"/>
    <n v="623"/>
    <b v="1"/>
    <s v="games/tabletop games"/>
    <n v="2.3266"/>
    <n v="18.672552166934189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11633"/>
    <x v="0"/>
    <s v="US"/>
    <s v="USD"/>
    <n v="1473213600"/>
    <n v="1470062743"/>
    <b v="0"/>
    <n v="392"/>
    <b v="1"/>
    <s v="games/tabletop games"/>
    <n v="0.58165"/>
    <n v="29.676020408163264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11633"/>
    <x v="0"/>
    <s v="US"/>
    <s v="USD"/>
    <n v="1428033540"/>
    <n v="1425531666"/>
    <b v="1"/>
    <n v="3562"/>
    <b v="1"/>
    <s v="games/tabletop games"/>
    <n v="0.58165"/>
    <n v="3.2658618753509265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11633"/>
    <x v="0"/>
    <s v="AU"/>
    <s v="AUD"/>
    <n v="1477414800"/>
    <n v="1474380241"/>
    <b v="0"/>
    <n v="514"/>
    <b v="1"/>
    <s v="games/tabletop games"/>
    <n v="2.1174008008736802"/>
    <n v="22.632295719844358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11633"/>
    <x v="0"/>
    <s v="GB"/>
    <s v="GBP"/>
    <n v="1461276000"/>
    <n v="1460055300"/>
    <b v="0"/>
    <n v="88"/>
    <b v="1"/>
    <s v="games/tabletop games"/>
    <n v="9.6941666666666659"/>
    <n v="132.19318181818181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11633"/>
    <x v="0"/>
    <s v="US"/>
    <s v="USD"/>
    <n v="1458716340"/>
    <n v="1455721204"/>
    <b v="0"/>
    <n v="537"/>
    <b v="1"/>
    <s v="games/tabletop games"/>
    <n v="0.61226315789473684"/>
    <n v="21.66294227188081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11633"/>
    <x v="0"/>
    <s v="GB"/>
    <s v="GBP"/>
    <n v="1487102427"/>
    <n v="1486065627"/>
    <b v="0"/>
    <n v="25"/>
    <b v="1"/>
    <s v="games/tabletop games"/>
    <n v="15.510666666666667"/>
    <n v="465.3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1633"/>
    <x v="0"/>
    <s v="GB"/>
    <s v="GBP"/>
    <n v="1481842800"/>
    <n v="1479414344"/>
    <b v="0"/>
    <n v="3238"/>
    <b v="1"/>
    <s v="games/tabletop games"/>
    <n v="0.9694166666666667"/>
    <n v="3.5926497838171709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1633"/>
    <x v="0"/>
    <s v="US"/>
    <s v="USD"/>
    <n v="1479704340"/>
    <n v="1477043072"/>
    <b v="0"/>
    <n v="897"/>
    <b v="1"/>
    <s v="games/tabletop games"/>
    <n v="0.7755333333333333"/>
    <n v="12.968784838350055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11633"/>
    <x v="0"/>
    <s v="US"/>
    <s v="USD"/>
    <n v="1459012290"/>
    <n v="1456423890"/>
    <b v="0"/>
    <n v="878"/>
    <b v="1"/>
    <s v="games/tabletop games"/>
    <n v="1.1633"/>
    <n v="13.249430523917995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11633"/>
    <x v="0"/>
    <s v="US"/>
    <s v="USD"/>
    <n v="1439317900"/>
    <n v="1436725900"/>
    <b v="0"/>
    <n v="115"/>
    <b v="1"/>
    <s v="games/tabletop games"/>
    <n v="2.5289130434782607"/>
    <n v="101.15652173913044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1633"/>
    <x v="0"/>
    <s v="US"/>
    <s v="USD"/>
    <n v="1480662000"/>
    <n v="1478000502"/>
    <b v="0"/>
    <n v="234"/>
    <b v="1"/>
    <s v="games/tabletop games"/>
    <n v="0.83092857142857146"/>
    <n v="49.713675213675216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11633"/>
    <x v="0"/>
    <s v="US"/>
    <s v="USD"/>
    <n v="1425132059"/>
    <n v="1422540059"/>
    <b v="0"/>
    <n v="4330"/>
    <b v="1"/>
    <s v="games/tabletop games"/>
    <n v="0.38776666666666665"/>
    <n v="2.6866050808314088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11633"/>
    <x v="0"/>
    <s v="US"/>
    <s v="USD"/>
    <n v="1447507200"/>
    <n v="1444911600"/>
    <b v="0"/>
    <n v="651"/>
    <b v="1"/>
    <s v="games/tabletop games"/>
    <n v="0.290825"/>
    <n v="17.869431643625191"/>
    <x v="6"/>
    <s v="tabletop games"/>
    <x v="2198"/>
    <d v="2015-11-14T07:20:00"/>
  </r>
  <r>
    <n v="2199"/>
    <s v="Decadolo. Flip it!"/>
    <s v="A new strategic board game designed to flip out your opponent."/>
    <n v="9000"/>
    <n v="11633"/>
    <x v="0"/>
    <s v="IE"/>
    <s v="EUR"/>
    <n v="1444903198"/>
    <n v="1442311198"/>
    <b v="1"/>
    <n v="251"/>
    <b v="1"/>
    <s v="games/tabletop games"/>
    <n v="1.2925555555555555"/>
    <n v="46.34661354581673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1633"/>
    <x v="0"/>
    <s v="GB"/>
    <s v="GBP"/>
    <n v="1436151600"/>
    <n v="1433775668"/>
    <b v="0"/>
    <n v="263"/>
    <b v="1"/>
    <s v="games/tabletop games"/>
    <n v="5.8164999999999996"/>
    <n v="44.23193916349809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11633"/>
    <x v="0"/>
    <s v="GB"/>
    <s v="GBP"/>
    <n v="1358367565"/>
    <n v="1357157965"/>
    <b v="0"/>
    <n v="28"/>
    <b v="1"/>
    <s v="music/electronic music"/>
    <n v="105.75454545454545"/>
    <n v="415.4642857142857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11633"/>
    <x v="0"/>
    <s v="US"/>
    <s v="USD"/>
    <n v="1351801368"/>
    <n v="1349209368"/>
    <b v="0"/>
    <n v="721"/>
    <b v="1"/>
    <s v="music/electronic music"/>
    <n v="2.9082499999999998"/>
    <n v="16.134535367545077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11633"/>
    <x v="0"/>
    <s v="CA"/>
    <s v="CAD"/>
    <n v="1443127082"/>
    <n v="1440535082"/>
    <b v="0"/>
    <n v="50"/>
    <b v="1"/>
    <s v="music/electronic music"/>
    <n v="5.8164999999999996"/>
    <n v="232.66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1633"/>
    <x v="0"/>
    <s v="US"/>
    <s v="USD"/>
    <n v="1362814119"/>
    <n v="1360222119"/>
    <b v="0"/>
    <n v="73"/>
    <b v="1"/>
    <s v="music/electronic music"/>
    <n v="7.7553333333333336"/>
    <n v="159.35616438356163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633"/>
    <x v="0"/>
    <s v="US"/>
    <s v="USD"/>
    <n v="1338579789"/>
    <n v="1335987789"/>
    <b v="0"/>
    <n v="27"/>
    <b v="1"/>
    <s v="music/electronic music"/>
    <n v="15.510666666666667"/>
    <n v="430.85185185185185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633"/>
    <x v="0"/>
    <s v="US"/>
    <s v="USD"/>
    <n v="1334556624"/>
    <n v="1333001424"/>
    <b v="0"/>
    <n v="34"/>
    <b v="1"/>
    <s v="music/electronic music"/>
    <n v="10.575454545454546"/>
    <n v="342.14705882352939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11633"/>
    <x v="0"/>
    <s v="US"/>
    <s v="USD"/>
    <n v="1384580373"/>
    <n v="1381984773"/>
    <b v="0"/>
    <n v="7"/>
    <b v="1"/>
    <s v="music/electronic music"/>
    <n v="5.8164999999999996"/>
    <n v="1661.8571428571429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1633"/>
    <x v="0"/>
    <s v="US"/>
    <s v="USD"/>
    <n v="1333771200"/>
    <n v="1328649026"/>
    <b v="0"/>
    <n v="24"/>
    <b v="1"/>
    <s v="music/electronic music"/>
    <n v="11.632999999999999"/>
    <n v="484.70833333333331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11633"/>
    <x v="0"/>
    <s v="GB"/>
    <s v="GBP"/>
    <n v="1397516400"/>
    <n v="1396524644"/>
    <b v="0"/>
    <n v="15"/>
    <b v="1"/>
    <s v="music/electronic music"/>
    <n v="23.265999999999998"/>
    <n v="775.5333333333333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11633"/>
    <x v="0"/>
    <s v="US"/>
    <s v="USD"/>
    <n v="1334424960"/>
    <n v="1329442510"/>
    <b v="0"/>
    <n v="72"/>
    <b v="1"/>
    <s v="music/electronic music"/>
    <n v="2.9082499999999998"/>
    <n v="161.56944444444446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11633"/>
    <x v="0"/>
    <s v="US"/>
    <s v="USD"/>
    <n v="1397113140"/>
    <n v="1395168625"/>
    <b v="0"/>
    <n v="120"/>
    <b v="1"/>
    <s v="music/electronic music"/>
    <n v="4.6532"/>
    <n v="96.941666666666663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11633"/>
    <x v="0"/>
    <s v="US"/>
    <s v="USD"/>
    <n v="1383526800"/>
    <n v="1380650177"/>
    <b v="0"/>
    <n v="123"/>
    <b v="1"/>
    <s v="music/electronic music"/>
    <n v="1.9388333333333334"/>
    <n v="94.577235772357724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1633"/>
    <x v="0"/>
    <s v="US"/>
    <s v="USD"/>
    <n v="1431719379"/>
    <n v="1429127379"/>
    <b v="0"/>
    <n v="1"/>
    <b v="1"/>
    <s v="music/electronic music"/>
    <n v="2326.6"/>
    <n v="11633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1633"/>
    <x v="0"/>
    <s v="US"/>
    <s v="USD"/>
    <n v="1391713248"/>
    <n v="1389121248"/>
    <b v="0"/>
    <n v="24"/>
    <b v="1"/>
    <s v="music/electronic music"/>
    <n v="19.388333333333332"/>
    <n v="484.70833333333331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11633"/>
    <x v="0"/>
    <s v="US"/>
    <s v="USD"/>
    <n v="1331621940"/>
    <n v="1329671572"/>
    <b v="0"/>
    <n v="33"/>
    <b v="1"/>
    <s v="music/electronic music"/>
    <n v="21.150909090909092"/>
    <n v="352.5151515151515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11633"/>
    <x v="0"/>
    <s v="US"/>
    <s v="USD"/>
    <n v="1437674545"/>
    <n v="1436464945"/>
    <b v="0"/>
    <n v="14"/>
    <b v="1"/>
    <s v="music/electronic music"/>
    <n v="38.776666666666664"/>
    <n v="830.92857142857144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1633"/>
    <x v="0"/>
    <s v="US"/>
    <s v="USD"/>
    <n v="1446451200"/>
    <n v="1445539113"/>
    <b v="0"/>
    <n v="9"/>
    <b v="1"/>
    <s v="music/electronic music"/>
    <n v="27.697619047619046"/>
    <n v="1292.5555555555557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11633"/>
    <x v="0"/>
    <s v="US"/>
    <s v="USD"/>
    <n v="1346198400"/>
    <n v="1344281383"/>
    <b v="0"/>
    <n v="76"/>
    <b v="1"/>
    <s v="music/electronic music"/>
    <n v="5.8164999999999996"/>
    <n v="153.06578947368422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1633"/>
    <x v="0"/>
    <s v="US"/>
    <s v="USD"/>
    <n v="1440004512"/>
    <n v="1437412512"/>
    <b v="0"/>
    <n v="19"/>
    <b v="1"/>
    <s v="music/electronic music"/>
    <n v="11.632999999999999"/>
    <n v="612.26315789473688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11633"/>
    <x v="0"/>
    <s v="US"/>
    <s v="USD"/>
    <n v="1374888436"/>
    <n v="1372296436"/>
    <b v="0"/>
    <n v="69"/>
    <b v="1"/>
    <s v="music/electronic music"/>
    <n v="3.3237142857142858"/>
    <n v="168.59420289855072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11633"/>
    <x v="0"/>
    <s v="US"/>
    <s v="USD"/>
    <n v="1461369600"/>
    <n v="1458748809"/>
    <b v="0"/>
    <n v="218"/>
    <b v="1"/>
    <s v="games/tabletop games"/>
    <n v="1.5510666666666666"/>
    <n v="53.362385321100916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11633"/>
    <x v="0"/>
    <s v="US"/>
    <s v="USD"/>
    <n v="1327776847"/>
    <n v="1325184847"/>
    <b v="0"/>
    <n v="30"/>
    <b v="1"/>
    <s v="games/tabletop games"/>
    <n v="23.265999999999998"/>
    <n v="387.76666666666665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11633"/>
    <x v="0"/>
    <s v="CA"/>
    <s v="CAD"/>
    <n v="1435418568"/>
    <n v="1432826568"/>
    <b v="0"/>
    <n v="100"/>
    <b v="1"/>
    <s v="games/tabletop games"/>
    <n v="0.59656410256410253"/>
    <n v="116.33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11633"/>
    <x v="0"/>
    <s v="US"/>
    <s v="USD"/>
    <n v="1477767600"/>
    <n v="1475337675"/>
    <b v="0"/>
    <n v="296"/>
    <b v="1"/>
    <s v="games/tabletop games"/>
    <n v="1.1633"/>
    <n v="39.300675675675677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1633"/>
    <x v="0"/>
    <s v="GB"/>
    <s v="GBP"/>
    <n v="1411326015"/>
    <n v="1408734015"/>
    <b v="0"/>
    <n v="1204"/>
    <b v="1"/>
    <s v="games/tabletop games"/>
    <n v="0.55395238095238097"/>
    <n v="9.6619601328903659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1633"/>
    <x v="0"/>
    <s v="US"/>
    <s v="USD"/>
    <n v="1455253140"/>
    <n v="1452625822"/>
    <b v="0"/>
    <n v="321"/>
    <b v="1"/>
    <s v="games/tabletop games"/>
    <n v="0.64627777777777773"/>
    <n v="36.23987538940809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11633"/>
    <x v="0"/>
    <s v="GB"/>
    <s v="GBP"/>
    <n v="1384374155"/>
    <n v="1381778555"/>
    <b v="0"/>
    <n v="301"/>
    <b v="1"/>
    <s v="games/tabletop games"/>
    <n v="0.89484615384615385"/>
    <n v="38.647840531561464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633"/>
    <x v="0"/>
    <s v="DE"/>
    <s v="EUR"/>
    <n v="1439707236"/>
    <n v="1437115236"/>
    <b v="0"/>
    <n v="144"/>
    <b v="1"/>
    <s v="games/tabletop games"/>
    <n v="11.632999999999999"/>
    <n v="80.784722222222229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1633"/>
    <x v="0"/>
    <s v="US"/>
    <s v="USD"/>
    <n v="1378180800"/>
    <n v="1375113391"/>
    <b v="0"/>
    <n v="539"/>
    <b v="1"/>
    <s v="games/tabletop games"/>
    <n v="1.4519470793809286"/>
    <n v="21.582560296846012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1633"/>
    <x v="0"/>
    <s v="US"/>
    <s v="USD"/>
    <n v="1398460127"/>
    <n v="1395868127"/>
    <b v="0"/>
    <n v="498"/>
    <b v="1"/>
    <s v="games/tabletop games"/>
    <n v="1.3685882352941177"/>
    <n v="23.359437751004016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11633"/>
    <x v="0"/>
    <s v="US"/>
    <s v="USD"/>
    <n v="1372136400"/>
    <n v="1369864301"/>
    <b v="0"/>
    <n v="1113"/>
    <b v="1"/>
    <s v="games/tabletop games"/>
    <n v="4.6532"/>
    <n v="10.45193171608266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11633"/>
    <x v="0"/>
    <s v="US"/>
    <s v="USD"/>
    <n v="1405738800"/>
    <n v="1402945408"/>
    <b v="0"/>
    <n v="988"/>
    <b v="1"/>
    <s v="games/tabletop games"/>
    <n v="2.3266"/>
    <n v="11.774291497975709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11633"/>
    <x v="0"/>
    <s v="GB"/>
    <s v="GBP"/>
    <n v="1450051200"/>
    <n v="1448269539"/>
    <b v="0"/>
    <n v="391"/>
    <b v="1"/>
    <s v="games/tabletop games"/>
    <n v="4.6532"/>
    <n v="29.751918158567776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33"/>
    <x v="0"/>
    <s v="US"/>
    <s v="USD"/>
    <n v="1483645647"/>
    <n v="1481053647"/>
    <b v="0"/>
    <n v="28"/>
    <b v="1"/>
    <s v="games/tabletop games"/>
    <n v="116.33"/>
    <n v="415.46428571428572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1633"/>
    <x v="0"/>
    <s v="CA"/>
    <s v="CAD"/>
    <n v="1427585511"/>
    <n v="1424997111"/>
    <b v="0"/>
    <n v="147"/>
    <b v="1"/>
    <s v="games/tabletop games"/>
    <n v="0.89484615384615385"/>
    <n v="79.13605442176870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1633"/>
    <x v="0"/>
    <s v="US"/>
    <s v="USD"/>
    <n v="1454338123"/>
    <n v="1451746123"/>
    <b v="0"/>
    <n v="680"/>
    <b v="1"/>
    <s v="games/tabletop games"/>
    <n v="4.1546428571428571"/>
    <n v="17.107352941176469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11633"/>
    <x v="0"/>
    <s v="US"/>
    <s v="USD"/>
    <n v="1415779140"/>
    <n v="1412294683"/>
    <b v="0"/>
    <n v="983"/>
    <b v="1"/>
    <s v="games/tabletop games"/>
    <n v="0.64627777777777773"/>
    <n v="11.834181078331637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11633"/>
    <x v="0"/>
    <s v="DE"/>
    <s v="EUR"/>
    <n v="1489157716"/>
    <n v="1486565716"/>
    <b v="0"/>
    <n v="79"/>
    <b v="1"/>
    <s v="games/tabletop games"/>
    <n v="2.9082499999999998"/>
    <n v="147.25316455696202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11633"/>
    <x v="0"/>
    <s v="US"/>
    <s v="USD"/>
    <n v="1385870520"/>
    <n v="1382742014"/>
    <b v="0"/>
    <n v="426"/>
    <b v="1"/>
    <s v="games/tabletop games"/>
    <n v="0.46532000000000001"/>
    <n v="27.307511737089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1633"/>
    <x v="0"/>
    <s v="US"/>
    <s v="USD"/>
    <n v="1461354544"/>
    <n v="1458762544"/>
    <b v="0"/>
    <n v="96"/>
    <b v="1"/>
    <s v="games/tabletop games"/>
    <n v="2.3266"/>
    <n v="121.17708333333333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11633"/>
    <x v="0"/>
    <s v="GB"/>
    <s v="GBP"/>
    <n v="1488484300"/>
    <n v="1485892300"/>
    <b v="0"/>
    <n v="163"/>
    <b v="1"/>
    <s v="games/tabletop games"/>
    <n v="11.632999999999999"/>
    <n v="71.368098159509202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1633"/>
    <x v="0"/>
    <s v="US"/>
    <s v="USD"/>
    <n v="1385521320"/>
    <n v="1382449733"/>
    <b v="0"/>
    <n v="2525"/>
    <b v="1"/>
    <s v="games/tabletop games"/>
    <n v="1.1633"/>
    <n v="4.6071287128712868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11633"/>
    <x v="0"/>
    <s v="US"/>
    <s v="USD"/>
    <n v="1489374000"/>
    <n v="1488823290"/>
    <b v="0"/>
    <n v="2035"/>
    <b v="1"/>
    <s v="games/tabletop games"/>
    <n v="11633"/>
    <n v="5.7164619164619168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1633"/>
    <x v="0"/>
    <s v="US"/>
    <s v="USD"/>
    <n v="1476649800"/>
    <n v="1475609946"/>
    <b v="0"/>
    <n v="290"/>
    <b v="1"/>
    <s v="games/tabletop games"/>
    <n v="2.3266"/>
    <n v="40.113793103448273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1633"/>
    <x v="0"/>
    <s v="US"/>
    <s v="USD"/>
    <n v="1393005600"/>
    <n v="1390323617"/>
    <b v="0"/>
    <n v="1980"/>
    <b v="1"/>
    <s v="games/tabletop games"/>
    <n v="2.9082499999999998"/>
    <n v="5.8752525252525256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11633"/>
    <x v="0"/>
    <s v="GB"/>
    <s v="GBP"/>
    <n v="1441393210"/>
    <n v="1438801210"/>
    <b v="0"/>
    <n v="57"/>
    <b v="1"/>
    <s v="games/tabletop games"/>
    <n v="4.6532"/>
    <n v="204.08771929824562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1633"/>
    <x v="0"/>
    <s v="US"/>
    <s v="USD"/>
    <n v="1438185565"/>
    <n v="1436975965"/>
    <b v="0"/>
    <n v="380"/>
    <b v="1"/>
    <s v="games/tabletop games"/>
    <n v="0.62881081081081081"/>
    <n v="30.61315789473684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11633"/>
    <x v="0"/>
    <s v="GB"/>
    <s v="GBP"/>
    <n v="1481749278"/>
    <n v="1479157278"/>
    <b v="0"/>
    <n v="128"/>
    <b v="1"/>
    <s v="games/tabletop games"/>
    <n v="1.6618571428571429"/>
    <n v="90.88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11633"/>
    <x v="0"/>
    <s v="US"/>
    <s v="USD"/>
    <n v="1364917965"/>
    <n v="1362329565"/>
    <b v="0"/>
    <n v="180"/>
    <b v="1"/>
    <s v="games/tabletop games"/>
    <n v="3.3237142857142858"/>
    <n v="64.62777777777778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11633"/>
    <x v="0"/>
    <s v="US"/>
    <s v="USD"/>
    <n v="1480727273"/>
    <n v="1478131673"/>
    <b v="0"/>
    <n v="571"/>
    <b v="1"/>
    <s v="games/tabletop games"/>
    <n v="0.46532000000000001"/>
    <n v="20.373029772329247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633"/>
    <x v="0"/>
    <s v="US"/>
    <s v="USD"/>
    <n v="1408177077"/>
    <n v="1406362677"/>
    <b v="0"/>
    <n v="480"/>
    <b v="1"/>
    <s v="games/tabletop games"/>
    <n v="1.3685882352941177"/>
    <n v="24.235416666666666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11633"/>
    <x v="0"/>
    <s v="ES"/>
    <s v="EUR"/>
    <n v="1470469938"/>
    <n v="1469173938"/>
    <b v="0"/>
    <n v="249"/>
    <b v="1"/>
    <s v="games/tabletop games"/>
    <n v="1.2925555555555555"/>
    <n v="46.718875502008032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11633"/>
    <x v="0"/>
    <s v="US"/>
    <s v="USD"/>
    <n v="1447862947"/>
    <n v="1445267347"/>
    <b v="0"/>
    <n v="84"/>
    <b v="1"/>
    <s v="games/tabletop games"/>
    <n v="1.4541249999999999"/>
    <n v="138.48809523809524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11633"/>
    <x v="0"/>
    <s v="US"/>
    <s v="USD"/>
    <n v="1485271968"/>
    <n v="1484667168"/>
    <b v="0"/>
    <n v="197"/>
    <b v="1"/>
    <s v="games/tabletop games"/>
    <n v="23.265999999999998"/>
    <n v="59.050761421319798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633"/>
    <x v="0"/>
    <s v="US"/>
    <s v="USD"/>
    <n v="1462661451"/>
    <n v="1460069451"/>
    <b v="0"/>
    <n v="271"/>
    <b v="1"/>
    <s v="games/tabletop games"/>
    <n v="2.9450632911392405"/>
    <n v="42.92619926199262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1633"/>
    <x v="0"/>
    <s v="GB"/>
    <s v="GBP"/>
    <n v="1479811846"/>
    <n v="1478602246"/>
    <b v="0"/>
    <n v="50"/>
    <b v="1"/>
    <s v="games/tabletop games"/>
    <n v="24.235416666666666"/>
    <n v="232.66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633"/>
    <x v="0"/>
    <s v="GB"/>
    <s v="GBP"/>
    <n v="1466377200"/>
    <n v="1463351329"/>
    <b v="0"/>
    <n v="169"/>
    <b v="1"/>
    <s v="games/tabletop games"/>
    <n v="4.6532"/>
    <n v="68.834319526627212"/>
    <x v="6"/>
    <s v="tabletop games"/>
    <x v="2257"/>
    <d v="2016-06-19T17:00:00"/>
  </r>
  <r>
    <n v="2258"/>
    <s v="A Sundered World"/>
    <s v="A Dungeon World campaign setting that takes place after the end of the worlds."/>
    <n v="2200"/>
    <n v="11633"/>
    <x v="0"/>
    <s v="US"/>
    <s v="USD"/>
    <n v="1434045687"/>
    <n v="1431453687"/>
    <b v="0"/>
    <n v="205"/>
    <b v="1"/>
    <s v="games/tabletop games"/>
    <n v="5.2877272727272731"/>
    <n v="56.746341463414637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1633"/>
    <x v="0"/>
    <s v="GB"/>
    <s v="GBP"/>
    <n v="1481224736"/>
    <n v="1480360736"/>
    <b v="0"/>
    <n v="206"/>
    <b v="1"/>
    <s v="games/tabletop games"/>
    <n v="11.632999999999999"/>
    <n v="56.470873786407765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11633"/>
    <x v="0"/>
    <s v="US"/>
    <s v="USD"/>
    <n v="1395876250"/>
    <n v="1393287850"/>
    <b v="0"/>
    <n v="84"/>
    <b v="1"/>
    <s v="games/tabletop games"/>
    <n v="4.6532"/>
    <n v="138.48809523809524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633"/>
    <x v="0"/>
    <s v="AU"/>
    <s v="AUD"/>
    <n v="1487093020"/>
    <n v="1485278620"/>
    <b v="0"/>
    <n v="210"/>
    <b v="1"/>
    <s v="games/tabletop games"/>
    <n v="11.632999999999999"/>
    <n v="55.39523809523809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11633"/>
    <x v="0"/>
    <s v="US"/>
    <s v="USD"/>
    <n v="1416268800"/>
    <n v="1413295358"/>
    <b v="0"/>
    <n v="181"/>
    <b v="1"/>
    <s v="games/tabletop games"/>
    <n v="3.5251515151515154"/>
    <n v="64.270718232044203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11633"/>
    <x v="0"/>
    <s v="SE"/>
    <s v="SEK"/>
    <n v="1422734313"/>
    <n v="1420919913"/>
    <b v="0"/>
    <n v="60"/>
    <b v="1"/>
    <s v="games/tabletop games"/>
    <n v="1.5510666666666666"/>
    <n v="193.88333333333333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633"/>
    <x v="0"/>
    <s v="US"/>
    <s v="USD"/>
    <n v="1463972400"/>
    <n v="1462543114"/>
    <b v="0"/>
    <n v="445"/>
    <b v="1"/>
    <s v="games/tabletop games"/>
    <n v="1.9388333333333334"/>
    <n v="26.141573033707864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633"/>
    <x v="0"/>
    <s v="GB"/>
    <s v="GBP"/>
    <n v="1479846507"/>
    <n v="1479241707"/>
    <b v="0"/>
    <n v="17"/>
    <b v="1"/>
    <s v="games/tabletop games"/>
    <n v="58.164999999999999"/>
    <n v="684.29411764705878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11633"/>
    <x v="0"/>
    <s v="US"/>
    <s v="USD"/>
    <n v="1461722400"/>
    <n v="1460235592"/>
    <b v="0"/>
    <n v="194"/>
    <b v="1"/>
    <s v="games/tabletop games"/>
    <n v="7.7553333333333336"/>
    <n v="59.963917525773198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11633"/>
    <x v="0"/>
    <s v="US"/>
    <s v="USD"/>
    <n v="1419123600"/>
    <n v="1416945297"/>
    <b v="0"/>
    <n v="404"/>
    <b v="1"/>
    <s v="games/tabletop games"/>
    <n v="0.58165"/>
    <n v="28.794554455445546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11633"/>
    <x v="0"/>
    <s v="US"/>
    <s v="USD"/>
    <n v="1489283915"/>
    <n v="1486691915"/>
    <b v="0"/>
    <n v="194"/>
    <b v="1"/>
    <s v="games/tabletop games"/>
    <n v="0.41546428571428573"/>
    <n v="59.963917525773198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11633"/>
    <x v="0"/>
    <s v="US"/>
    <s v="USD"/>
    <n v="1488862800"/>
    <n v="1486745663"/>
    <b v="0"/>
    <n v="902"/>
    <b v="1"/>
    <s v="games/tabletop games"/>
    <n v="4.6532"/>
    <n v="12.896895787139689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1633"/>
    <x v="0"/>
    <s v="US"/>
    <s v="USD"/>
    <n v="1484085540"/>
    <n v="1482353513"/>
    <b v="0"/>
    <n v="1670"/>
    <b v="1"/>
    <s v="games/tabletop games"/>
    <n v="0.46532000000000001"/>
    <n v="6.9658682634730535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11633"/>
    <x v="0"/>
    <s v="US"/>
    <s v="USD"/>
    <n v="1481328004"/>
    <n v="1478736004"/>
    <b v="0"/>
    <n v="1328"/>
    <b v="1"/>
    <s v="games/tabletop games"/>
    <n v="0.58165"/>
    <n v="8.759789156626505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1633"/>
    <x v="0"/>
    <s v="US"/>
    <s v="USD"/>
    <n v="1449506836"/>
    <n v="1446914836"/>
    <b v="0"/>
    <n v="944"/>
    <b v="1"/>
    <s v="games/tabletop games"/>
    <n v="11.632999999999999"/>
    <n v="12.323093220338983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11633"/>
    <x v="0"/>
    <s v="CA"/>
    <s v="CAD"/>
    <n v="1489320642"/>
    <n v="1487164242"/>
    <b v="0"/>
    <n v="147"/>
    <b v="1"/>
    <s v="games/tabletop games"/>
    <n v="4.6532"/>
    <n v="79.136054421768705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633"/>
    <x v="0"/>
    <s v="US"/>
    <s v="USD"/>
    <n v="1393156857"/>
    <n v="1390564857"/>
    <b v="0"/>
    <n v="99"/>
    <b v="1"/>
    <s v="games/tabletop games"/>
    <n v="4.6532"/>
    <n v="117.5050505050505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11633"/>
    <x v="0"/>
    <s v="GB"/>
    <s v="GBP"/>
    <n v="1419259679"/>
    <n v="1416667679"/>
    <b v="0"/>
    <n v="79"/>
    <b v="1"/>
    <s v="games/tabletop games"/>
    <n v="17.896923076923077"/>
    <n v="147.25316455696202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11633"/>
    <x v="0"/>
    <s v="US"/>
    <s v="USD"/>
    <n v="1388936289"/>
    <n v="1386344289"/>
    <b v="0"/>
    <n v="75"/>
    <b v="1"/>
    <s v="games/tabletop games"/>
    <n v="2.5349749400740902"/>
    <n v="155.10666666666665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633"/>
    <x v="0"/>
    <s v="US"/>
    <s v="USD"/>
    <n v="1330359423"/>
    <n v="1327767423"/>
    <b v="0"/>
    <n v="207"/>
    <b v="1"/>
    <s v="games/tabletop games"/>
    <n v="1.3685882352941177"/>
    <n v="56.19806763285024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11633"/>
    <x v="0"/>
    <s v="IT"/>
    <s v="EUR"/>
    <n v="1451861940"/>
    <n v="1448902867"/>
    <b v="0"/>
    <n v="102"/>
    <b v="1"/>
    <s v="games/tabletop games"/>
    <n v="5.8164999999999996"/>
    <n v="114.04901960784314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1633"/>
    <x v="0"/>
    <s v="US"/>
    <s v="USD"/>
    <n v="1423022400"/>
    <n v="1421436099"/>
    <b v="0"/>
    <n v="32"/>
    <b v="1"/>
    <s v="games/tabletop games"/>
    <n v="11.632999999999999"/>
    <n v="363.531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11633"/>
    <x v="0"/>
    <s v="US"/>
    <s v="USD"/>
    <n v="1442501991"/>
    <n v="1439909991"/>
    <b v="0"/>
    <n v="480"/>
    <b v="1"/>
    <s v="games/tabletop games"/>
    <n v="1.1870408163265307"/>
    <n v="24.235416666666666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11633"/>
    <x v="0"/>
    <s v="US"/>
    <s v="USD"/>
    <n v="1311576600"/>
    <n v="1306219897"/>
    <b v="0"/>
    <n v="11"/>
    <b v="1"/>
    <s v="music/rock"/>
    <n v="38.776666666666664"/>
    <n v="1057.5454545454545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1633"/>
    <x v="0"/>
    <s v="US"/>
    <s v="USD"/>
    <n v="1452744686"/>
    <n v="1447560686"/>
    <b v="0"/>
    <n v="12"/>
    <b v="1"/>
    <s v="music/rock"/>
    <n v="15.510666666666667"/>
    <n v="969.4166666666666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1633"/>
    <x v="0"/>
    <s v="US"/>
    <s v="USD"/>
    <n v="1336528804"/>
    <n v="1331348404"/>
    <b v="0"/>
    <n v="48"/>
    <b v="1"/>
    <s v="music/rock"/>
    <n v="3.8776666666666668"/>
    <n v="242.35416666666666"/>
    <x v="4"/>
    <s v="rock"/>
    <x v="2283"/>
    <d v="2012-05-08T20:00:04"/>
  </r>
  <r>
    <n v="2284"/>
    <s v="Make a record, write a song, take the Vinyl Skyway. "/>
    <s v="The Vinyl Skyway reunite to make a third album. "/>
    <n v="6000"/>
    <n v="11633"/>
    <x v="0"/>
    <s v="US"/>
    <s v="USD"/>
    <n v="1299902400"/>
    <n v="1297451245"/>
    <b v="0"/>
    <n v="59"/>
    <b v="1"/>
    <s v="music/rock"/>
    <n v="1.9388333333333334"/>
    <n v="197.1694915254237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11633"/>
    <x v="0"/>
    <s v="US"/>
    <s v="USD"/>
    <n v="1340944043"/>
    <n v="1338352043"/>
    <b v="0"/>
    <n v="79"/>
    <b v="1"/>
    <s v="music/rock"/>
    <n v="3.8776666666666668"/>
    <n v="147.25316455696202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1633"/>
    <x v="0"/>
    <s v="US"/>
    <s v="USD"/>
    <n v="1378439940"/>
    <n v="1376003254"/>
    <b v="0"/>
    <n v="14"/>
    <b v="1"/>
    <s v="music/rock"/>
    <n v="7.7553333333333336"/>
    <n v="830.92857142857144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11633"/>
    <x v="0"/>
    <s v="US"/>
    <s v="USD"/>
    <n v="1403539260"/>
    <n v="1401724860"/>
    <b v="0"/>
    <n v="106"/>
    <b v="1"/>
    <s v="music/rock"/>
    <n v="2.5851111111111109"/>
    <n v="109.74528301886792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1633"/>
    <x v="0"/>
    <s v="US"/>
    <s v="USD"/>
    <n v="1340733600"/>
    <n v="1339098689"/>
    <b v="0"/>
    <n v="25"/>
    <b v="1"/>
    <s v="music/rock"/>
    <n v="11.632999999999999"/>
    <n v="465.32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1633"/>
    <x v="0"/>
    <s v="US"/>
    <s v="USD"/>
    <n v="1386372120"/>
    <n v="1382659060"/>
    <b v="0"/>
    <n v="25"/>
    <b v="1"/>
    <s v="music/rock"/>
    <n v="7.7553333333333336"/>
    <n v="465.32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1633"/>
    <x v="0"/>
    <s v="US"/>
    <s v="USD"/>
    <n v="1259686800"/>
    <n v="1252908330"/>
    <b v="0"/>
    <n v="29"/>
    <b v="1"/>
    <s v="music/rock"/>
    <n v="7.7553333333333336"/>
    <n v="401.13793103448273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11633"/>
    <x v="0"/>
    <s v="US"/>
    <s v="USD"/>
    <n v="1335153600"/>
    <n v="1332199618"/>
    <b v="0"/>
    <n v="43"/>
    <b v="1"/>
    <s v="music/rock"/>
    <n v="4.6532"/>
    <n v="270.53488372093022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11633"/>
    <x v="0"/>
    <s v="US"/>
    <s v="USD"/>
    <n v="1334767476"/>
    <n v="1332175476"/>
    <b v="0"/>
    <n v="46"/>
    <b v="1"/>
    <s v="music/rock"/>
    <n v="5.8164999999999996"/>
    <n v="252.8913043478260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11633"/>
    <x v="0"/>
    <s v="US"/>
    <s v="USD"/>
    <n v="1348545540"/>
    <n v="1346345999"/>
    <b v="0"/>
    <n v="27"/>
    <b v="1"/>
    <s v="music/rock"/>
    <n v="13.685882352941176"/>
    <n v="430.85185185185185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1633"/>
    <x v="0"/>
    <s v="US"/>
    <s v="USD"/>
    <n v="1358702480"/>
    <n v="1356110480"/>
    <b v="0"/>
    <n v="112"/>
    <b v="1"/>
    <s v="music/rock"/>
    <n v="2.3266"/>
    <n v="103.8660714285714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1633"/>
    <x v="0"/>
    <s v="US"/>
    <s v="USD"/>
    <n v="1359240856"/>
    <n v="1356648856"/>
    <b v="0"/>
    <n v="34"/>
    <b v="1"/>
    <s v="music/rock"/>
    <n v="9.6941666666666659"/>
    <n v="342.14705882352939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1633"/>
    <x v="0"/>
    <s v="US"/>
    <s v="USD"/>
    <n v="1330018426"/>
    <n v="1326994426"/>
    <b v="0"/>
    <n v="145"/>
    <b v="1"/>
    <s v="music/rock"/>
    <n v="1.6618571428571429"/>
    <n v="80.22758620689654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1633"/>
    <x v="0"/>
    <s v="US"/>
    <s v="USD"/>
    <n v="1331697540"/>
    <n v="1328749249"/>
    <b v="0"/>
    <n v="19"/>
    <b v="1"/>
    <s v="music/rock"/>
    <n v="11.632999999999999"/>
    <n v="612.26315789473688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11633"/>
    <x v="0"/>
    <s v="US"/>
    <s v="USD"/>
    <n v="1395861033"/>
    <n v="1393272633"/>
    <b v="0"/>
    <n v="288"/>
    <b v="1"/>
    <s v="music/rock"/>
    <n v="0.38776666666666665"/>
    <n v="40.392361111111114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1633"/>
    <x v="0"/>
    <s v="US"/>
    <s v="USD"/>
    <n v="1296953209"/>
    <n v="1295657209"/>
    <b v="0"/>
    <n v="14"/>
    <b v="1"/>
    <s v="music/rock"/>
    <n v="38.776666666666664"/>
    <n v="830.92857142857144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11633"/>
    <x v="0"/>
    <s v="US"/>
    <s v="USD"/>
    <n v="1340904416"/>
    <n v="1339694816"/>
    <b v="0"/>
    <n v="7"/>
    <b v="1"/>
    <s v="music/rock"/>
    <n v="14.54125"/>
    <n v="1661.8571428571429"/>
    <x v="4"/>
    <s v="rock"/>
    <x v="2300"/>
    <d v="2012-06-28T11:26:56"/>
  </r>
  <r>
    <n v="2301"/>
    <s v="Time Crash"/>
    <s v="We are America's first trock band, and we're ready to bring you our first album!"/>
    <n v="5000"/>
    <n v="11633"/>
    <x v="0"/>
    <s v="US"/>
    <s v="USD"/>
    <n v="1371785496"/>
    <n v="1369193496"/>
    <b v="1"/>
    <n v="211"/>
    <b v="1"/>
    <s v="music/indie rock"/>
    <n v="2.3266"/>
    <n v="55.132701421800945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11633"/>
    <x v="0"/>
    <s v="US"/>
    <s v="USD"/>
    <n v="1388473200"/>
    <n v="1385585434"/>
    <b v="1"/>
    <n v="85"/>
    <b v="1"/>
    <s v="music/indie rock"/>
    <n v="5.0578260869565215"/>
    <n v="136.85882352941175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11633"/>
    <x v="0"/>
    <s v="US"/>
    <s v="USD"/>
    <n v="1323747596"/>
    <n v="1320287996"/>
    <b v="1"/>
    <n v="103"/>
    <b v="1"/>
    <s v="music/indie rock"/>
    <n v="1.8035658914728683"/>
    <n v="112.94174757281553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1633"/>
    <x v="0"/>
    <s v="US"/>
    <s v="USD"/>
    <n v="1293857940"/>
    <n v="1290281691"/>
    <b v="1"/>
    <n v="113"/>
    <b v="1"/>
    <s v="music/indie rock"/>
    <n v="1.9388333333333334"/>
    <n v="102.94690265486726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1633"/>
    <x v="0"/>
    <s v="US"/>
    <s v="USD"/>
    <n v="1407520800"/>
    <n v="1405356072"/>
    <b v="1"/>
    <n v="167"/>
    <b v="1"/>
    <s v="music/indie rock"/>
    <n v="0.64627777777777773"/>
    <n v="69.658682634730539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11633"/>
    <x v="0"/>
    <s v="US"/>
    <s v="USD"/>
    <n v="1331352129"/>
    <n v="1328760129"/>
    <b v="1"/>
    <n v="73"/>
    <b v="1"/>
    <s v="music/indie rock"/>
    <n v="3.3237142857142858"/>
    <n v="159.3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11633"/>
    <x v="0"/>
    <s v="US"/>
    <s v="USD"/>
    <n v="1336245328"/>
    <n v="1333653333"/>
    <b v="1"/>
    <n v="75"/>
    <b v="1"/>
    <s v="music/indie rock"/>
    <n v="5.9216989824227397"/>
    <n v="155.10666666666665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11633"/>
    <x v="0"/>
    <s v="US"/>
    <s v="USD"/>
    <n v="1409274000"/>
    <n v="1406847996"/>
    <b v="1"/>
    <n v="614"/>
    <b v="1"/>
    <s v="music/indie rock"/>
    <n v="0.23266000000000001"/>
    <n v="18.946254071661237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11633"/>
    <x v="0"/>
    <s v="US"/>
    <s v="USD"/>
    <n v="1362872537"/>
    <n v="1359848537"/>
    <b v="1"/>
    <n v="107"/>
    <b v="1"/>
    <s v="music/indie rock"/>
    <n v="1.9388333333333334"/>
    <n v="108.7196261682242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11633"/>
    <x v="0"/>
    <s v="US"/>
    <s v="USD"/>
    <n v="1363889015"/>
    <n v="1361300615"/>
    <b v="1"/>
    <n v="1224"/>
    <b v="1"/>
    <s v="music/indie rock"/>
    <n v="0.62881081081081081"/>
    <n v="9.5040849673202619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11633"/>
    <x v="0"/>
    <s v="US"/>
    <s v="USD"/>
    <n v="1399421189"/>
    <n v="1396829189"/>
    <b v="1"/>
    <n v="104"/>
    <b v="1"/>
    <s v="music/indie rock"/>
    <n v="1.2925555555555555"/>
    <n v="111.85576923076923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11633"/>
    <x v="0"/>
    <s v="US"/>
    <s v="USD"/>
    <n v="1397862000"/>
    <n v="1395155478"/>
    <b v="1"/>
    <n v="79"/>
    <b v="1"/>
    <s v="music/indie rock"/>
    <n v="3.8776666666666668"/>
    <n v="147.25316455696202"/>
    <x v="4"/>
    <s v="indie rock"/>
    <x v="2312"/>
    <d v="2014-04-18T17:00:00"/>
  </r>
  <r>
    <n v="2313"/>
    <s v="A SUNNY DAY IN GLASGOW"/>
    <s v="A Sunny Day in Glasgow are recording a new album and we need your help!"/>
    <n v="5000"/>
    <n v="11633"/>
    <x v="0"/>
    <s v="US"/>
    <s v="USD"/>
    <n v="1336086026"/>
    <n v="1333494026"/>
    <b v="1"/>
    <n v="157"/>
    <b v="1"/>
    <s v="music/indie rock"/>
    <n v="2.3266"/>
    <n v="74.095541401273891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1633"/>
    <x v="0"/>
    <s v="US"/>
    <s v="USD"/>
    <n v="1339074857"/>
    <n v="1336482857"/>
    <b v="1"/>
    <n v="50"/>
    <b v="1"/>
    <s v="music/indie rock"/>
    <n v="9.6941666666666659"/>
    <n v="232.66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11633"/>
    <x v="0"/>
    <s v="US"/>
    <s v="USD"/>
    <n v="1336238743"/>
    <n v="1333646743"/>
    <b v="1"/>
    <n v="64"/>
    <b v="1"/>
    <s v="music/indie rock"/>
    <n v="4.6532"/>
    <n v="181.7656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1633"/>
    <x v="0"/>
    <s v="US"/>
    <s v="USD"/>
    <n v="1260383040"/>
    <n v="1253726650"/>
    <b v="1"/>
    <n v="200"/>
    <b v="1"/>
    <s v="music/indie rock"/>
    <n v="0.7755333333333333"/>
    <n v="58.164999999999999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11633"/>
    <x v="0"/>
    <s v="US"/>
    <s v="USD"/>
    <n v="1266210000"/>
    <n v="1263474049"/>
    <b v="1"/>
    <n v="22"/>
    <b v="1"/>
    <s v="music/indie rock"/>
    <n v="29.0825"/>
    <n v="528.77272727272725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11633"/>
    <x v="0"/>
    <s v="US"/>
    <s v="USD"/>
    <n v="1253937540"/>
    <n v="1251214014"/>
    <b v="1"/>
    <n v="163"/>
    <b v="1"/>
    <s v="music/indie rock"/>
    <n v="2.3266"/>
    <n v="71.368098159509202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1633"/>
    <x v="0"/>
    <s v="US"/>
    <s v="USD"/>
    <n v="1387072685"/>
    <n v="1384480685"/>
    <b v="1"/>
    <n v="77"/>
    <b v="1"/>
    <s v="music/indie rock"/>
    <n v="3.8776666666666668"/>
    <n v="151.07792207792207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11633"/>
    <x v="0"/>
    <s v="US"/>
    <s v="USD"/>
    <n v="1396463800"/>
    <n v="1393443400"/>
    <b v="1"/>
    <n v="89"/>
    <b v="1"/>
    <s v="music/indie rock"/>
    <n v="2.3266"/>
    <n v="130.70786516853931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11633"/>
    <x v="3"/>
    <s v="AT"/>
    <s v="EUR"/>
    <n v="1491282901"/>
    <n v="1488694501"/>
    <b v="0"/>
    <n v="64"/>
    <b v="0"/>
    <s v="food/small batch"/>
    <n v="1.1019228947617694"/>
    <n v="181.7656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11633"/>
    <x v="3"/>
    <s v="US"/>
    <s v="USD"/>
    <n v="1491769769"/>
    <n v="1489181369"/>
    <b v="0"/>
    <n v="4"/>
    <b v="0"/>
    <s v="food/small batch"/>
    <n v="4.3085185185185182"/>
    <n v="2908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1633"/>
    <x v="3"/>
    <s v="US"/>
    <s v="USD"/>
    <n v="1490033247"/>
    <n v="1489428447"/>
    <b v="0"/>
    <n v="4"/>
    <b v="0"/>
    <s v="food/small batch"/>
    <n v="46.531999999999996"/>
    <n v="2908.25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1633"/>
    <x v="3"/>
    <s v="GB"/>
    <s v="GBP"/>
    <n v="1490559285"/>
    <n v="1487970885"/>
    <b v="0"/>
    <n v="61"/>
    <b v="0"/>
    <s v="food/small batch"/>
    <n v="1.5510666666666666"/>
    <n v="190.70491803278688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11633"/>
    <x v="3"/>
    <s v="US"/>
    <s v="USD"/>
    <n v="1490830331"/>
    <n v="1488241931"/>
    <b v="0"/>
    <n v="7"/>
    <b v="0"/>
    <s v="food/small batch"/>
    <n v="11.632999999999999"/>
    <n v="1661.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1633"/>
    <x v="3"/>
    <s v="US"/>
    <s v="USD"/>
    <n v="1493571600"/>
    <n v="1489106948"/>
    <b v="0"/>
    <n v="1"/>
    <b v="0"/>
    <s v="food/small batch"/>
    <n v="0.7755333333333333"/>
    <n v="11633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1633"/>
    <x v="0"/>
    <s v="US"/>
    <s v="USD"/>
    <n v="1409090440"/>
    <n v="1406066440"/>
    <b v="1"/>
    <n v="3355"/>
    <b v="1"/>
    <s v="food/small batch"/>
    <n v="0.3323714285714286"/>
    <n v="3.467362146050670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11633"/>
    <x v="0"/>
    <s v="US"/>
    <s v="USD"/>
    <n v="1434307537"/>
    <n v="1431715537"/>
    <b v="1"/>
    <n v="537"/>
    <b v="1"/>
    <s v="food/small batch"/>
    <n v="1.1633"/>
    <n v="21.66294227188081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11633"/>
    <x v="0"/>
    <s v="US"/>
    <s v="USD"/>
    <n v="1405609146"/>
    <n v="1403017146"/>
    <b v="1"/>
    <n v="125"/>
    <b v="1"/>
    <s v="food/small batch"/>
    <n v="0.46532000000000001"/>
    <n v="93.063999999999993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1633"/>
    <x v="0"/>
    <s v="US"/>
    <s v="USD"/>
    <n v="1451001600"/>
    <n v="1448400943"/>
    <b v="1"/>
    <n v="163"/>
    <b v="1"/>
    <s v="food/small batch"/>
    <n v="0.3323714285714286"/>
    <n v="71.368098159509202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633"/>
    <x v="0"/>
    <s v="US"/>
    <s v="USD"/>
    <n v="1408320490"/>
    <n v="1405728490"/>
    <b v="1"/>
    <n v="283"/>
    <b v="1"/>
    <s v="food/small batch"/>
    <n v="1.4541249999999999"/>
    <n v="41.10600706713781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1633"/>
    <x v="0"/>
    <s v="US"/>
    <s v="USD"/>
    <n v="1423235071"/>
    <n v="1420643071"/>
    <b v="1"/>
    <n v="352"/>
    <b v="1"/>
    <s v="food/small batch"/>
    <n v="0.46532000000000001"/>
    <n v="33.048295454545453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1633"/>
    <x v="0"/>
    <s v="US"/>
    <s v="USD"/>
    <n v="1401385800"/>
    <n v="1399563390"/>
    <b v="1"/>
    <n v="94"/>
    <b v="1"/>
    <s v="food/small batch"/>
    <n v="19.388333333333332"/>
    <n v="123.75531914893617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11633"/>
    <x v="0"/>
    <s v="US"/>
    <s v="USD"/>
    <n v="1415208840"/>
    <n v="1412611498"/>
    <b v="1"/>
    <n v="67"/>
    <b v="1"/>
    <s v="food/small batch"/>
    <n v="2.9082499999999998"/>
    <n v="173.62686567164178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11633"/>
    <x v="0"/>
    <s v="US"/>
    <s v="USD"/>
    <n v="1402494243"/>
    <n v="1399902243"/>
    <b v="1"/>
    <n v="221"/>
    <b v="1"/>
    <s v="food/small batch"/>
    <n v="0.46532000000000001"/>
    <n v="52.638009049773757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1633"/>
    <x v="0"/>
    <s v="US"/>
    <s v="USD"/>
    <n v="1394316695"/>
    <n v="1390860695"/>
    <b v="1"/>
    <n v="2165"/>
    <b v="1"/>
    <s v="food/small batch"/>
    <n v="0.58165"/>
    <n v="5.3732101616628176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1633"/>
    <x v="0"/>
    <s v="US"/>
    <s v="USD"/>
    <n v="1403796143"/>
    <n v="1401204143"/>
    <b v="1"/>
    <n v="179"/>
    <b v="1"/>
    <s v="food/small batch"/>
    <n v="0.9694166666666667"/>
    <n v="64.988826815642454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1633"/>
    <x v="0"/>
    <s v="US"/>
    <s v="USD"/>
    <n v="1404077484"/>
    <n v="1401485484"/>
    <b v="1"/>
    <n v="123"/>
    <b v="1"/>
    <s v="food/small batch"/>
    <n v="0.7755333333333333"/>
    <n v="94.577235772357724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11633"/>
    <x v="0"/>
    <s v="US"/>
    <s v="USD"/>
    <n v="1482134340"/>
    <n v="1479496309"/>
    <b v="1"/>
    <n v="1104"/>
    <b v="1"/>
    <s v="food/small batch"/>
    <n v="0.46532000000000001"/>
    <n v="10.53713768115942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11633"/>
    <x v="0"/>
    <s v="US"/>
    <s v="USD"/>
    <n v="1477841138"/>
    <n v="1475249138"/>
    <b v="1"/>
    <n v="403"/>
    <b v="1"/>
    <s v="food/small batch"/>
    <n v="0.290825"/>
    <n v="28.866004962779158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11633"/>
    <x v="1"/>
    <s v="US"/>
    <s v="USD"/>
    <n v="1436729504"/>
    <n v="1434137504"/>
    <b v="0"/>
    <n v="0"/>
    <b v="0"/>
    <s v="technology/web"/>
    <n v="2.3266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11633"/>
    <x v="1"/>
    <s v="US"/>
    <s v="USD"/>
    <n v="1412571600"/>
    <n v="1410799870"/>
    <b v="0"/>
    <n v="0"/>
    <b v="0"/>
    <s v="technology/web"/>
    <n v="2.1150909090909091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11633"/>
    <x v="1"/>
    <s v="US"/>
    <s v="USD"/>
    <n v="1452282420"/>
    <n v="1447962505"/>
    <b v="0"/>
    <n v="1"/>
    <b v="0"/>
    <s v="technology/web"/>
    <n v="1.1633"/>
    <n v="11633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1633"/>
    <x v="1"/>
    <s v="CA"/>
    <s v="CAD"/>
    <n v="1466789269"/>
    <n v="1464197269"/>
    <b v="0"/>
    <n v="1"/>
    <b v="0"/>
    <s v="technology/web"/>
    <n v="11.632999999999999"/>
    <n v="11633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11633"/>
    <x v="1"/>
    <s v="US"/>
    <s v="USD"/>
    <n v="1427845140"/>
    <n v="1424822556"/>
    <b v="0"/>
    <n v="0"/>
    <b v="0"/>
    <s v="technology/web"/>
    <n v="3.8776666666666668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11633"/>
    <x v="1"/>
    <s v="US"/>
    <s v="USD"/>
    <n v="1476731431"/>
    <n v="1472843431"/>
    <b v="0"/>
    <n v="3"/>
    <b v="0"/>
    <s v="technology/web"/>
    <n v="0.19388333333333332"/>
    <n v="3877.6666666666665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1633"/>
    <x v="1"/>
    <s v="US"/>
    <s v="USD"/>
    <n v="1472135676"/>
    <n v="1469543676"/>
    <b v="0"/>
    <n v="1"/>
    <b v="0"/>
    <s v="technology/web"/>
    <n v="11.632999999999999"/>
    <n v="11633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11633"/>
    <x v="1"/>
    <s v="US"/>
    <s v="USD"/>
    <n v="1456006938"/>
    <n v="1450822938"/>
    <b v="0"/>
    <n v="5"/>
    <b v="0"/>
    <s v="technology/web"/>
    <n v="0.1661857142857143"/>
    <n v="2326.6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11633"/>
    <x v="1"/>
    <s v="SE"/>
    <s v="SEK"/>
    <n v="1439318228"/>
    <n v="1436812628"/>
    <b v="0"/>
    <n v="0"/>
    <b v="0"/>
    <s v="technology/web"/>
    <n v="2.4495683301747735E-2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11633"/>
    <x v="1"/>
    <s v="IE"/>
    <s v="EUR"/>
    <n v="1483474370"/>
    <n v="1480882370"/>
    <b v="0"/>
    <n v="0"/>
    <b v="0"/>
    <s v="technology/web"/>
    <n v="0.23266000000000001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1633"/>
    <x v="1"/>
    <s v="NZ"/>
    <s v="NZD"/>
    <n v="1430360739"/>
    <n v="1427768739"/>
    <b v="0"/>
    <n v="7"/>
    <b v="0"/>
    <s v="technology/web"/>
    <n v="0.61550264550264555"/>
    <n v="1661.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11633"/>
    <x v="1"/>
    <s v="US"/>
    <s v="USD"/>
    <n v="1433603552"/>
    <n v="1428419552"/>
    <b v="0"/>
    <n v="0"/>
    <b v="0"/>
    <s v="technology/web"/>
    <n v="5.8164999999999996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11633"/>
    <x v="1"/>
    <s v="US"/>
    <s v="USD"/>
    <n v="1429632822"/>
    <n v="1428596022"/>
    <b v="0"/>
    <n v="0"/>
    <b v="0"/>
    <s v="technology/web"/>
    <n v="11.632999999999999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11633"/>
    <x v="1"/>
    <s v="US"/>
    <s v="USD"/>
    <n v="1420910460"/>
    <n v="1415726460"/>
    <b v="0"/>
    <n v="1"/>
    <b v="0"/>
    <s v="technology/web"/>
    <n v="0.3323714285714286"/>
    <n v="11633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11633"/>
    <x v="1"/>
    <s v="AU"/>
    <s v="AUD"/>
    <n v="1430604136"/>
    <n v="1428012136"/>
    <b v="0"/>
    <n v="2"/>
    <b v="0"/>
    <s v="technology/web"/>
    <n v="1.4541249999999999"/>
    <n v="5816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11633"/>
    <x v="1"/>
    <s v="NL"/>
    <s v="EUR"/>
    <n v="1433530104"/>
    <n v="1430938104"/>
    <b v="0"/>
    <n v="0"/>
    <b v="0"/>
    <s v="technology/web"/>
    <n v="1.1633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11633"/>
    <x v="1"/>
    <s v="GB"/>
    <s v="GBP"/>
    <n v="1445093578"/>
    <n v="1442501578"/>
    <b v="0"/>
    <n v="0"/>
    <b v="0"/>
    <s v="technology/web"/>
    <n v="0.43085185185185187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11633"/>
    <x v="1"/>
    <s v="GB"/>
    <s v="GBP"/>
    <n v="1422664740"/>
    <n v="1417818036"/>
    <b v="0"/>
    <n v="0"/>
    <b v="0"/>
    <s v="technology/web"/>
    <n v="7.7553333333333336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633"/>
    <x v="1"/>
    <s v="US"/>
    <s v="USD"/>
    <n v="1438616124"/>
    <n v="1433432124"/>
    <b v="0"/>
    <n v="3"/>
    <b v="0"/>
    <s v="technology/web"/>
    <n v="1.5510666666666666"/>
    <n v="3877.6666666666665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11633"/>
    <x v="1"/>
    <s v="CA"/>
    <s v="CAD"/>
    <n v="1454864280"/>
    <n v="1452272280"/>
    <b v="0"/>
    <n v="1"/>
    <b v="0"/>
    <s v="technology/web"/>
    <n v="2.3266"/>
    <n v="11633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11633"/>
    <x v="1"/>
    <s v="CA"/>
    <s v="CAD"/>
    <n v="1462053600"/>
    <n v="1459975008"/>
    <b v="0"/>
    <n v="0"/>
    <b v="0"/>
    <s v="technology/web"/>
    <n v="58.164999999999999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1633"/>
    <x v="1"/>
    <s v="US"/>
    <s v="USD"/>
    <n v="1418315470"/>
    <n v="1415723470"/>
    <b v="0"/>
    <n v="2"/>
    <b v="0"/>
    <s v="technology/web"/>
    <n v="27.697619047619046"/>
    <n v="5816.5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1633"/>
    <x v="1"/>
    <s v="US"/>
    <s v="USD"/>
    <n v="1451348200"/>
    <n v="1447460200"/>
    <b v="0"/>
    <n v="0"/>
    <b v="0"/>
    <s v="technology/web"/>
    <n v="6.6474285714285708E-2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11633"/>
    <x v="1"/>
    <s v="US"/>
    <s v="USD"/>
    <n v="1445898356"/>
    <n v="1441146356"/>
    <b v="0"/>
    <n v="0"/>
    <b v="0"/>
    <s v="technology/web"/>
    <n v="90.8828125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11633"/>
    <x v="1"/>
    <s v="IT"/>
    <s v="EUR"/>
    <n v="1453071600"/>
    <n v="1449596425"/>
    <b v="0"/>
    <n v="0"/>
    <b v="0"/>
    <s v="technology/web"/>
    <n v="11.632999999999999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11633"/>
    <x v="1"/>
    <s v="GB"/>
    <s v="GBP"/>
    <n v="1445431533"/>
    <n v="1442839533"/>
    <b v="0"/>
    <n v="27"/>
    <b v="0"/>
    <s v="technology/web"/>
    <n v="0.46532000000000001"/>
    <n v="430.8518518518518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11633"/>
    <x v="1"/>
    <s v="US"/>
    <s v="USD"/>
    <n v="1461622616"/>
    <n v="1456442216"/>
    <b v="0"/>
    <n v="14"/>
    <b v="0"/>
    <s v="technology/web"/>
    <n v="0.23266000000000001"/>
    <n v="830.9285714285714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1633"/>
    <x v="1"/>
    <s v="US"/>
    <s v="USD"/>
    <n v="1429028365"/>
    <n v="1425143965"/>
    <b v="0"/>
    <n v="2"/>
    <b v="0"/>
    <s v="technology/web"/>
    <n v="0.290825"/>
    <n v="5816.5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1633"/>
    <x v="1"/>
    <s v="US"/>
    <s v="USD"/>
    <n v="1455132611"/>
    <n v="1452540611"/>
    <b v="0"/>
    <n v="0"/>
    <b v="0"/>
    <s v="technology/web"/>
    <n v="0.46532000000000001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1633"/>
    <x v="1"/>
    <s v="US"/>
    <s v="USD"/>
    <n v="1418877141"/>
    <n v="1416285141"/>
    <b v="0"/>
    <n v="4"/>
    <b v="0"/>
    <s v="technology/web"/>
    <n v="0.46532000000000001"/>
    <n v="2908.2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11633"/>
    <x v="1"/>
    <s v="US"/>
    <s v="USD"/>
    <n v="1435257596"/>
    <n v="1432665596"/>
    <b v="0"/>
    <n v="0"/>
    <b v="0"/>
    <s v="technology/web"/>
    <n v="5.8164999999999996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1633"/>
    <x v="1"/>
    <s v="AU"/>
    <s v="AUD"/>
    <n v="1429839571"/>
    <n v="1427247571"/>
    <b v="0"/>
    <n v="6"/>
    <b v="0"/>
    <s v="technology/web"/>
    <n v="2.1150909090909091"/>
    <n v="1938.8333333333333"/>
    <x v="2"/>
    <s v="web"/>
    <x v="2372"/>
    <d v="2015-04-23T19:39:31"/>
  </r>
  <r>
    <n v="2373"/>
    <s v="Cykelauktion.com (Canceled)"/>
    <s v="We want to create a safe marketplace for buying and selling bicycles."/>
    <n v="850000"/>
    <n v="11633"/>
    <x v="1"/>
    <s v="SE"/>
    <s v="SEK"/>
    <n v="1440863624"/>
    <n v="1438271624"/>
    <b v="0"/>
    <n v="1"/>
    <b v="0"/>
    <s v="technology/web"/>
    <n v="1.3685882352941176E-2"/>
    <n v="11633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1633"/>
    <x v="1"/>
    <s v="US"/>
    <s v="USD"/>
    <n v="1423772060"/>
    <n v="1421180060"/>
    <b v="0"/>
    <n v="1"/>
    <b v="0"/>
    <s v="technology/web"/>
    <n v="0.52877272727272728"/>
    <n v="11633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11633"/>
    <x v="1"/>
    <s v="US"/>
    <s v="USD"/>
    <n v="1473451437"/>
    <n v="1470859437"/>
    <b v="0"/>
    <n v="0"/>
    <b v="0"/>
    <s v="technology/web"/>
    <n v="1.1633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11633"/>
    <x v="1"/>
    <s v="US"/>
    <s v="USD"/>
    <n v="1449785566"/>
    <n v="1447193566"/>
    <b v="0"/>
    <n v="4"/>
    <b v="0"/>
    <s v="technology/web"/>
    <n v="3.8776666666666668"/>
    <n v="2908.25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11633"/>
    <x v="1"/>
    <s v="CA"/>
    <s v="CAD"/>
    <n v="1480110783"/>
    <n v="1477515183"/>
    <b v="0"/>
    <n v="0"/>
    <b v="0"/>
    <s v="technology/web"/>
    <n v="4.6532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11633"/>
    <x v="1"/>
    <s v="US"/>
    <s v="USD"/>
    <n v="1440548330"/>
    <n v="1438042730"/>
    <b v="0"/>
    <n v="0"/>
    <b v="0"/>
    <s v="technology/web"/>
    <n v="0.10575454545454545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11633"/>
    <x v="1"/>
    <s v="US"/>
    <s v="USD"/>
    <n v="1444004616"/>
    <n v="1440116616"/>
    <b v="0"/>
    <n v="0"/>
    <b v="0"/>
    <s v="technology/web"/>
    <n v="0.38776666666666665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11633"/>
    <x v="1"/>
    <s v="US"/>
    <s v="USD"/>
    <n v="1443726142"/>
    <n v="1441134142"/>
    <b v="0"/>
    <n v="3"/>
    <b v="0"/>
    <s v="technology/web"/>
    <n v="0.7755333333333333"/>
    <n v="3877.6666666666665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1633"/>
    <x v="1"/>
    <s v="US"/>
    <s v="USD"/>
    <n v="1428704848"/>
    <n v="1426112848"/>
    <b v="0"/>
    <n v="7"/>
    <b v="0"/>
    <s v="technology/web"/>
    <n v="0.13471916618413435"/>
    <n v="1661.8571428571429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11633"/>
    <x v="1"/>
    <s v="US"/>
    <s v="USD"/>
    <n v="1438662603"/>
    <n v="1436502603"/>
    <b v="0"/>
    <n v="2"/>
    <b v="0"/>
    <s v="technology/web"/>
    <n v="3.8776666666666668"/>
    <n v="5816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11633"/>
    <x v="1"/>
    <s v="NZ"/>
    <s v="NZD"/>
    <n v="1424568107"/>
    <n v="1421976107"/>
    <b v="0"/>
    <n v="3"/>
    <b v="0"/>
    <s v="technology/web"/>
    <n v="1.1633"/>
    <n v="3877.666666666666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11633"/>
    <x v="1"/>
    <s v="US"/>
    <s v="USD"/>
    <n v="1415932643"/>
    <n v="1413337043"/>
    <b v="0"/>
    <n v="8"/>
    <b v="0"/>
    <s v="technology/web"/>
    <n v="11.632999999999999"/>
    <n v="1454.125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11633"/>
    <x v="1"/>
    <s v="US"/>
    <s v="USD"/>
    <n v="1438793432"/>
    <n v="1436201432"/>
    <b v="0"/>
    <n v="7"/>
    <b v="0"/>
    <s v="technology/web"/>
    <n v="0.17896923076923077"/>
    <n v="1661.8571428571429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11633"/>
    <x v="1"/>
    <s v="CA"/>
    <s v="CAD"/>
    <n v="1420920424"/>
    <n v="1415736424"/>
    <b v="0"/>
    <n v="0"/>
    <b v="0"/>
    <s v="technology/web"/>
    <n v="0.38776666666666665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1633"/>
    <x v="1"/>
    <s v="US"/>
    <s v="USD"/>
    <n v="1469199740"/>
    <n v="1465311740"/>
    <b v="0"/>
    <n v="3"/>
    <b v="0"/>
    <s v="technology/web"/>
    <n v="7.7553333333333335E-2"/>
    <n v="3877.6666666666665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11633"/>
    <x v="1"/>
    <s v="US"/>
    <s v="USD"/>
    <n v="1421350140"/>
    <n v="1418761759"/>
    <b v="0"/>
    <n v="8"/>
    <b v="0"/>
    <s v="technology/web"/>
    <n v="0.3144054054054054"/>
    <n v="1454.12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11633"/>
    <x v="1"/>
    <s v="FR"/>
    <s v="EUR"/>
    <n v="1437861540"/>
    <n v="1435160452"/>
    <b v="0"/>
    <n v="1"/>
    <b v="0"/>
    <s v="technology/web"/>
    <n v="0.72706249999999994"/>
    <n v="11633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11633"/>
    <x v="1"/>
    <s v="AU"/>
    <s v="AUD"/>
    <n v="1420352264"/>
    <n v="1416896264"/>
    <b v="0"/>
    <n v="0"/>
    <b v="0"/>
    <s v="technology/web"/>
    <n v="2.2809803921568627E-2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11633"/>
    <x v="1"/>
    <s v="US"/>
    <s v="USD"/>
    <n v="1427825044"/>
    <n v="1425236644"/>
    <b v="0"/>
    <n v="1"/>
    <b v="0"/>
    <s v="technology/web"/>
    <n v="0.58165"/>
    <n v="11633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11633"/>
    <x v="1"/>
    <s v="US"/>
    <s v="USD"/>
    <n v="1446087223"/>
    <n v="1443495223"/>
    <b v="0"/>
    <n v="0"/>
    <b v="0"/>
    <s v="technology/web"/>
    <n v="2.7697619047619049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11633"/>
    <x v="1"/>
    <s v="US"/>
    <s v="USD"/>
    <n v="1439048017"/>
    <n v="1436456017"/>
    <b v="0"/>
    <n v="1"/>
    <b v="0"/>
    <s v="technology/web"/>
    <n v="0.11633"/>
    <n v="11633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11633"/>
    <x v="1"/>
    <s v="IE"/>
    <s v="EUR"/>
    <n v="1424940093"/>
    <n v="1422348093"/>
    <b v="0"/>
    <n v="2"/>
    <b v="0"/>
    <s v="technology/web"/>
    <n v="2.3266"/>
    <n v="5816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11633"/>
    <x v="1"/>
    <s v="US"/>
    <s v="USD"/>
    <n v="1484038620"/>
    <n v="1481597687"/>
    <b v="0"/>
    <n v="0"/>
    <b v="0"/>
    <s v="technology/web"/>
    <n v="0.3525151515151515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1633"/>
    <x v="1"/>
    <s v="CH"/>
    <s v="CHF"/>
    <n v="1444940558"/>
    <n v="1442348558"/>
    <b v="0"/>
    <n v="1"/>
    <b v="0"/>
    <s v="technology/web"/>
    <n v="2.3266"/>
    <n v="11633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11633"/>
    <x v="1"/>
    <s v="US"/>
    <s v="USD"/>
    <n v="1420233256"/>
    <n v="1417641256"/>
    <b v="0"/>
    <n v="0"/>
    <b v="0"/>
    <s v="technology/web"/>
    <n v="9.3814516129032258E-2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11633"/>
    <x v="1"/>
    <s v="US"/>
    <s v="USD"/>
    <n v="1435874384"/>
    <n v="1433282384"/>
    <b v="0"/>
    <n v="0"/>
    <b v="0"/>
    <s v="technology/web"/>
    <n v="2.9082499999999998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11633"/>
    <x v="1"/>
    <s v="SE"/>
    <s v="SEK"/>
    <n v="1418934506"/>
    <n v="1415910506"/>
    <b v="0"/>
    <n v="0"/>
    <b v="0"/>
    <s v="technology/web"/>
    <n v="0.89484615384615385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11633"/>
    <x v="1"/>
    <s v="AU"/>
    <s v="AUD"/>
    <n v="1460615164"/>
    <n v="1458023164"/>
    <b v="0"/>
    <n v="0"/>
    <b v="0"/>
    <s v="technology/web"/>
    <n v="0.23266000000000001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11633"/>
    <x v="2"/>
    <s v="US"/>
    <s v="USD"/>
    <n v="1457207096"/>
    <n v="1452023096"/>
    <b v="0"/>
    <n v="9"/>
    <b v="0"/>
    <s v="food/food trucks"/>
    <n v="0.41546428571428573"/>
    <n v="1292.5555555555557"/>
    <x v="7"/>
    <s v="food trucks"/>
    <x v="2401"/>
    <d v="2016-03-05T13:44:56"/>
  </r>
  <r>
    <n v="2402"/>
    <s v="Cupcake Truck Unite"/>
    <s v="Small town, delicious treats, and a mobile truck"/>
    <n v="12000"/>
    <n v="11633"/>
    <x v="2"/>
    <s v="US"/>
    <s v="USD"/>
    <n v="1431533931"/>
    <n v="1428941931"/>
    <b v="0"/>
    <n v="1"/>
    <b v="0"/>
    <s v="food/food trucks"/>
    <n v="0.9694166666666667"/>
    <n v="11633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11633"/>
    <x v="2"/>
    <s v="GB"/>
    <s v="GBP"/>
    <n v="1459368658"/>
    <n v="1454188258"/>
    <b v="0"/>
    <n v="12"/>
    <b v="0"/>
    <s v="food/food trucks"/>
    <n v="9.6941666666666659"/>
    <n v="969.41666666666663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11633"/>
    <x v="2"/>
    <s v="US"/>
    <s v="USD"/>
    <n v="1451782607"/>
    <n v="1449190607"/>
    <b v="0"/>
    <n v="0"/>
    <b v="0"/>
    <s v="food/food trucks"/>
    <n v="0.7755333333333333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633"/>
    <x v="2"/>
    <s v="US"/>
    <s v="USD"/>
    <n v="1472911375"/>
    <n v="1471096975"/>
    <b v="0"/>
    <n v="20"/>
    <b v="0"/>
    <s v="food/food trucks"/>
    <n v="2.3266"/>
    <n v="581.65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1633"/>
    <x v="2"/>
    <s v="US"/>
    <s v="USD"/>
    <n v="1421635190"/>
    <n v="1418179190"/>
    <b v="0"/>
    <n v="16"/>
    <b v="0"/>
    <s v="food/food trucks"/>
    <n v="3.5793846153846154"/>
    <n v="727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11633"/>
    <x v="2"/>
    <s v="US"/>
    <s v="USD"/>
    <n v="1428732000"/>
    <n v="1426772928"/>
    <b v="0"/>
    <n v="33"/>
    <b v="0"/>
    <s v="food/food trucks"/>
    <n v="0.52877272727272728"/>
    <n v="352.5151515151515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11633"/>
    <x v="2"/>
    <s v="US"/>
    <s v="USD"/>
    <n v="1415247757"/>
    <n v="1412652157"/>
    <b v="0"/>
    <n v="2"/>
    <b v="0"/>
    <s v="food/food trucks"/>
    <n v="0.7755333333333333"/>
    <n v="5816.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11633"/>
    <x v="2"/>
    <s v="US"/>
    <s v="USD"/>
    <n v="1439931675"/>
    <n v="1437339675"/>
    <b v="0"/>
    <n v="6"/>
    <b v="0"/>
    <s v="food/food trucks"/>
    <n v="0.46532000000000001"/>
    <n v="1938.8333333333333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11633"/>
    <x v="2"/>
    <s v="AU"/>
    <s v="AUD"/>
    <n v="1441619275"/>
    <n v="1439027275"/>
    <b v="0"/>
    <n v="0"/>
    <b v="0"/>
    <s v="food/food trucks"/>
    <n v="0.7755333333333333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1633"/>
    <x v="2"/>
    <s v="US"/>
    <s v="USD"/>
    <n v="1440524082"/>
    <n v="1437932082"/>
    <b v="0"/>
    <n v="3"/>
    <b v="0"/>
    <s v="food/food trucks"/>
    <n v="0.46532000000000001"/>
    <n v="3877.6666666666665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11633"/>
    <x v="2"/>
    <s v="FR"/>
    <s v="EUR"/>
    <n v="1480185673"/>
    <n v="1476294073"/>
    <b v="0"/>
    <n v="0"/>
    <b v="0"/>
    <s v="food/food trucks"/>
    <n v="1.4541249999999999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11633"/>
    <x v="2"/>
    <s v="US"/>
    <s v="USD"/>
    <n v="1401579000"/>
    <n v="1398911882"/>
    <b v="0"/>
    <n v="3"/>
    <b v="0"/>
    <s v="food/food trucks"/>
    <n v="3.8776666666666668"/>
    <n v="3877.6666666666665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11633"/>
    <x v="2"/>
    <s v="US"/>
    <s v="USD"/>
    <n v="1440215940"/>
    <n v="1436805660"/>
    <b v="0"/>
    <n v="13"/>
    <b v="0"/>
    <s v="food/food trucks"/>
    <n v="0.7755333333333333"/>
    <n v="894.84615384615381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11633"/>
    <x v="2"/>
    <s v="US"/>
    <s v="USD"/>
    <n v="1468615346"/>
    <n v="1466023346"/>
    <b v="0"/>
    <n v="6"/>
    <b v="0"/>
    <s v="food/food trucks"/>
    <n v="0.19388333333333332"/>
    <n v="1938.8333333333333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11633"/>
    <x v="2"/>
    <s v="US"/>
    <s v="USD"/>
    <n v="1426345200"/>
    <n v="1421343743"/>
    <b v="0"/>
    <n v="1"/>
    <b v="0"/>
    <s v="food/food trucks"/>
    <n v="0.58165"/>
    <n v="11633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11633"/>
    <x v="2"/>
    <s v="US"/>
    <s v="USD"/>
    <n v="1407705187"/>
    <n v="1405113187"/>
    <b v="0"/>
    <n v="0"/>
    <b v="0"/>
    <s v="food/food trucks"/>
    <n v="11.632999999999999"/>
    <n v="0"/>
    <x v="7"/>
    <s v="food trucks"/>
    <x v="2417"/>
    <d v="2014-08-10T15:13:07"/>
  </r>
  <r>
    <n v="2418"/>
    <s v="Mexican food truck"/>
    <s v="I want to start my food truck business."/>
    <n v="25000"/>
    <n v="11633"/>
    <x v="2"/>
    <s v="US"/>
    <s v="USD"/>
    <n v="1427225644"/>
    <n v="1422045244"/>
    <b v="0"/>
    <n v="5"/>
    <b v="0"/>
    <s v="food/food trucks"/>
    <n v="0.46532000000000001"/>
    <n v="2326.6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11633"/>
    <x v="2"/>
    <s v="US"/>
    <s v="USD"/>
    <n v="1424281389"/>
    <n v="1419097389"/>
    <b v="0"/>
    <n v="0"/>
    <b v="0"/>
    <s v="food/food trucks"/>
    <n v="3.8776666666666668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11633"/>
    <x v="2"/>
    <s v="US"/>
    <s v="USD"/>
    <n v="1415583695"/>
    <n v="1410396095"/>
    <b v="0"/>
    <n v="36"/>
    <b v="0"/>
    <s v="food/food trucks"/>
    <n v="0.6895672791938352"/>
    <n v="323.13888888888891"/>
    <x v="7"/>
    <s v="food trucks"/>
    <x v="2420"/>
    <d v="2014-11-09T19:41:35"/>
  </r>
  <r>
    <n v="2421"/>
    <s v="hot dog cart"/>
    <s v="help me start Merrill's first hot dog cart in this empty lot"/>
    <n v="6000"/>
    <n v="11633"/>
    <x v="2"/>
    <s v="US"/>
    <s v="USD"/>
    <n v="1424536196"/>
    <n v="1421944196"/>
    <b v="0"/>
    <n v="1"/>
    <b v="0"/>
    <s v="food/food trucks"/>
    <n v="1.9388333333333334"/>
    <n v="11633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1633"/>
    <x v="2"/>
    <s v="US"/>
    <s v="USD"/>
    <n v="1426091036"/>
    <n v="1423502636"/>
    <b v="0"/>
    <n v="1"/>
    <b v="0"/>
    <s v="food/food trucks"/>
    <n v="23.265999999999998"/>
    <n v="11633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11633"/>
    <x v="2"/>
    <s v="US"/>
    <s v="USD"/>
    <n v="1420044890"/>
    <n v="1417452890"/>
    <b v="0"/>
    <n v="1"/>
    <b v="0"/>
    <s v="food/food trucks"/>
    <n v="0.19388333333333332"/>
    <n v="11633"/>
    <x v="7"/>
    <s v="food trucks"/>
    <x v="2423"/>
    <d v="2014-12-31T10:54:50"/>
  </r>
  <r>
    <n v="2424"/>
    <s v="Lily and Memphs"/>
    <s v="Great and creative food from the heart in the form of a sweet food truck!"/>
    <n v="25000"/>
    <n v="11633"/>
    <x v="2"/>
    <s v="US"/>
    <s v="USD"/>
    <n v="1414445108"/>
    <n v="1411853108"/>
    <b v="0"/>
    <n v="9"/>
    <b v="0"/>
    <s v="food/food trucks"/>
    <n v="0.46532000000000001"/>
    <n v="1292.5555555555557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1633"/>
    <x v="2"/>
    <s v="US"/>
    <s v="USD"/>
    <n v="1464386640"/>
    <n v="1463090149"/>
    <b v="0"/>
    <n v="1"/>
    <b v="0"/>
    <s v="food/food trucks"/>
    <n v="3.3237142857142858"/>
    <n v="11633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11633"/>
    <x v="2"/>
    <s v="US"/>
    <s v="USD"/>
    <n v="1439006692"/>
    <n v="1433822692"/>
    <b v="0"/>
    <n v="0"/>
    <b v="0"/>
    <s v="food/food trucks"/>
    <n v="0.58165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1633"/>
    <x v="2"/>
    <s v="US"/>
    <s v="USD"/>
    <n v="1458715133"/>
    <n v="1455262733"/>
    <b v="0"/>
    <n v="1"/>
    <b v="0"/>
    <s v="food/food trucks"/>
    <n v="0.23266000000000001"/>
    <n v="11633"/>
    <x v="7"/>
    <s v="food trucks"/>
    <x v="2427"/>
    <d v="2016-03-23T00:38:53"/>
  </r>
  <r>
    <n v="2428"/>
    <s v="Premium Burgers"/>
    <s v="From Moo 2 You! We want to offer premium burgers to a taco flooded environment."/>
    <n v="35000"/>
    <n v="11633"/>
    <x v="2"/>
    <s v="US"/>
    <s v="USD"/>
    <n v="1426182551"/>
    <n v="1423594151"/>
    <b v="0"/>
    <n v="1"/>
    <b v="0"/>
    <s v="food/food trucks"/>
    <n v="0.3323714285714286"/>
    <n v="11633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11633"/>
    <x v="2"/>
    <s v="NO"/>
    <s v="NOK"/>
    <n v="1486313040"/>
    <n v="1483131966"/>
    <b v="0"/>
    <n v="4"/>
    <b v="0"/>
    <s v="food/food trucks"/>
    <n v="8.3092857142857149E-2"/>
    <n v="2908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11633"/>
    <x v="2"/>
    <s v="US"/>
    <s v="USD"/>
    <n v="1455246504"/>
    <n v="1452654504"/>
    <b v="0"/>
    <n v="2"/>
    <b v="0"/>
    <s v="food/food trucks"/>
    <n v="3.8776666666666668"/>
    <n v="5816.5"/>
    <x v="7"/>
    <s v="food trucks"/>
    <x v="2430"/>
    <d v="2016-02-11T21:08:24"/>
  </r>
  <r>
    <n v="2431"/>
    <s v="Murphy's good eatin'"/>
    <s v="Go to Colorado and run a food truck with homemade food of all kinds."/>
    <n v="100000"/>
    <n v="11633"/>
    <x v="2"/>
    <s v="US"/>
    <s v="USD"/>
    <n v="1467080613"/>
    <n v="1461896613"/>
    <b v="0"/>
    <n v="2"/>
    <b v="0"/>
    <s v="food/food trucks"/>
    <n v="0.11633"/>
    <n v="5816.5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11633"/>
    <x v="2"/>
    <s v="US"/>
    <s v="USD"/>
    <n v="1425791697"/>
    <n v="1423199697"/>
    <b v="0"/>
    <n v="2"/>
    <b v="0"/>
    <s v="food/food trucks"/>
    <n v="0.83092857142857146"/>
    <n v="5816.5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11633"/>
    <x v="2"/>
    <s v="US"/>
    <s v="USD"/>
    <n v="1456608943"/>
    <n v="1454016943"/>
    <b v="0"/>
    <n v="0"/>
    <b v="0"/>
    <s v="food/food trucks"/>
    <n v="1.1633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11633"/>
    <x v="2"/>
    <s v="US"/>
    <s v="USD"/>
    <n v="1438662474"/>
    <n v="1435206474"/>
    <b v="0"/>
    <n v="2"/>
    <b v="0"/>
    <s v="food/food trucks"/>
    <n v="0.58165"/>
    <n v="5816.5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1633"/>
    <x v="2"/>
    <s v="SE"/>
    <s v="SEK"/>
    <n v="1444027186"/>
    <n v="1441435186"/>
    <b v="0"/>
    <n v="4"/>
    <b v="0"/>
    <s v="food/food trucks"/>
    <n v="4.6531999999999997E-2"/>
    <n v="2908.25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11633"/>
    <x v="2"/>
    <s v="CA"/>
    <s v="CAD"/>
    <n v="1454078770"/>
    <n v="1448894770"/>
    <b v="0"/>
    <n v="2"/>
    <b v="0"/>
    <s v="food/food trucks"/>
    <n v="9.942735042735043E-2"/>
    <n v="5816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11633"/>
    <x v="2"/>
    <s v="US"/>
    <s v="USD"/>
    <n v="1426615200"/>
    <n v="1422400188"/>
    <b v="0"/>
    <n v="0"/>
    <b v="0"/>
    <s v="food/food trucks"/>
    <n v="1.4541249999999999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11633"/>
    <x v="2"/>
    <s v="US"/>
    <s v="USD"/>
    <n v="1449529062"/>
    <n v="1444341462"/>
    <b v="0"/>
    <n v="1"/>
    <b v="0"/>
    <s v="food/food trucks"/>
    <n v="0.7755333333333333"/>
    <n v="11633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11633"/>
    <x v="2"/>
    <s v="US"/>
    <s v="USD"/>
    <n v="1445197129"/>
    <n v="1442605129"/>
    <b v="0"/>
    <n v="0"/>
    <b v="0"/>
    <s v="food/food trucks"/>
    <n v="1.1633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1633"/>
    <x v="2"/>
    <s v="BE"/>
    <s v="EUR"/>
    <n v="1455399313"/>
    <n v="1452807313"/>
    <b v="0"/>
    <n v="2"/>
    <b v="0"/>
    <s v="food/food trucks"/>
    <n v="2.3266"/>
    <n v="5816.5"/>
    <x v="7"/>
    <s v="food trucks"/>
    <x v="2440"/>
    <d v="2016-02-13T15:35:13"/>
  </r>
  <r>
    <n v="2441"/>
    <s v="Bring Alchemy Pops to the People!"/>
    <s v="YOU can help Alchemy Pops POP up on a street near you!"/>
    <n v="7500"/>
    <n v="11633"/>
    <x v="0"/>
    <s v="US"/>
    <s v="USD"/>
    <n v="1437627540"/>
    <n v="1435806054"/>
    <b v="0"/>
    <n v="109"/>
    <b v="1"/>
    <s v="food/small batch"/>
    <n v="1.5510666666666666"/>
    <n v="106.72477064220183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11633"/>
    <x v="0"/>
    <s v="US"/>
    <s v="USD"/>
    <n v="1426777228"/>
    <n v="1424188828"/>
    <b v="0"/>
    <n v="372"/>
    <b v="1"/>
    <s v="food/small batch"/>
    <n v="0.48470833333333335"/>
    <n v="31.27150537634408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11633"/>
    <x v="0"/>
    <s v="US"/>
    <s v="USD"/>
    <n v="1408114822"/>
    <n v="1405522822"/>
    <b v="0"/>
    <n v="311"/>
    <b v="1"/>
    <s v="food/small batch"/>
    <n v="0.58165"/>
    <n v="37.40514469453376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11633"/>
    <x v="0"/>
    <s v="US"/>
    <s v="USD"/>
    <n v="1464199591"/>
    <n v="1461607591"/>
    <b v="0"/>
    <n v="61"/>
    <b v="1"/>
    <s v="food/small batch"/>
    <n v="3.8776666666666668"/>
    <n v="190.70491803278688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11633"/>
    <x v="0"/>
    <s v="US"/>
    <s v="USD"/>
    <n v="1443242021"/>
    <n v="1440650021"/>
    <b v="0"/>
    <n v="115"/>
    <b v="1"/>
    <s v="food/small batch"/>
    <n v="2.3266"/>
    <n v="101.15652173913044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11633"/>
    <x v="0"/>
    <s v="US"/>
    <s v="USD"/>
    <n v="1480174071"/>
    <n v="1477578471"/>
    <b v="0"/>
    <n v="111"/>
    <b v="1"/>
    <s v="food/small batch"/>
    <n v="2.3266"/>
    <n v="104.8018018018018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1633"/>
    <x v="0"/>
    <s v="US"/>
    <s v="USD"/>
    <n v="1478923200"/>
    <n v="1476184593"/>
    <b v="0"/>
    <n v="337"/>
    <b v="1"/>
    <s v="food/small batch"/>
    <n v="4.6532"/>
    <n v="34.519287833827896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11633"/>
    <x v="0"/>
    <s v="US"/>
    <s v="USD"/>
    <n v="1472621760"/>
    <n v="1472110513"/>
    <b v="0"/>
    <n v="9"/>
    <b v="1"/>
    <s v="food/small batch"/>
    <n v="29.0825"/>
    <n v="1292.5555555555557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1633"/>
    <x v="0"/>
    <s v="US"/>
    <s v="USD"/>
    <n v="1417321515"/>
    <n v="1414725915"/>
    <b v="0"/>
    <n v="120"/>
    <b v="1"/>
    <s v="food/small batch"/>
    <n v="1.1633"/>
    <n v="96.941666666666663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1633"/>
    <x v="0"/>
    <s v="US"/>
    <s v="USD"/>
    <n v="1414465860"/>
    <n v="1411177456"/>
    <b v="0"/>
    <n v="102"/>
    <b v="1"/>
    <s v="food/small batch"/>
    <n v="0.7755333333333333"/>
    <n v="114.049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633"/>
    <x v="0"/>
    <s v="US"/>
    <s v="USD"/>
    <n v="1488750490"/>
    <n v="1487022490"/>
    <b v="0"/>
    <n v="186"/>
    <b v="1"/>
    <s v="food/small batch"/>
    <n v="1.1633"/>
    <n v="62.543010752688176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11633"/>
    <x v="0"/>
    <s v="US"/>
    <s v="USD"/>
    <n v="1451430000"/>
    <n v="1448914500"/>
    <b v="0"/>
    <n v="15"/>
    <b v="1"/>
    <s v="food/small batch"/>
    <n v="19.388333333333332"/>
    <n v="775.5333333333333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11633"/>
    <x v="0"/>
    <s v="US"/>
    <s v="USD"/>
    <n v="1486053409"/>
    <n v="1483461409"/>
    <b v="0"/>
    <n v="67"/>
    <b v="1"/>
    <s v="food/small batch"/>
    <n v="3.8776666666666668"/>
    <n v="173.6268656716417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11633"/>
    <x v="0"/>
    <s v="US"/>
    <s v="USD"/>
    <n v="1489207808"/>
    <n v="1486183808"/>
    <b v="0"/>
    <n v="130"/>
    <b v="1"/>
    <s v="food/small batch"/>
    <n v="0.3323714285714286"/>
    <n v="89.48461538461538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11633"/>
    <x v="0"/>
    <s v="US"/>
    <s v="USD"/>
    <n v="1461177950"/>
    <n v="1458758750"/>
    <b v="0"/>
    <n v="16"/>
    <b v="1"/>
    <s v="food/small batch"/>
    <n v="38.776666666666664"/>
    <n v="727.06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11633"/>
    <x v="0"/>
    <s v="US"/>
    <s v="USD"/>
    <n v="1488063839"/>
    <n v="1485471839"/>
    <b v="0"/>
    <n v="67"/>
    <b v="1"/>
    <s v="food/small batch"/>
    <n v="7.7553333333333336"/>
    <n v="173.62686567164178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11633"/>
    <x v="0"/>
    <s v="US"/>
    <s v="USD"/>
    <n v="1458826056"/>
    <n v="1456237656"/>
    <b v="0"/>
    <n v="124"/>
    <b v="1"/>
    <s v="food/small batch"/>
    <n v="0.50578260869565217"/>
    <n v="93.814516129032256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11633"/>
    <x v="0"/>
    <s v="US"/>
    <s v="USD"/>
    <n v="1465498800"/>
    <n v="1462481718"/>
    <b v="0"/>
    <n v="80"/>
    <b v="1"/>
    <s v="food/small batch"/>
    <n v="2.3266"/>
    <n v="145.41249999999999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11633"/>
    <x v="0"/>
    <s v="US"/>
    <s v="USD"/>
    <n v="1458742685"/>
    <n v="1454858285"/>
    <b v="0"/>
    <n v="282"/>
    <b v="1"/>
    <s v="food/small batch"/>
    <n v="0.38776666666666665"/>
    <n v="41.251773049645394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11633"/>
    <x v="0"/>
    <s v="US"/>
    <s v="USD"/>
    <n v="1483417020"/>
    <n v="1480480167"/>
    <b v="0"/>
    <n v="68"/>
    <b v="1"/>
    <s v="food/small batch"/>
    <n v="1.3685882352941177"/>
    <n v="171.0735294117647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11633"/>
    <x v="0"/>
    <s v="US"/>
    <s v="USD"/>
    <n v="1317438000"/>
    <n v="1314577097"/>
    <b v="0"/>
    <n v="86"/>
    <b v="1"/>
    <s v="music/indie rock"/>
    <n v="1.5510666666666666"/>
    <n v="135.26744186046511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11633"/>
    <x v="0"/>
    <s v="US"/>
    <s v="USD"/>
    <n v="1342672096"/>
    <n v="1340944096"/>
    <b v="0"/>
    <n v="115"/>
    <b v="1"/>
    <s v="music/indie rock"/>
    <n v="3.8776666666666668"/>
    <n v="101.15652173913044"/>
    <x v="4"/>
    <s v="indie rock"/>
    <x v="2462"/>
    <d v="2012-07-18T22:28:16"/>
  </r>
  <r>
    <n v="2463"/>
    <s v="Emma Ate the Lion &quot;Songs Two Count Too&quot;"/>
    <s v="Emma Ate The Lion's debut full length album"/>
    <n v="2000"/>
    <n v="11633"/>
    <x v="0"/>
    <s v="US"/>
    <s v="USD"/>
    <n v="1366138800"/>
    <n v="1362710425"/>
    <b v="0"/>
    <n v="75"/>
    <b v="1"/>
    <s v="music/indie rock"/>
    <n v="5.8164999999999996"/>
    <n v="155.10666666666665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11633"/>
    <x v="0"/>
    <s v="CA"/>
    <s v="CAD"/>
    <n v="1443641340"/>
    <n v="1441143397"/>
    <b v="0"/>
    <n v="43"/>
    <b v="1"/>
    <s v="music/indie rock"/>
    <n v="5.8164999999999996"/>
    <n v="270.53488372093022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1633"/>
    <x v="0"/>
    <s v="US"/>
    <s v="USD"/>
    <n v="1348420548"/>
    <n v="1345828548"/>
    <b v="0"/>
    <n v="48"/>
    <b v="1"/>
    <s v="music/indie rock"/>
    <n v="16.618571428571428"/>
    <n v="242.35416666666666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11633"/>
    <x v="0"/>
    <s v="US"/>
    <s v="USD"/>
    <n v="1368066453"/>
    <n v="1365474453"/>
    <b v="0"/>
    <n v="52"/>
    <b v="1"/>
    <s v="music/indie rock"/>
    <n v="4.6532"/>
    <n v="223.71153846153845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633"/>
    <x v="0"/>
    <s v="US"/>
    <s v="USD"/>
    <n v="1336669200"/>
    <n v="1335473931"/>
    <b v="0"/>
    <n v="43"/>
    <b v="1"/>
    <s v="music/indie rock"/>
    <n v="11.632999999999999"/>
    <n v="270.534883720930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11633"/>
    <x v="0"/>
    <s v="US"/>
    <s v="USD"/>
    <n v="1351400400"/>
    <n v="1348285321"/>
    <b v="0"/>
    <n v="58"/>
    <b v="1"/>
    <s v="music/indie rock"/>
    <n v="5.8164999999999996"/>
    <n v="200.56896551724137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1633"/>
    <x v="0"/>
    <s v="US"/>
    <s v="USD"/>
    <n v="1297160329"/>
    <n v="1295000329"/>
    <b v="0"/>
    <n v="47"/>
    <b v="1"/>
    <s v="music/indie rock"/>
    <n v="9.6941666666666659"/>
    <n v="247.51063829787233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1633"/>
    <x v="0"/>
    <s v="US"/>
    <s v="USD"/>
    <n v="1337824055"/>
    <n v="1335232055"/>
    <b v="0"/>
    <n v="36"/>
    <b v="1"/>
    <s v="music/indie rock"/>
    <n v="11.632999999999999"/>
    <n v="323.13888888888891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11633"/>
    <x v="0"/>
    <s v="US"/>
    <s v="USD"/>
    <n v="1327535392"/>
    <n v="1324079392"/>
    <b v="0"/>
    <n v="17"/>
    <b v="1"/>
    <s v="music/indie rock"/>
    <n v="23.265999999999998"/>
    <n v="684.29411764705878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1633"/>
    <x v="0"/>
    <s v="US"/>
    <s v="USD"/>
    <n v="1283562180"/>
    <n v="1277433980"/>
    <b v="0"/>
    <n v="104"/>
    <b v="1"/>
    <s v="music/indie rock"/>
    <n v="1.5510666666666666"/>
    <n v="111.85576923076923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11633"/>
    <x v="0"/>
    <s v="US"/>
    <s v="USD"/>
    <n v="1352573869"/>
    <n v="1349978269"/>
    <b v="0"/>
    <n v="47"/>
    <b v="1"/>
    <s v="music/indie rock"/>
    <n v="5.8164999999999996"/>
    <n v="247.51063829787233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11633"/>
    <x v="0"/>
    <s v="US"/>
    <s v="USD"/>
    <n v="1286756176"/>
    <n v="1282868176"/>
    <b v="0"/>
    <n v="38"/>
    <b v="1"/>
    <s v="music/indie rock"/>
    <n v="2.3266"/>
    <n v="306.13157894736844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11633"/>
    <x v="0"/>
    <s v="US"/>
    <s v="USD"/>
    <n v="1278799200"/>
    <n v="1273647255"/>
    <b v="0"/>
    <n v="81"/>
    <b v="1"/>
    <s v="music/indie rock"/>
    <n v="4.6532"/>
    <n v="143.61728395061729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11633"/>
    <x v="0"/>
    <s v="US"/>
    <s v="USD"/>
    <n v="1415004770"/>
    <n v="1412149970"/>
    <b v="0"/>
    <n v="55"/>
    <b v="1"/>
    <s v="music/indie rock"/>
    <n v="3.6353124999999999"/>
    <n v="211.5090909090909"/>
    <x v="4"/>
    <s v="indie rock"/>
    <x v="2476"/>
    <d v="2014-11-03T02:52:50"/>
  </r>
  <r>
    <n v="2477"/>
    <s v="Debut Album"/>
    <s v="Releasing my first album in August, and I need your help in order to get it done!"/>
    <n v="750"/>
    <n v="11633"/>
    <x v="0"/>
    <s v="US"/>
    <s v="USD"/>
    <n v="1344789345"/>
    <n v="1340901345"/>
    <b v="0"/>
    <n v="41"/>
    <b v="1"/>
    <s v="music/indie rock"/>
    <n v="15.510666666666667"/>
    <n v="283.73170731707319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1633"/>
    <x v="0"/>
    <s v="US"/>
    <s v="USD"/>
    <n v="1358117313"/>
    <n v="1355525313"/>
    <b v="0"/>
    <n v="79"/>
    <b v="1"/>
    <s v="music/indie rock"/>
    <n v="1.4541249999999999"/>
    <n v="147.25316455696202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11633"/>
    <x v="0"/>
    <s v="US"/>
    <s v="USD"/>
    <n v="1343440800"/>
    <n v="1342545994"/>
    <b v="0"/>
    <n v="16"/>
    <b v="1"/>
    <s v="music/indie rock"/>
    <n v="38.776666666666664"/>
    <n v="727.0625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11633"/>
    <x v="0"/>
    <s v="US"/>
    <s v="USD"/>
    <n v="1444516084"/>
    <n v="1439332084"/>
    <b v="0"/>
    <n v="8"/>
    <b v="1"/>
    <s v="music/indie rock"/>
    <n v="5.8164999999999996"/>
    <n v="1454.125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11633"/>
    <x v="0"/>
    <s v="US"/>
    <s v="USD"/>
    <n v="1335799808"/>
    <n v="1333207808"/>
    <b v="0"/>
    <n v="95"/>
    <b v="1"/>
    <s v="music/indie rock"/>
    <n v="2.9082499999999998"/>
    <n v="122.45263157894736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1633"/>
    <x v="0"/>
    <s v="US"/>
    <s v="USD"/>
    <n v="1312224383"/>
    <n v="1308336383"/>
    <b v="0"/>
    <n v="25"/>
    <b v="1"/>
    <s v="music/indie rock"/>
    <n v="11.632999999999999"/>
    <n v="465.32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1633"/>
    <x v="0"/>
    <s v="US"/>
    <s v="USD"/>
    <n v="1335891603"/>
    <n v="1330711203"/>
    <b v="0"/>
    <n v="19"/>
    <b v="1"/>
    <s v="music/indie rock"/>
    <n v="10.575454545454546"/>
    <n v="612.26315789473688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11633"/>
    <x v="0"/>
    <s v="US"/>
    <s v="USD"/>
    <n v="1316124003"/>
    <n v="1313532003"/>
    <b v="0"/>
    <n v="90"/>
    <b v="1"/>
    <s v="music/indie rock"/>
    <n v="3.3237142857142858"/>
    <n v="129.2555555555555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11633"/>
    <x v="0"/>
    <s v="US"/>
    <s v="USD"/>
    <n v="1318463879"/>
    <n v="1315439879"/>
    <b v="0"/>
    <n v="41"/>
    <b v="1"/>
    <s v="music/indie rock"/>
    <n v="5.8164999999999996"/>
    <n v="283.73170731707319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11633"/>
    <x v="0"/>
    <s v="US"/>
    <s v="USD"/>
    <n v="1335113976"/>
    <n v="1332521976"/>
    <b v="0"/>
    <n v="30"/>
    <b v="1"/>
    <s v="music/indie rock"/>
    <n v="38.776666666666664"/>
    <n v="387.76666666666665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1633"/>
    <x v="0"/>
    <s v="US"/>
    <s v="USD"/>
    <n v="1338083997"/>
    <n v="1335491997"/>
    <b v="0"/>
    <n v="38"/>
    <b v="1"/>
    <s v="music/indie rock"/>
    <n v="7.7553333333333336"/>
    <n v="306.13157894736844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11633"/>
    <x v="0"/>
    <s v="US"/>
    <s v="USD"/>
    <n v="1321459908"/>
    <n v="1318864308"/>
    <b v="0"/>
    <n v="65"/>
    <b v="1"/>
    <s v="music/indie rock"/>
    <n v="3.8776666666666668"/>
    <n v="178.96923076923076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11633"/>
    <x v="0"/>
    <s v="US"/>
    <s v="USD"/>
    <n v="1368117239"/>
    <n v="1365525239"/>
    <b v="0"/>
    <n v="75"/>
    <b v="1"/>
    <s v="music/indie rock"/>
    <n v="3.3237142857142858"/>
    <n v="155.10666666666665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11633"/>
    <x v="0"/>
    <s v="US"/>
    <s v="USD"/>
    <n v="1340429276"/>
    <n v="1335245276"/>
    <b v="0"/>
    <n v="16"/>
    <b v="1"/>
    <s v="music/indie rock"/>
    <n v="23.265999999999998"/>
    <n v="727.062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11633"/>
    <x v="0"/>
    <s v="US"/>
    <s v="USD"/>
    <n v="1295142660"/>
    <n v="1293739714"/>
    <b v="0"/>
    <n v="10"/>
    <b v="1"/>
    <s v="music/indie rock"/>
    <n v="23.265999999999998"/>
    <n v="1163.3"/>
    <x v="4"/>
    <s v="indie rock"/>
    <x v="2491"/>
    <d v="2011-01-15T19:51:00"/>
  </r>
  <r>
    <n v="2492"/>
    <s v="SUPER NICE EP 2012"/>
    <s v="We're a band from Hawaii trying to produce our first EP and we need help!"/>
    <n v="600"/>
    <n v="11633"/>
    <x v="0"/>
    <s v="US"/>
    <s v="USD"/>
    <n v="1339840740"/>
    <n v="1335397188"/>
    <b v="0"/>
    <n v="27"/>
    <b v="1"/>
    <s v="music/indie rock"/>
    <n v="19.388333333333332"/>
    <n v="430.85185185185185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11633"/>
    <x v="0"/>
    <s v="US"/>
    <s v="USD"/>
    <n v="1367208140"/>
    <n v="1363320140"/>
    <b v="0"/>
    <n v="259"/>
    <b v="1"/>
    <s v="music/indie rock"/>
    <n v="0.58165"/>
    <n v="44.915057915057915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1633"/>
    <x v="0"/>
    <s v="US"/>
    <s v="USD"/>
    <n v="1337786944"/>
    <n v="1335194944"/>
    <b v="0"/>
    <n v="39"/>
    <b v="1"/>
    <s v="music/indie rock"/>
    <n v="7.7553333333333336"/>
    <n v="298.28205128205127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1633"/>
    <x v="0"/>
    <s v="US"/>
    <s v="USD"/>
    <n v="1339022575"/>
    <n v="1336430575"/>
    <b v="0"/>
    <n v="42"/>
    <b v="1"/>
    <s v="music/indie rock"/>
    <n v="7.7553333333333336"/>
    <n v="276.97619047619048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11633"/>
    <x v="0"/>
    <s v="US"/>
    <s v="USD"/>
    <n v="1364597692"/>
    <n v="1361577292"/>
    <b v="0"/>
    <n v="10"/>
    <b v="1"/>
    <s v="music/indie rock"/>
    <n v="1.9388333333333334"/>
    <n v="1163.3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11633"/>
    <x v="0"/>
    <s v="US"/>
    <s v="USD"/>
    <n v="1312578338"/>
    <n v="1309986338"/>
    <b v="0"/>
    <n v="56"/>
    <b v="1"/>
    <s v="music/indie rock"/>
    <n v="2.9082499999999998"/>
    <n v="207.73214285714286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1633"/>
    <x v="0"/>
    <s v="US"/>
    <s v="USD"/>
    <n v="1422400387"/>
    <n v="1421190787"/>
    <b v="0"/>
    <n v="20"/>
    <b v="1"/>
    <s v="music/indie rock"/>
    <n v="11.632999999999999"/>
    <n v="581.65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11633"/>
    <x v="0"/>
    <s v="US"/>
    <s v="USD"/>
    <n v="1356976800"/>
    <n v="1352820837"/>
    <b v="0"/>
    <n v="170"/>
    <b v="1"/>
    <s v="music/indie rock"/>
    <n v="2.9082499999999998"/>
    <n v="68.429411764705875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11633"/>
    <x v="0"/>
    <s v="US"/>
    <s v="USD"/>
    <n v="1340476375"/>
    <n v="1337884375"/>
    <b v="0"/>
    <n v="29"/>
    <b v="1"/>
    <s v="music/indie rock"/>
    <n v="19.388333333333332"/>
    <n v="401.13793103448273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11633"/>
    <x v="2"/>
    <s v="CA"/>
    <s v="CAD"/>
    <n v="1443379104"/>
    <n v="1440787104"/>
    <b v="0"/>
    <n v="7"/>
    <b v="0"/>
    <s v="food/restaurants"/>
    <n v="1.0575454545454546"/>
    <n v="1661.8571428571429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11633"/>
    <x v="2"/>
    <s v="US"/>
    <s v="USD"/>
    <n v="1411328918"/>
    <n v="1407440918"/>
    <b v="0"/>
    <n v="5"/>
    <b v="0"/>
    <s v="food/restaurants"/>
    <n v="0.10575454545454545"/>
    <n v="2326.6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11633"/>
    <x v="2"/>
    <s v="US"/>
    <s v="USD"/>
    <n v="1465333560"/>
    <n v="1462743308"/>
    <b v="0"/>
    <n v="0"/>
    <b v="0"/>
    <s v="food/restaurants"/>
    <n v="1.1633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11633"/>
    <x v="2"/>
    <s v="US"/>
    <s v="USD"/>
    <n v="1416014534"/>
    <n v="1413418934"/>
    <b v="0"/>
    <n v="0"/>
    <b v="0"/>
    <s v="food/restaurants"/>
    <n v="0.3323714285714286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11633"/>
    <x v="2"/>
    <s v="US"/>
    <s v="USD"/>
    <n v="1426292416"/>
    <n v="1423704016"/>
    <b v="0"/>
    <n v="0"/>
    <b v="0"/>
    <s v="food/restaurants"/>
    <n v="1.6618571428571429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11633"/>
    <x v="2"/>
    <s v="GB"/>
    <s v="GBP"/>
    <n v="1443906000"/>
    <n v="1441955269"/>
    <b v="0"/>
    <n v="2"/>
    <b v="0"/>
    <s v="food/restaurants"/>
    <n v="2.3266"/>
    <n v="5816.5"/>
    <x v="7"/>
    <s v="restaurants"/>
    <x v="2506"/>
    <d v="2015-10-03T15:00:00"/>
  </r>
  <r>
    <n v="2507"/>
    <s v="Help Cafe Talavera get a New Kitchen!"/>
    <s v="Unique dishes for a unique city!."/>
    <n v="42850"/>
    <n v="11633"/>
    <x v="2"/>
    <s v="US"/>
    <s v="USD"/>
    <n v="1431308704"/>
    <n v="1428716704"/>
    <b v="0"/>
    <n v="0"/>
    <b v="0"/>
    <s v="food/restaurants"/>
    <n v="0.27148191365227536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11633"/>
    <x v="2"/>
    <s v="US"/>
    <s v="USD"/>
    <n v="1408056634"/>
    <n v="1405464634"/>
    <b v="0"/>
    <n v="0"/>
    <b v="0"/>
    <s v="food/restaurants"/>
    <n v="0.58165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1633"/>
    <x v="2"/>
    <s v="GB"/>
    <s v="GBP"/>
    <n v="1429554349"/>
    <n v="1424719549"/>
    <b v="0"/>
    <n v="28"/>
    <b v="0"/>
    <s v="food/restaurants"/>
    <n v="0.12245263157894737"/>
    <n v="415.46428571428572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11633"/>
    <x v="2"/>
    <s v="US"/>
    <s v="USD"/>
    <n v="1431647772"/>
    <n v="1426463772"/>
    <b v="0"/>
    <n v="2"/>
    <b v="0"/>
    <s v="food/restaurants"/>
    <n v="0.23266000000000001"/>
    <n v="5816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11633"/>
    <x v="2"/>
    <s v="GB"/>
    <s v="GBP"/>
    <n v="1454323413"/>
    <n v="1451731413"/>
    <b v="0"/>
    <n v="0"/>
    <b v="0"/>
    <s v="food/restaurants"/>
    <n v="0.11633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11633"/>
    <x v="2"/>
    <s v="US"/>
    <s v="USD"/>
    <n v="1418504561"/>
    <n v="1417208561"/>
    <b v="0"/>
    <n v="0"/>
    <b v="0"/>
    <s v="food/restaurants"/>
    <n v="10.115652173913043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11633"/>
    <x v="2"/>
    <s v="DE"/>
    <s v="EUR"/>
    <n v="1488067789"/>
    <n v="1482883789"/>
    <b v="0"/>
    <n v="0"/>
    <b v="0"/>
    <s v="food/restaurants"/>
    <n v="6.4627777777777784E-2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11633"/>
    <x v="2"/>
    <s v="US"/>
    <s v="USD"/>
    <n v="1408526477"/>
    <n v="1407057677"/>
    <b v="0"/>
    <n v="4"/>
    <b v="0"/>
    <s v="food/restaurants"/>
    <n v="0.9694166666666667"/>
    <n v="2908.2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11633"/>
    <x v="2"/>
    <s v="US"/>
    <s v="USD"/>
    <n v="1424635753"/>
    <n v="1422043753"/>
    <b v="0"/>
    <n v="12"/>
    <b v="0"/>
    <s v="food/restaurants"/>
    <n v="2.3266"/>
    <n v="969.41666666666663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11633"/>
    <x v="2"/>
    <s v="US"/>
    <s v="USD"/>
    <n v="1417279252"/>
    <n v="1414683652"/>
    <b v="0"/>
    <n v="0"/>
    <b v="0"/>
    <s v="food/restaurants"/>
    <n v="0.52877272727272728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1633"/>
    <x v="2"/>
    <s v="CA"/>
    <s v="CAD"/>
    <n v="1426788930"/>
    <n v="1424200530"/>
    <b v="0"/>
    <n v="33"/>
    <b v="0"/>
    <s v="food/restaurants"/>
    <n v="0.64627777777777773"/>
    <n v="352.5151515151515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11633"/>
    <x v="2"/>
    <s v="US"/>
    <s v="USD"/>
    <n v="1415899228"/>
    <n v="1413303628"/>
    <b v="0"/>
    <n v="0"/>
    <b v="0"/>
    <s v="food/restaurants"/>
    <n v="2.3266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11633"/>
    <x v="2"/>
    <s v="US"/>
    <s v="USD"/>
    <n v="1405741404"/>
    <n v="1403149404"/>
    <b v="0"/>
    <n v="4"/>
    <b v="0"/>
    <s v="food/restaurants"/>
    <n v="7.7553333333333335E-2"/>
    <n v="2908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11633"/>
    <x v="2"/>
    <s v="US"/>
    <s v="USD"/>
    <n v="1476559260"/>
    <n v="1472567085"/>
    <b v="0"/>
    <n v="0"/>
    <b v="0"/>
    <s v="food/restaurants"/>
    <n v="0.11633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1633"/>
    <x v="0"/>
    <s v="US"/>
    <s v="USD"/>
    <n v="1444778021"/>
    <n v="1442963621"/>
    <b v="0"/>
    <n v="132"/>
    <b v="1"/>
    <s v="music/classical music"/>
    <n v="0.93064000000000002"/>
    <n v="88.128787878787875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11633"/>
    <x v="0"/>
    <s v="US"/>
    <s v="USD"/>
    <n v="1461336720"/>
    <n v="1459431960"/>
    <b v="0"/>
    <n v="27"/>
    <b v="1"/>
    <s v="music/classical music"/>
    <n v="2.3266"/>
    <n v="430.85185185185185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1633"/>
    <x v="0"/>
    <s v="US"/>
    <s v="USD"/>
    <n v="1416270292"/>
    <n v="1413674692"/>
    <b v="0"/>
    <n v="26"/>
    <b v="1"/>
    <s v="music/classical music"/>
    <n v="12.925555555555556"/>
    <n v="447.42307692307691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11633"/>
    <x v="0"/>
    <s v="US"/>
    <s v="USD"/>
    <n v="1419136200"/>
    <n v="1416338557"/>
    <b v="0"/>
    <n v="43"/>
    <b v="1"/>
    <s v="music/classical music"/>
    <n v="1.5510666666666666"/>
    <n v="270.53488372093022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11633"/>
    <x v="0"/>
    <s v="US"/>
    <s v="USD"/>
    <n v="1340914571"/>
    <n v="1338322571"/>
    <b v="0"/>
    <n v="80"/>
    <b v="1"/>
    <s v="music/classical music"/>
    <n v="1.4541249999999999"/>
    <n v="145.41249999999999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11633"/>
    <x v="0"/>
    <s v="US"/>
    <s v="USD"/>
    <n v="1418014740"/>
    <n v="1415585474"/>
    <b v="0"/>
    <n v="33"/>
    <b v="1"/>
    <s v="music/classical music"/>
    <n v="2.9082499999999998"/>
    <n v="352.5151515151515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11633"/>
    <x v="0"/>
    <s v="US"/>
    <s v="USD"/>
    <n v="1382068740"/>
    <n v="1380477691"/>
    <b v="0"/>
    <n v="71"/>
    <b v="1"/>
    <s v="music/classical music"/>
    <n v="2.9082499999999998"/>
    <n v="163.845070422535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11633"/>
    <x v="0"/>
    <s v="GB"/>
    <s v="GBP"/>
    <n v="1440068400"/>
    <n v="1438459303"/>
    <b v="0"/>
    <n v="81"/>
    <b v="1"/>
    <s v="music/classical music"/>
    <n v="2.9082499999999998"/>
    <n v="143.61728395061729"/>
    <x v="4"/>
    <s v="classical music"/>
    <x v="2528"/>
    <d v="2015-08-20T05:00:00"/>
  </r>
  <r>
    <n v="2529"/>
    <s v="UrbanArias is DC's Contemporary Opera Company"/>
    <s v="Opera. Short. New."/>
    <n v="6000"/>
    <n v="11633"/>
    <x v="0"/>
    <s v="US"/>
    <s v="USD"/>
    <n v="1332636975"/>
    <n v="1328752575"/>
    <b v="0"/>
    <n v="76"/>
    <b v="1"/>
    <s v="music/classical music"/>
    <n v="1.9388333333333334"/>
    <n v="153.06578947368422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11633"/>
    <x v="0"/>
    <s v="US"/>
    <s v="USD"/>
    <n v="1429505400"/>
    <n v="1426711505"/>
    <b v="0"/>
    <n v="48"/>
    <b v="1"/>
    <s v="music/classical music"/>
    <n v="1.7896923076923077"/>
    <n v="242.3541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11633"/>
    <x v="0"/>
    <s v="US"/>
    <s v="USD"/>
    <n v="1439611140"/>
    <n v="1437668354"/>
    <b v="0"/>
    <n v="61"/>
    <b v="1"/>
    <s v="music/classical music"/>
    <n v="2.5851111111111109"/>
    <n v="190.70491803278688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11633"/>
    <x v="0"/>
    <s v="US"/>
    <s v="USD"/>
    <n v="1345148566"/>
    <n v="1342556566"/>
    <b v="0"/>
    <n v="60"/>
    <b v="1"/>
    <s v="music/classical music"/>
    <n v="2.9082499999999998"/>
    <n v="193.88333333333333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11633"/>
    <x v="0"/>
    <s v="US"/>
    <s v="USD"/>
    <n v="1362160868"/>
    <n v="1359568911"/>
    <b v="0"/>
    <n v="136"/>
    <b v="1"/>
    <s v="music/classical music"/>
    <n v="1.5510666666666666"/>
    <n v="85.536764705882348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11633"/>
    <x v="0"/>
    <s v="US"/>
    <s v="USD"/>
    <n v="1262325600"/>
    <n v="1257871712"/>
    <b v="0"/>
    <n v="14"/>
    <b v="1"/>
    <s v="music/classical music"/>
    <n v="5.8164999999999996"/>
    <n v="830.92857142857144"/>
    <x v="4"/>
    <s v="classical music"/>
    <x v="2534"/>
    <d v="2010-01-01T00:00:00"/>
  </r>
  <r>
    <n v="2535"/>
    <s v="Mark Hayes Requiem Recording"/>
    <s v="Mark Hayes: Requiem Recording"/>
    <n v="20000"/>
    <n v="11633"/>
    <x v="0"/>
    <s v="US"/>
    <s v="USD"/>
    <n v="1417463945"/>
    <n v="1414781945"/>
    <b v="0"/>
    <n v="78"/>
    <b v="1"/>
    <s v="music/classical music"/>
    <n v="0.58165"/>
    <n v="149.14102564102564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11633"/>
    <x v="0"/>
    <s v="US"/>
    <s v="USD"/>
    <n v="1375151566"/>
    <n v="1373337166"/>
    <b v="0"/>
    <n v="4"/>
    <b v="1"/>
    <s v="music/classical music"/>
    <n v="465.32"/>
    <n v="2908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633"/>
    <x v="0"/>
    <s v="US"/>
    <s v="USD"/>
    <n v="1312212855"/>
    <n v="1307028855"/>
    <b v="0"/>
    <n v="11"/>
    <b v="1"/>
    <s v="music/classical music"/>
    <n v="11.632999999999999"/>
    <n v="1057.5454545454545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11633"/>
    <x v="0"/>
    <s v="US"/>
    <s v="USD"/>
    <n v="1361681940"/>
    <n v="1359029661"/>
    <b v="0"/>
    <n v="185"/>
    <b v="1"/>
    <s v="music/classical music"/>
    <n v="0.64627777777777773"/>
    <n v="62.881081081081078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1633"/>
    <x v="0"/>
    <s v="US"/>
    <s v="USD"/>
    <n v="1422913152"/>
    <n v="1417729152"/>
    <b v="0"/>
    <n v="59"/>
    <b v="1"/>
    <s v="music/classical music"/>
    <n v="1.1633"/>
    <n v="197.16949152542372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11633"/>
    <x v="0"/>
    <s v="US"/>
    <s v="USD"/>
    <n v="1319904721"/>
    <n v="1314720721"/>
    <b v="0"/>
    <n v="27"/>
    <b v="1"/>
    <s v="music/classical music"/>
    <n v="4.6532"/>
    <n v="430.85185185185185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11633"/>
    <x v="0"/>
    <s v="GB"/>
    <s v="GBP"/>
    <n v="1380192418"/>
    <n v="1375008418"/>
    <b v="0"/>
    <n v="63"/>
    <b v="1"/>
    <s v="music/classical music"/>
    <n v="3.3237142857142858"/>
    <n v="184.65079365079364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11633"/>
    <x v="0"/>
    <s v="US"/>
    <s v="USD"/>
    <n v="1380599940"/>
    <n v="1377252857"/>
    <b v="0"/>
    <n v="13"/>
    <b v="1"/>
    <s v="music/classical music"/>
    <n v="16.618571428571428"/>
    <n v="894.84615384615381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11633"/>
    <x v="0"/>
    <s v="US"/>
    <s v="USD"/>
    <n v="1293937200"/>
    <n v="1291257298"/>
    <b v="0"/>
    <n v="13"/>
    <b v="1"/>
    <s v="music/classical music"/>
    <n v="46.531999999999996"/>
    <n v="894.84615384615381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11633"/>
    <x v="0"/>
    <s v="US"/>
    <s v="USD"/>
    <n v="1341750569"/>
    <n v="1339158569"/>
    <b v="0"/>
    <n v="57"/>
    <b v="1"/>
    <s v="music/classical music"/>
    <n v="2.3266"/>
    <n v="204.08771929824562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11633"/>
    <x v="0"/>
    <s v="US"/>
    <s v="USD"/>
    <n v="1424997000"/>
    <n v="1421983138"/>
    <b v="0"/>
    <n v="61"/>
    <b v="1"/>
    <s v="music/classical music"/>
    <n v="5.8164999999999996"/>
    <n v="190.7049180327868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11633"/>
    <x v="0"/>
    <s v="US"/>
    <s v="USD"/>
    <n v="1380949200"/>
    <n v="1378586179"/>
    <b v="0"/>
    <n v="65"/>
    <b v="1"/>
    <s v="music/classical music"/>
    <n v="3.3237142857142858"/>
    <n v="178.96923076923076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11633"/>
    <x v="0"/>
    <s v="US"/>
    <s v="USD"/>
    <n v="1333560803"/>
    <n v="1330972403"/>
    <b v="0"/>
    <n v="134"/>
    <b v="1"/>
    <s v="music/classical music"/>
    <n v="2.1150909090909091"/>
    <n v="86.8134328358208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11633"/>
    <x v="0"/>
    <s v="FR"/>
    <s v="EUR"/>
    <n v="1475209620"/>
    <n v="1473087637"/>
    <b v="0"/>
    <n v="37"/>
    <b v="1"/>
    <s v="music/classical music"/>
    <n v="1.9388333333333334"/>
    <n v="314.40540540540542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1633"/>
    <x v="0"/>
    <s v="GB"/>
    <s v="GBP"/>
    <n v="1370019600"/>
    <n v="1366999870"/>
    <b v="0"/>
    <n v="37"/>
    <b v="1"/>
    <s v="music/classical music"/>
    <n v="7.4095541401273888"/>
    <n v="314.40540540540542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11633"/>
    <x v="0"/>
    <s v="US"/>
    <s v="USD"/>
    <n v="1444276740"/>
    <n v="1439392406"/>
    <b v="0"/>
    <n v="150"/>
    <b v="1"/>
    <s v="music/classical music"/>
    <n v="1.7896923076923077"/>
    <n v="77.55333333333332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11633"/>
    <x v="0"/>
    <s v="US"/>
    <s v="USD"/>
    <n v="1332362880"/>
    <n v="1329890585"/>
    <b v="0"/>
    <n v="56"/>
    <b v="1"/>
    <s v="music/classical music"/>
    <n v="3.1654421768707484"/>
    <n v="207.73214285714286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11633"/>
    <x v="0"/>
    <s v="US"/>
    <s v="USD"/>
    <n v="1488741981"/>
    <n v="1486149981"/>
    <b v="0"/>
    <n v="18"/>
    <b v="1"/>
    <s v="music/classical music"/>
    <n v="3.8776666666666668"/>
    <n v="646.27777777777783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11633"/>
    <x v="0"/>
    <s v="US"/>
    <s v="USD"/>
    <n v="1348202807"/>
    <n v="1343018807"/>
    <b v="0"/>
    <n v="60"/>
    <b v="1"/>
    <s v="music/classical music"/>
    <n v="7.7553333333333336"/>
    <n v="193.88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11633"/>
    <x v="0"/>
    <s v="US"/>
    <s v="USD"/>
    <n v="1433131140"/>
    <n v="1430445163"/>
    <b v="0"/>
    <n v="67"/>
    <b v="1"/>
    <s v="music/classical music"/>
    <n v="3.8776666666666668"/>
    <n v="173.62686567164178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11633"/>
    <x v="0"/>
    <s v="US"/>
    <s v="USD"/>
    <n v="1338219793"/>
    <n v="1335541393"/>
    <b v="0"/>
    <n v="35"/>
    <b v="1"/>
    <s v="music/classical music"/>
    <n v="5.8164999999999996"/>
    <n v="332.37142857142857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11633"/>
    <x v="0"/>
    <s v="US"/>
    <s v="USD"/>
    <n v="1356392857"/>
    <n v="1352504857"/>
    <b v="0"/>
    <n v="34"/>
    <b v="1"/>
    <s v="music/classical music"/>
    <n v="15.614765100671141"/>
    <n v="342.14705882352939"/>
    <x v="4"/>
    <s v="classical music"/>
    <x v="2556"/>
    <d v="2012-12-24T17:47:37"/>
  </r>
  <r>
    <n v="2557"/>
    <s v="European Tour"/>
    <s v="Raising money for our concert tour of Switzerland and Germany in June/July 2014"/>
    <n v="900"/>
    <n v="11633"/>
    <x v="0"/>
    <s v="GB"/>
    <s v="GBP"/>
    <n v="1400176386"/>
    <n v="1397584386"/>
    <b v="0"/>
    <n v="36"/>
    <b v="1"/>
    <s v="music/classical music"/>
    <n v="12.925555555555556"/>
    <n v="323.1388888888889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1633"/>
    <x v="0"/>
    <s v="AU"/>
    <s v="AUD"/>
    <n v="1430488740"/>
    <n v="1427747906"/>
    <b v="0"/>
    <n v="18"/>
    <b v="1"/>
    <s v="music/classical music"/>
    <n v="9.3064"/>
    <n v="646.27777777777783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11633"/>
    <x v="0"/>
    <s v="US"/>
    <s v="USD"/>
    <n v="1321385820"/>
    <n v="1318539484"/>
    <b v="0"/>
    <n v="25"/>
    <b v="1"/>
    <s v="music/classical music"/>
    <n v="14.54125"/>
    <n v="465.32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11633"/>
    <x v="0"/>
    <s v="GB"/>
    <s v="GBP"/>
    <n v="1425682174"/>
    <n v="1423090174"/>
    <b v="0"/>
    <n v="21"/>
    <b v="1"/>
    <s v="music/classical music"/>
    <n v="3.8776666666666668"/>
    <n v="553.95238095238096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11633"/>
    <x v="1"/>
    <s v="CA"/>
    <s v="CAD"/>
    <n v="1444740089"/>
    <n v="1442148089"/>
    <b v="0"/>
    <n v="0"/>
    <b v="0"/>
    <s v="food/food trucks"/>
    <n v="0.11633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11633"/>
    <x v="1"/>
    <s v="DE"/>
    <s v="EUR"/>
    <n v="1476189339"/>
    <n v="1471005339"/>
    <b v="0"/>
    <n v="3"/>
    <b v="0"/>
    <s v="food/food trucks"/>
    <n v="1.1633"/>
    <n v="3877.666666666666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11633"/>
    <x v="1"/>
    <s v="US"/>
    <s v="USD"/>
    <n v="1438226451"/>
    <n v="1433042451"/>
    <b v="0"/>
    <n v="0"/>
    <b v="0"/>
    <s v="food/food trucks"/>
    <n v="0.58165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11633"/>
    <x v="1"/>
    <s v="CA"/>
    <s v="CAD"/>
    <n v="1406854699"/>
    <n v="1404262699"/>
    <b v="0"/>
    <n v="0"/>
    <b v="0"/>
    <s v="food/food trucks"/>
    <n v="0.290825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1633"/>
    <x v="1"/>
    <s v="US"/>
    <s v="USD"/>
    <n v="1462827000"/>
    <n v="1457710589"/>
    <b v="0"/>
    <n v="1"/>
    <b v="0"/>
    <s v="food/food trucks"/>
    <n v="1.1633"/>
    <n v="11633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11633"/>
    <x v="1"/>
    <s v="US"/>
    <s v="USD"/>
    <n v="1408663948"/>
    <n v="1406071948"/>
    <b v="0"/>
    <n v="0"/>
    <b v="0"/>
    <s v="food/food trucks"/>
    <n v="0.3323714285714286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1633"/>
    <x v="1"/>
    <s v="US"/>
    <s v="USD"/>
    <n v="1429823138"/>
    <n v="1427231138"/>
    <b v="0"/>
    <n v="2"/>
    <b v="0"/>
    <s v="food/food trucks"/>
    <n v="0.25851111111111114"/>
    <n v="5816.5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11633"/>
    <x v="1"/>
    <s v="GB"/>
    <s v="GBP"/>
    <n v="1472745594"/>
    <n v="1470153594"/>
    <b v="0"/>
    <n v="1"/>
    <b v="0"/>
    <s v="food/food trucks"/>
    <n v="1.1633"/>
    <n v="11633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1633"/>
    <x v="1"/>
    <s v="US"/>
    <s v="USD"/>
    <n v="1442457112"/>
    <n v="1439865112"/>
    <b v="0"/>
    <n v="2"/>
    <b v="0"/>
    <s v="food/food trucks"/>
    <n v="1.7896923076923077"/>
    <n v="5816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11633"/>
    <x v="1"/>
    <s v="US"/>
    <s v="USD"/>
    <n v="1486590035"/>
    <n v="1483998035"/>
    <b v="0"/>
    <n v="2"/>
    <b v="0"/>
    <s v="food/food trucks"/>
    <n v="1.6618571428571429"/>
    <n v="5816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11633"/>
    <x v="1"/>
    <s v="AU"/>
    <s v="AUD"/>
    <n v="1463645521"/>
    <n v="1458461521"/>
    <b v="0"/>
    <n v="4"/>
    <b v="0"/>
    <s v="food/food trucks"/>
    <n v="0.11633"/>
    <n v="2908.2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11633"/>
    <x v="1"/>
    <s v="US"/>
    <s v="USD"/>
    <n v="1428893517"/>
    <n v="1426301517"/>
    <b v="0"/>
    <n v="0"/>
    <b v="0"/>
    <s v="food/food trucks"/>
    <n v="0.38776666666666665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11633"/>
    <x v="1"/>
    <s v="US"/>
    <s v="USD"/>
    <n v="1408803149"/>
    <n v="1404915149"/>
    <b v="0"/>
    <n v="0"/>
    <b v="0"/>
    <s v="food/food trucks"/>
    <n v="1.4541249999999999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11633"/>
    <x v="1"/>
    <s v="US"/>
    <s v="USD"/>
    <n v="1463600945"/>
    <n v="1461786545"/>
    <b v="0"/>
    <n v="0"/>
    <b v="0"/>
    <s v="food/food trucks"/>
    <n v="1.1633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11633"/>
    <x v="1"/>
    <s v="US"/>
    <s v="USD"/>
    <n v="1421030194"/>
    <n v="1418438194"/>
    <b v="0"/>
    <n v="0"/>
    <b v="0"/>
    <s v="food/food trucks"/>
    <n v="0.13685882352941175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11633"/>
    <x v="1"/>
    <s v="US"/>
    <s v="USD"/>
    <n v="1428707647"/>
    <n v="1424823247"/>
    <b v="0"/>
    <n v="0"/>
    <b v="0"/>
    <s v="food/food trucks"/>
    <n v="1.1633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11633"/>
    <x v="1"/>
    <s v="US"/>
    <s v="USD"/>
    <n v="1407181297"/>
    <n v="1405021297"/>
    <b v="0"/>
    <n v="0"/>
    <b v="0"/>
    <s v="food/food trucks"/>
    <n v="0.7755333333333333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11633"/>
    <x v="1"/>
    <s v="US"/>
    <s v="USD"/>
    <n v="1444410000"/>
    <n v="1440203579"/>
    <b v="0"/>
    <n v="0"/>
    <b v="0"/>
    <s v="food/food trucks"/>
    <n v="1.9388333333333334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11633"/>
    <x v="1"/>
    <s v="US"/>
    <s v="USD"/>
    <n v="1410810903"/>
    <n v="1405626903"/>
    <b v="0"/>
    <n v="12"/>
    <b v="0"/>
    <s v="food/food trucks"/>
    <n v="5.8165000000000001E-2"/>
    <n v="969.41666666666663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11633"/>
    <x v="1"/>
    <s v="US"/>
    <s v="USD"/>
    <n v="1431745200"/>
    <n v="1429170603"/>
    <b v="0"/>
    <n v="2"/>
    <b v="0"/>
    <s v="food/food trucks"/>
    <n v="1.3685882352941177"/>
    <n v="5816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11633"/>
    <x v="2"/>
    <s v="US"/>
    <s v="USD"/>
    <n v="1447689898"/>
    <n v="1445094298"/>
    <b v="0"/>
    <n v="11"/>
    <b v="0"/>
    <s v="food/food trucks"/>
    <n v="2.3266"/>
    <n v="1057.5454545454545"/>
    <x v="7"/>
    <s v="food trucks"/>
    <x v="2581"/>
    <d v="2015-11-16T10:04:58"/>
  </r>
  <r>
    <n v="2582"/>
    <s v="Drunken Wings"/>
    <s v="The place where chicken meets liquor for the first time!"/>
    <n v="90000"/>
    <n v="11633"/>
    <x v="2"/>
    <s v="US"/>
    <s v="USD"/>
    <n v="1477784634"/>
    <n v="1475192634"/>
    <b v="0"/>
    <n v="1"/>
    <b v="0"/>
    <s v="food/food trucks"/>
    <n v="0.12925555555555557"/>
    <n v="11633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11633"/>
    <x v="2"/>
    <s v="US"/>
    <s v="USD"/>
    <n v="1426526880"/>
    <n v="1421346480"/>
    <b v="0"/>
    <n v="5"/>
    <b v="0"/>
    <s v="food/food trucks"/>
    <n v="11.632999999999999"/>
    <n v="2326.6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11633"/>
    <x v="2"/>
    <s v="US"/>
    <s v="USD"/>
    <n v="1434341369"/>
    <n v="1431749369"/>
    <b v="0"/>
    <n v="0"/>
    <b v="0"/>
    <s v="food/food trucks"/>
    <n v="1.1633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11633"/>
    <x v="2"/>
    <s v="US"/>
    <s v="USD"/>
    <n v="1404601632"/>
    <n v="1402009632"/>
    <b v="0"/>
    <n v="1"/>
    <b v="0"/>
    <s v="food/food trucks"/>
    <n v="0.38776666666666665"/>
    <n v="11633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11633"/>
    <x v="2"/>
    <s v="GB"/>
    <s v="GBP"/>
    <n v="1451030136"/>
    <n v="1448438136"/>
    <b v="0"/>
    <n v="1"/>
    <b v="0"/>
    <s v="food/food trucks"/>
    <n v="3.8776666666666668"/>
    <n v="11633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1633"/>
    <x v="2"/>
    <s v="US"/>
    <s v="USD"/>
    <n v="1451491953"/>
    <n v="1448899953"/>
    <b v="0"/>
    <n v="6"/>
    <b v="0"/>
    <s v="food/food trucks"/>
    <n v="0.23266000000000001"/>
    <n v="1938.8333333333333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11633"/>
    <x v="2"/>
    <s v="US"/>
    <s v="USD"/>
    <n v="1427807640"/>
    <n v="1423325626"/>
    <b v="0"/>
    <n v="8"/>
    <b v="0"/>
    <s v="food/food trucks"/>
    <n v="1.9388333333333334"/>
    <n v="1454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11633"/>
    <x v="2"/>
    <s v="DK"/>
    <s v="DKK"/>
    <n v="1458733927"/>
    <n v="1456145527"/>
    <b v="0"/>
    <n v="1"/>
    <b v="0"/>
    <s v="food/food trucks"/>
    <n v="0.23266000000000001"/>
    <n v="11633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11633"/>
    <x v="2"/>
    <s v="AU"/>
    <s v="AUD"/>
    <n v="1453817297"/>
    <n v="1453212497"/>
    <b v="0"/>
    <n v="0"/>
    <b v="0"/>
    <s v="food/food trucks"/>
    <n v="3.8776666666666668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11633"/>
    <x v="2"/>
    <s v="US"/>
    <s v="USD"/>
    <n v="1457901924"/>
    <n v="1452721524"/>
    <b v="0"/>
    <n v="2"/>
    <b v="0"/>
    <s v="food/food trucks"/>
    <n v="7.7553333333333336"/>
    <n v="5816.5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11633"/>
    <x v="2"/>
    <s v="US"/>
    <s v="USD"/>
    <n v="1412536421"/>
    <n v="1409944421"/>
    <b v="0"/>
    <n v="1"/>
    <b v="0"/>
    <s v="food/food trucks"/>
    <n v="0.38776666666666665"/>
    <n v="11633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11633"/>
    <x v="2"/>
    <s v="US"/>
    <s v="USD"/>
    <n v="1429993026"/>
    <n v="1427401026"/>
    <b v="0"/>
    <n v="0"/>
    <b v="0"/>
    <s v="food/food trucks"/>
    <n v="1.1633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1633"/>
    <x v="2"/>
    <s v="US"/>
    <s v="USD"/>
    <n v="1407453228"/>
    <n v="1404861228"/>
    <b v="0"/>
    <n v="1"/>
    <b v="0"/>
    <s v="food/food trucks"/>
    <n v="0.1454125"/>
    <n v="11633"/>
    <x v="7"/>
    <s v="food trucks"/>
    <x v="2594"/>
    <d v="2014-08-07T17:13:48"/>
  </r>
  <r>
    <n v="2595"/>
    <s v="Food Truck for Little Fox Bakery"/>
    <s v="Looking to put the best baked goods in Bowling Green on wheels"/>
    <n v="15000"/>
    <n v="11633"/>
    <x v="2"/>
    <s v="US"/>
    <s v="USD"/>
    <n v="1487915500"/>
    <n v="1485323500"/>
    <b v="0"/>
    <n v="19"/>
    <b v="0"/>
    <s v="food/food trucks"/>
    <n v="0.7755333333333333"/>
    <n v="612.26315789473688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11633"/>
    <x v="2"/>
    <s v="CA"/>
    <s v="CAD"/>
    <n v="1407427009"/>
    <n v="1404835009"/>
    <b v="0"/>
    <n v="27"/>
    <b v="0"/>
    <s v="food/food trucks"/>
    <n v="0.3323714285714286"/>
    <n v="430.85185185185185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11633"/>
    <x v="2"/>
    <s v="GB"/>
    <s v="GBP"/>
    <n v="1466323917"/>
    <n v="1463731917"/>
    <b v="0"/>
    <n v="7"/>
    <b v="0"/>
    <s v="food/food trucks"/>
    <n v="7.7553333333333336"/>
    <n v="1661.8571428571429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633"/>
    <x v="2"/>
    <s v="US"/>
    <s v="USD"/>
    <n v="1443039001"/>
    <n v="1440447001"/>
    <b v="0"/>
    <n v="14"/>
    <b v="0"/>
    <s v="food/food trucks"/>
    <n v="3.8776666666666668"/>
    <n v="830.92857142857144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11633"/>
    <x v="2"/>
    <s v="US"/>
    <s v="USD"/>
    <n v="1407089147"/>
    <n v="1403201147"/>
    <b v="0"/>
    <n v="5"/>
    <b v="0"/>
    <s v="food/food trucks"/>
    <n v="1.2866939497843159"/>
    <n v="2326.6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11633"/>
    <x v="2"/>
    <s v="US"/>
    <s v="USD"/>
    <n v="1458938200"/>
    <n v="1453757800"/>
    <b v="0"/>
    <n v="30"/>
    <b v="0"/>
    <s v="food/food trucks"/>
    <n v="0.23266000000000001"/>
    <n v="387.76666666666665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11633"/>
    <x v="0"/>
    <s v="US"/>
    <s v="USD"/>
    <n v="1347508740"/>
    <n v="1346276349"/>
    <b v="1"/>
    <n v="151"/>
    <b v="1"/>
    <s v="technology/space exploration"/>
    <n v="23.265999999999998"/>
    <n v="77.039735099337747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11633"/>
    <x v="0"/>
    <s v="US"/>
    <s v="USD"/>
    <n v="1415827200"/>
    <n v="1412358968"/>
    <b v="1"/>
    <n v="489"/>
    <b v="1"/>
    <s v="technology/space exploration"/>
    <n v="0.9694166666666667"/>
    <n v="23.789366053169733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1633"/>
    <x v="0"/>
    <s v="US"/>
    <s v="USD"/>
    <n v="1387835654"/>
    <n v="1386626054"/>
    <b v="1"/>
    <n v="50"/>
    <b v="1"/>
    <s v="technology/space exploration"/>
    <n v="6.6474285714285717"/>
    <n v="232.66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11633"/>
    <x v="0"/>
    <s v="US"/>
    <s v="USD"/>
    <n v="1335662023"/>
    <n v="1333070023"/>
    <b v="1"/>
    <n v="321"/>
    <b v="1"/>
    <s v="technology/space exploration"/>
    <n v="0.58165"/>
    <n v="36.239875389408098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1633"/>
    <x v="0"/>
    <s v="US"/>
    <s v="USD"/>
    <n v="1466168390"/>
    <n v="1463576390"/>
    <b v="1"/>
    <n v="1762"/>
    <b v="1"/>
    <s v="technology/space exploration"/>
    <n v="0.11633"/>
    <n v="6.6021566401816116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1633"/>
    <x v="0"/>
    <s v="US"/>
    <s v="USD"/>
    <n v="1398791182"/>
    <n v="1396026382"/>
    <b v="1"/>
    <n v="385"/>
    <b v="1"/>
    <s v="technology/space exploration"/>
    <n v="1.0575454545454546"/>
    <n v="30.215584415584416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11633"/>
    <x v="0"/>
    <s v="US"/>
    <s v="USD"/>
    <n v="1439344800"/>
    <n v="1435611572"/>
    <b v="1"/>
    <n v="398"/>
    <b v="1"/>
    <s v="technology/space exploration"/>
    <n v="1.4541249999999999"/>
    <n v="29.228643216080403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1633"/>
    <x v="0"/>
    <s v="US"/>
    <s v="USD"/>
    <n v="1489536000"/>
    <n v="1485976468"/>
    <b v="1"/>
    <n v="304"/>
    <b v="1"/>
    <s v="technology/space exploration"/>
    <n v="1.4541249999999999"/>
    <n v="38.266447368421055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1633"/>
    <x v="0"/>
    <s v="US"/>
    <s v="USD"/>
    <n v="1342330951"/>
    <n v="1339738951"/>
    <b v="1"/>
    <n v="676"/>
    <b v="1"/>
    <s v="technology/space exploration"/>
    <n v="0.3323714285714286"/>
    <n v="17.208579881656803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11633"/>
    <x v="0"/>
    <s v="US"/>
    <s v="USD"/>
    <n v="1471849140"/>
    <n v="1468444125"/>
    <b v="1"/>
    <n v="577"/>
    <b v="1"/>
    <s v="technology/space exploration"/>
    <n v="0.5110037338018889"/>
    <n v="20.161178509532064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11633"/>
    <x v="0"/>
    <s v="DE"/>
    <s v="EUR"/>
    <n v="1483397940"/>
    <n v="1480493014"/>
    <b v="1"/>
    <n v="3663"/>
    <b v="1"/>
    <s v="technology/space exploration"/>
    <n v="1.0575454545454546"/>
    <n v="3.17581217581217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1633"/>
    <x v="0"/>
    <s v="US"/>
    <s v="USD"/>
    <n v="1420773970"/>
    <n v="1418095570"/>
    <b v="1"/>
    <n v="294"/>
    <b v="1"/>
    <s v="technology/space exploration"/>
    <n v="1.1633"/>
    <n v="39.568027210884352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11633"/>
    <x v="0"/>
    <s v="US"/>
    <s v="USD"/>
    <n v="1348256294"/>
    <n v="1345664294"/>
    <b v="1"/>
    <n v="28"/>
    <b v="1"/>
    <s v="technology/space exploration"/>
    <n v="1.5510666666666666"/>
    <n v="415.46428571428572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1633"/>
    <x v="0"/>
    <s v="US"/>
    <s v="USD"/>
    <n v="1398834000"/>
    <n v="1396371612"/>
    <b v="1"/>
    <n v="100"/>
    <b v="1"/>
    <s v="technology/space exploration"/>
    <n v="1.1079047619047619"/>
    <n v="116.33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11633"/>
    <x v="0"/>
    <s v="GB"/>
    <s v="GBP"/>
    <n v="1462017600"/>
    <n v="1458820564"/>
    <b v="0"/>
    <n v="72"/>
    <b v="1"/>
    <s v="technology/space exploration"/>
    <n v="5.8135932033983009"/>
    <n v="161.56944444444446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11633"/>
    <x v="0"/>
    <s v="US"/>
    <s v="USD"/>
    <n v="1440546729"/>
    <n v="1437954729"/>
    <b v="1"/>
    <n v="238"/>
    <b v="1"/>
    <s v="technology/space exploration"/>
    <n v="0.46532000000000001"/>
    <n v="48.878151260504204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11633"/>
    <x v="0"/>
    <s v="US"/>
    <s v="USD"/>
    <n v="1413838751"/>
    <n v="1411246751"/>
    <b v="1"/>
    <n v="159"/>
    <b v="1"/>
    <s v="technology/space exploration"/>
    <n v="23.265999999999998"/>
    <n v="73.163522012578611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1633"/>
    <x v="0"/>
    <s v="US"/>
    <s v="USD"/>
    <n v="1449000061"/>
    <n v="1443812461"/>
    <b v="1"/>
    <n v="77"/>
    <b v="1"/>
    <s v="technology/space exploration"/>
    <n v="0.7755333333333333"/>
    <n v="151.07792207792207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1633"/>
    <x v="0"/>
    <s v="US"/>
    <s v="USD"/>
    <n v="1445598000"/>
    <n v="1443302004"/>
    <b v="1"/>
    <n v="53"/>
    <b v="1"/>
    <s v="technology/space exploration"/>
    <n v="11.632999999999999"/>
    <n v="219.49056603773585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11633"/>
    <x v="0"/>
    <s v="AU"/>
    <s v="AUD"/>
    <n v="1444525200"/>
    <n v="1441339242"/>
    <b v="1"/>
    <n v="1251"/>
    <b v="1"/>
    <s v="technology/space exploration"/>
    <n v="0.17896923076923077"/>
    <n v="9.2989608313349326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11633"/>
    <x v="0"/>
    <s v="US"/>
    <s v="USD"/>
    <n v="1432230988"/>
    <n v="1429638988"/>
    <b v="1"/>
    <n v="465"/>
    <b v="1"/>
    <s v="technology/space exploration"/>
    <n v="0.7755333333333333"/>
    <n v="25.017204301075267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1633"/>
    <x v="0"/>
    <s v="IT"/>
    <s v="EUR"/>
    <n v="1483120216"/>
    <n v="1479232216"/>
    <b v="0"/>
    <n v="74"/>
    <b v="1"/>
    <s v="technology/space exploration"/>
    <n v="7.7553333333333336"/>
    <n v="157.20270270270271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11633"/>
    <x v="0"/>
    <s v="US"/>
    <s v="USD"/>
    <n v="1480658966"/>
    <n v="1479449366"/>
    <b v="0"/>
    <n v="62"/>
    <b v="1"/>
    <s v="technology/space exploration"/>
    <n v="5.8164999999999996"/>
    <n v="187.62903225806451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633"/>
    <x v="0"/>
    <s v="US"/>
    <s v="USD"/>
    <n v="1347530822"/>
    <n v="1345716422"/>
    <b v="0"/>
    <n v="3468"/>
    <b v="1"/>
    <s v="technology/space exploration"/>
    <n v="1.4541249999999999"/>
    <n v="3.354382929642445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1633"/>
    <x v="0"/>
    <s v="DE"/>
    <s v="EUR"/>
    <n v="1478723208"/>
    <n v="1476559608"/>
    <b v="0"/>
    <n v="52"/>
    <b v="1"/>
    <s v="technology/space exploration"/>
    <n v="77.553333333333327"/>
    <n v="223.71153846153845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11633"/>
    <x v="0"/>
    <s v="US"/>
    <s v="USD"/>
    <n v="1433343869"/>
    <n v="1430751869"/>
    <b v="0"/>
    <n v="50"/>
    <b v="1"/>
    <s v="technology/space exploration"/>
    <n v="4.6532"/>
    <n v="232.6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11633"/>
    <x v="0"/>
    <s v="US"/>
    <s v="USD"/>
    <n v="1448571261"/>
    <n v="1445975661"/>
    <b v="0"/>
    <n v="45"/>
    <b v="1"/>
    <s v="technology/space exploration"/>
    <n v="77.553333333333327"/>
    <n v="258.51111111111112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11633"/>
    <x v="0"/>
    <s v="US"/>
    <s v="USD"/>
    <n v="1417389067"/>
    <n v="1415661067"/>
    <b v="0"/>
    <n v="21"/>
    <b v="1"/>
    <s v="technology/space exploration"/>
    <n v="13.865315852205006"/>
    <n v="553.95238095238096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11633"/>
    <x v="0"/>
    <s v="GB"/>
    <s v="GBP"/>
    <n v="1431608122"/>
    <n v="1429016122"/>
    <b v="0"/>
    <n v="100"/>
    <b v="1"/>
    <s v="technology/space exploration"/>
    <n v="2.3266"/>
    <n v="116.33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11633"/>
    <x v="0"/>
    <s v="AU"/>
    <s v="AUD"/>
    <n v="1467280800"/>
    <n v="1464921112"/>
    <b v="0"/>
    <n v="81"/>
    <b v="1"/>
    <s v="technology/space exploration"/>
    <n v="5.8164999999999996"/>
    <n v="143.61728395061729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11633"/>
    <x v="0"/>
    <s v="US"/>
    <s v="USD"/>
    <n v="1440907427"/>
    <n v="1438488227"/>
    <b v="0"/>
    <n v="286"/>
    <b v="1"/>
    <s v="technology/space exploration"/>
    <n v="0.58165"/>
    <n v="40.674825174825173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1633"/>
    <x v="0"/>
    <s v="US"/>
    <s v="USD"/>
    <n v="1464485339"/>
    <n v="1462325339"/>
    <b v="0"/>
    <n v="42"/>
    <b v="1"/>
    <s v="technology/space exploration"/>
    <n v="10.871962616822429"/>
    <n v="276.97619047619048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1633"/>
    <x v="0"/>
    <s v="US"/>
    <s v="USD"/>
    <n v="1393542000"/>
    <n v="1390938332"/>
    <b v="0"/>
    <n v="199"/>
    <b v="1"/>
    <s v="technology/space exploration"/>
    <n v="2.3266"/>
    <n v="58.457286432160807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11633"/>
    <x v="0"/>
    <s v="US"/>
    <s v="USD"/>
    <n v="1475163921"/>
    <n v="1472571921"/>
    <b v="0"/>
    <n v="25"/>
    <b v="1"/>
    <s v="technology/space exploration"/>
    <n v="12.508602150537634"/>
    <n v="465.32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633"/>
    <x v="0"/>
    <s v="CA"/>
    <s v="CAD"/>
    <n v="1425937761"/>
    <n v="1422917361"/>
    <b v="0"/>
    <n v="84"/>
    <b v="1"/>
    <s v="technology/space exploration"/>
    <n v="1.0115652173913043"/>
    <n v="138.48809523809524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1633"/>
    <x v="0"/>
    <s v="US"/>
    <s v="USD"/>
    <n v="1476579600"/>
    <n v="1474641914"/>
    <b v="0"/>
    <n v="50"/>
    <b v="1"/>
    <s v="technology/space exploration"/>
    <n v="11.632999999999999"/>
    <n v="232.6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11633"/>
    <x v="0"/>
    <s v="US"/>
    <s v="USD"/>
    <n v="1476277875"/>
    <n v="1474895475"/>
    <b v="0"/>
    <n v="26"/>
    <b v="1"/>
    <s v="technology/space exploration"/>
    <n v="23.265999999999998"/>
    <n v="447.42307692307691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11633"/>
    <x v="0"/>
    <s v="US"/>
    <s v="USD"/>
    <n v="1421358895"/>
    <n v="1418766895"/>
    <b v="0"/>
    <n v="14"/>
    <b v="1"/>
    <s v="technology/space exploration"/>
    <n v="33.524495677233432"/>
    <n v="830.92857142857144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11633"/>
    <x v="0"/>
    <s v="GB"/>
    <s v="GBP"/>
    <n v="1424378748"/>
    <n v="1421786748"/>
    <b v="0"/>
    <n v="49"/>
    <b v="1"/>
    <s v="technology/space exploration"/>
    <n v="38.776666666666664"/>
    <n v="237.40816326530611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11633"/>
    <x v="0"/>
    <s v="US"/>
    <s v="USD"/>
    <n v="1433735474"/>
    <n v="1428551474"/>
    <b v="0"/>
    <n v="69"/>
    <b v="1"/>
    <s v="technology/space exploration"/>
    <n v="3.8776666666666668"/>
    <n v="168.59420289855072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1633"/>
    <x v="2"/>
    <s v="US"/>
    <s v="USD"/>
    <n v="1410811740"/>
    <n v="1409341863"/>
    <b v="0"/>
    <n v="1"/>
    <b v="0"/>
    <s v="technology/space exploration"/>
    <n v="7.7553333333333336"/>
    <n v="11633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11633"/>
    <x v="2"/>
    <s v="DE"/>
    <s v="EUR"/>
    <n v="1468565820"/>
    <n v="1465970108"/>
    <b v="0"/>
    <n v="0"/>
    <b v="0"/>
    <s v="technology/space exploration"/>
    <n v="2.3265999999999998E-2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11633"/>
    <x v="1"/>
    <s v="US"/>
    <s v="USD"/>
    <n v="1482307140"/>
    <n v="1479218315"/>
    <b v="1"/>
    <n v="1501"/>
    <b v="0"/>
    <s v="technology/space exploration"/>
    <n v="1.1632999999999999E-2"/>
    <n v="7.7501665556295807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11633"/>
    <x v="1"/>
    <s v="US"/>
    <s v="USD"/>
    <n v="1489172435"/>
    <n v="1486580435"/>
    <b v="1"/>
    <n v="52"/>
    <b v="0"/>
    <s v="technology/space exploration"/>
    <n v="0.11633"/>
    <n v="223.71153846153845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11633"/>
    <x v="1"/>
    <s v="AU"/>
    <s v="AUD"/>
    <n v="1415481203"/>
    <n v="1412885603"/>
    <b v="1"/>
    <n v="23"/>
    <b v="0"/>
    <s v="technology/space exploration"/>
    <n v="0.58165"/>
    <n v="505.78260869565219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11633"/>
    <x v="1"/>
    <s v="US"/>
    <s v="USD"/>
    <n v="1441783869"/>
    <n v="1439191869"/>
    <b v="1"/>
    <n v="535"/>
    <b v="0"/>
    <s v="technology/space exploration"/>
    <n v="2.3265999999999998E-2"/>
    <n v="21.743925233644859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11633"/>
    <x v="1"/>
    <s v="CA"/>
    <s v="CAD"/>
    <n v="1439533019"/>
    <n v="1436941019"/>
    <b v="0"/>
    <n v="3"/>
    <b v="0"/>
    <s v="technology/space exploration"/>
    <n v="4.6532"/>
    <n v="3877.6666666666665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1633"/>
    <x v="1"/>
    <s v="US"/>
    <s v="USD"/>
    <n v="1457543360"/>
    <n v="1454951360"/>
    <b v="0"/>
    <n v="6"/>
    <b v="0"/>
    <s v="technology/space exploration"/>
    <n v="0.9694166666666667"/>
    <n v="1938.8333333333333"/>
    <x v="2"/>
    <s v="space exploration"/>
    <x v="2648"/>
    <d v="2016-03-09T11:09:20"/>
  </r>
  <r>
    <n v="2649"/>
    <s v="The Mission - Please Check Back Soon (Canceled)"/>
    <s v="They have launched a Kickstarter."/>
    <n v="125000"/>
    <n v="11633"/>
    <x v="1"/>
    <s v="US"/>
    <s v="USD"/>
    <n v="1454370941"/>
    <n v="1449186941"/>
    <b v="0"/>
    <n v="3"/>
    <b v="0"/>
    <s v="technology/space exploration"/>
    <n v="9.3063999999999994E-2"/>
    <n v="3877.6666666666665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11633"/>
    <x v="1"/>
    <s v="US"/>
    <s v="USD"/>
    <n v="1482332343"/>
    <n v="1479740343"/>
    <b v="0"/>
    <n v="5"/>
    <b v="0"/>
    <s v="technology/space exploration"/>
    <n v="0.19388333333333332"/>
    <n v="2326.6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11633"/>
    <x v="1"/>
    <s v="US"/>
    <s v="USD"/>
    <n v="1450380009"/>
    <n v="1447960809"/>
    <b v="0"/>
    <n v="17"/>
    <b v="0"/>
    <s v="technology/space exploration"/>
    <n v="4.1546428571428574E-2"/>
    <n v="684.29411764705878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11633"/>
    <x v="1"/>
    <s v="AU"/>
    <s v="AUD"/>
    <n v="1418183325"/>
    <n v="1415591325"/>
    <b v="0"/>
    <n v="11"/>
    <b v="0"/>
    <s v="technology/space exploration"/>
    <n v="0.11633"/>
    <n v="1057.5454545454545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11633"/>
    <x v="1"/>
    <s v="US"/>
    <s v="USD"/>
    <n v="1402632000"/>
    <n v="1399909127"/>
    <b v="0"/>
    <n v="70"/>
    <b v="0"/>
    <s v="technology/space exploration"/>
    <n v="0.22809803921568628"/>
    <n v="166.18571428571428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11633"/>
    <x v="1"/>
    <s v="US"/>
    <s v="USD"/>
    <n v="1429622726"/>
    <n v="1424442326"/>
    <b v="0"/>
    <n v="6"/>
    <b v="0"/>
    <s v="technology/space exploration"/>
    <n v="0.11633"/>
    <n v="1938.8333333333333"/>
    <x v="2"/>
    <s v="space exploration"/>
    <x v="2654"/>
    <d v="2015-04-21T07:25:26"/>
  </r>
  <r>
    <n v="2655"/>
    <s v="Balloons (Canceled)"/>
    <s v="Thank you for your support!"/>
    <n v="15000"/>
    <n v="11633"/>
    <x v="1"/>
    <s v="US"/>
    <s v="USD"/>
    <n v="1455048000"/>
    <n v="1452631647"/>
    <b v="0"/>
    <n v="43"/>
    <b v="0"/>
    <s v="technology/space exploration"/>
    <n v="0.7755333333333333"/>
    <n v="270.53488372093022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1633"/>
    <x v="1"/>
    <s v="US"/>
    <s v="USD"/>
    <n v="1489345200"/>
    <n v="1485966688"/>
    <b v="0"/>
    <n v="152"/>
    <b v="0"/>
    <s v="technology/space exploration"/>
    <n v="7.7553333333333335E-2"/>
    <n v="76.53289473684211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11633"/>
    <x v="1"/>
    <s v="US"/>
    <s v="USD"/>
    <n v="1470187800"/>
    <n v="1467325053"/>
    <b v="0"/>
    <n v="59"/>
    <b v="0"/>
    <s v="technology/space exploration"/>
    <n v="0.38776666666666665"/>
    <n v="197.16949152542372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11633"/>
    <x v="1"/>
    <s v="US"/>
    <s v="USD"/>
    <n v="1469913194"/>
    <n v="1467321194"/>
    <b v="0"/>
    <n v="4"/>
    <b v="0"/>
    <s v="technology/space exploration"/>
    <n v="0.11870408163265306"/>
    <n v="2908.25"/>
    <x v="2"/>
    <s v="space exploration"/>
    <x v="2658"/>
    <d v="2016-07-30T15:13:14"/>
  </r>
  <r>
    <n v="2659"/>
    <s v="test (Canceled)"/>
    <s v="test"/>
    <n v="49000"/>
    <n v="11633"/>
    <x v="1"/>
    <s v="US"/>
    <s v="USD"/>
    <n v="1429321210"/>
    <n v="1426729210"/>
    <b v="0"/>
    <n v="10"/>
    <b v="0"/>
    <s v="technology/space exploration"/>
    <n v="0.23740816326530612"/>
    <n v="1163.3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1633"/>
    <x v="1"/>
    <s v="US"/>
    <s v="USD"/>
    <n v="1448388418"/>
    <n v="1443200818"/>
    <b v="0"/>
    <n v="5"/>
    <b v="0"/>
    <s v="technology/space exploration"/>
    <n v="0.58165"/>
    <n v="2326.6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11633"/>
    <x v="0"/>
    <s v="US"/>
    <s v="USD"/>
    <n v="1382742010"/>
    <n v="1380150010"/>
    <b v="0"/>
    <n v="60"/>
    <b v="1"/>
    <s v="technology/makerspaces"/>
    <n v="2.3266"/>
    <n v="193.88333333333333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11633"/>
    <x v="0"/>
    <s v="US"/>
    <s v="USD"/>
    <n v="1440179713"/>
    <n v="1437587713"/>
    <b v="0"/>
    <n v="80"/>
    <b v="1"/>
    <s v="technology/makerspaces"/>
    <n v="0.58165"/>
    <n v="145.41249999999999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11633"/>
    <x v="0"/>
    <s v="CA"/>
    <s v="CAD"/>
    <n v="1441378800"/>
    <n v="1438873007"/>
    <b v="0"/>
    <n v="56"/>
    <b v="1"/>
    <s v="technology/makerspaces"/>
    <n v="0.58165"/>
    <n v="207.73214285714286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1633"/>
    <x v="0"/>
    <s v="US"/>
    <s v="USD"/>
    <n v="1449644340"/>
    <n v="1446683797"/>
    <b v="0"/>
    <n v="104"/>
    <b v="1"/>
    <s v="technology/makerspaces"/>
    <n v="0.66474285714285719"/>
    <n v="111.85576923076923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11633"/>
    <x v="0"/>
    <s v="US"/>
    <s v="USD"/>
    <n v="1430774974"/>
    <n v="1426886974"/>
    <b v="0"/>
    <n v="46"/>
    <b v="1"/>
    <s v="technology/makerspaces"/>
    <n v="3.3237142857142858"/>
    <n v="252.89130434782609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1633"/>
    <x v="0"/>
    <s v="US"/>
    <s v="USD"/>
    <n v="1443214800"/>
    <n v="1440008439"/>
    <b v="0"/>
    <n v="206"/>
    <b v="1"/>
    <s v="technology/makerspaces"/>
    <n v="1.1633"/>
    <n v="56.470873786407765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1633"/>
    <x v="0"/>
    <s v="US"/>
    <s v="USD"/>
    <n v="1455142416"/>
    <n v="1452550416"/>
    <b v="0"/>
    <n v="18"/>
    <b v="1"/>
    <s v="technology/makerspaces"/>
    <n v="7.7553333333333336"/>
    <n v="646.27777777777783"/>
    <x v="2"/>
    <s v="makerspaces"/>
    <x v="2667"/>
    <d v="2016-02-10T16:13:36"/>
  </r>
  <r>
    <n v="2668"/>
    <s v="UOttawa Makermobile"/>
    <s v="Creativity on the go! |_x000a_CrÃ©ativitÃ© en mouvement !"/>
    <n v="1000"/>
    <n v="11633"/>
    <x v="0"/>
    <s v="CA"/>
    <s v="CAD"/>
    <n v="1447079520"/>
    <n v="1443449265"/>
    <b v="0"/>
    <n v="28"/>
    <b v="1"/>
    <s v="technology/makerspaces"/>
    <n v="11.632999999999999"/>
    <n v="415.46428571428572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1633"/>
    <x v="0"/>
    <s v="US"/>
    <s v="USD"/>
    <n v="1452387096"/>
    <n v="1447203096"/>
    <b v="0"/>
    <n v="11"/>
    <b v="1"/>
    <s v="technology/makerspaces"/>
    <n v="14.54125"/>
    <n v="1057.5454545454545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11633"/>
    <x v="2"/>
    <s v="AU"/>
    <s v="AUD"/>
    <n v="1406593780"/>
    <n v="1404174580"/>
    <b v="1"/>
    <n v="60"/>
    <b v="0"/>
    <s v="technology/makerspaces"/>
    <n v="0.29914112322567371"/>
    <n v="193.88333333333333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11633"/>
    <x v="2"/>
    <s v="US"/>
    <s v="USD"/>
    <n v="1419017880"/>
    <n v="1416419916"/>
    <b v="1"/>
    <n v="84"/>
    <b v="0"/>
    <s v="technology/makerspaces"/>
    <n v="0.46532000000000001"/>
    <n v="138.48809523809524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11633"/>
    <x v="2"/>
    <s v="US"/>
    <s v="USD"/>
    <n v="1451282400"/>
    <n v="1449436390"/>
    <b v="1"/>
    <n v="47"/>
    <b v="0"/>
    <s v="technology/makerspaces"/>
    <n v="1.1633"/>
    <n v="247.51063829787233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633"/>
    <x v="2"/>
    <s v="US"/>
    <s v="USD"/>
    <n v="1414622700"/>
    <n v="1412081999"/>
    <b v="1"/>
    <n v="66"/>
    <b v="0"/>
    <s v="technology/makerspaces"/>
    <n v="0.290825"/>
    <n v="176.25757575757575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11633"/>
    <x v="2"/>
    <s v="US"/>
    <s v="USD"/>
    <n v="1467694740"/>
    <n v="1465398670"/>
    <b v="1"/>
    <n v="171"/>
    <b v="0"/>
    <s v="technology/makerspaces"/>
    <n v="0.3323714285714286"/>
    <n v="68.029239766081872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1633"/>
    <x v="2"/>
    <s v="US"/>
    <s v="USD"/>
    <n v="1415655289"/>
    <n v="1413059689"/>
    <b v="1"/>
    <n v="29"/>
    <b v="0"/>
    <s v="technology/makerspaces"/>
    <n v="0.46532000000000001"/>
    <n v="401.13793103448273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1633"/>
    <x v="2"/>
    <s v="CA"/>
    <s v="CAD"/>
    <n v="1463929174"/>
    <n v="1461337174"/>
    <b v="0"/>
    <n v="9"/>
    <b v="0"/>
    <s v="technology/makerspaces"/>
    <n v="5.5395238095238097"/>
    <n v="1292.5555555555557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11633"/>
    <x v="2"/>
    <s v="US"/>
    <s v="USD"/>
    <n v="1404348143"/>
    <n v="1401756143"/>
    <b v="0"/>
    <n v="27"/>
    <b v="0"/>
    <s v="technology/makerspaces"/>
    <n v="0.59656410256410253"/>
    <n v="430.85185185185185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633"/>
    <x v="2"/>
    <s v="ES"/>
    <s v="EUR"/>
    <n v="1443121765"/>
    <n v="1440529765"/>
    <b v="0"/>
    <n v="2"/>
    <b v="0"/>
    <s v="technology/makerspaces"/>
    <n v="1.4541249999999999E-3"/>
    <n v="5816.5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1633"/>
    <x v="2"/>
    <s v="US"/>
    <s v="USD"/>
    <n v="1425081694"/>
    <n v="1422489694"/>
    <b v="0"/>
    <n v="3"/>
    <b v="0"/>
    <s v="technology/makerspaces"/>
    <n v="0.290825"/>
    <n v="3877.6666666666665"/>
    <x v="2"/>
    <s v="makerspaces"/>
    <x v="2679"/>
    <d v="2015-02-27T18:01:34"/>
  </r>
  <r>
    <n v="2680"/>
    <s v="iHeart Pillow"/>
    <s v="iHeartPillow, Connecting loved ones"/>
    <n v="32000"/>
    <n v="11633"/>
    <x v="2"/>
    <s v="ES"/>
    <s v="EUR"/>
    <n v="1459915491"/>
    <n v="1457327091"/>
    <b v="0"/>
    <n v="4"/>
    <b v="0"/>
    <s v="technology/makerspaces"/>
    <n v="0.36353124999999997"/>
    <n v="2908.25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11633"/>
    <x v="2"/>
    <s v="US"/>
    <s v="USD"/>
    <n v="1405027750"/>
    <n v="1402867750"/>
    <b v="0"/>
    <n v="2"/>
    <b v="0"/>
    <s v="food/food trucks"/>
    <n v="1.4541249999999999"/>
    <n v="5816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1633"/>
    <x v="2"/>
    <s v="US"/>
    <s v="USD"/>
    <n v="1416635940"/>
    <n v="1413838540"/>
    <b v="0"/>
    <n v="20"/>
    <b v="0"/>
    <s v="food/food trucks"/>
    <n v="1.9388333333333334"/>
    <n v="581.65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11633"/>
    <x v="2"/>
    <s v="US"/>
    <s v="USD"/>
    <n v="1425233240"/>
    <n v="1422641240"/>
    <b v="0"/>
    <n v="3"/>
    <b v="0"/>
    <s v="food/food trucks"/>
    <n v="0.7755333333333333"/>
    <n v="3877.6666666666665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11633"/>
    <x v="2"/>
    <s v="US"/>
    <s v="USD"/>
    <n v="1407621425"/>
    <n v="1404165425"/>
    <b v="0"/>
    <n v="4"/>
    <b v="0"/>
    <s v="food/food trucks"/>
    <n v="0.1661857142857143"/>
    <n v="2908.25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1633"/>
    <x v="2"/>
    <s v="US"/>
    <s v="USD"/>
    <n v="1430149330"/>
    <n v="1424968930"/>
    <b v="0"/>
    <n v="1"/>
    <b v="0"/>
    <s v="food/food trucks"/>
    <n v="0.23266000000000001"/>
    <n v="11633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11633"/>
    <x v="2"/>
    <s v="US"/>
    <s v="USD"/>
    <n v="1412119423"/>
    <n v="1410391423"/>
    <b v="0"/>
    <n v="0"/>
    <b v="0"/>
    <s v="food/food trucks"/>
    <n v="0.38776666666666665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11633"/>
    <x v="2"/>
    <s v="US"/>
    <s v="USD"/>
    <n v="1435591318"/>
    <n v="1432999318"/>
    <b v="0"/>
    <n v="0"/>
    <b v="0"/>
    <s v="food/food trucks"/>
    <n v="0.7755333333333333"/>
    <n v="0"/>
    <x v="7"/>
    <s v="food trucks"/>
    <x v="2687"/>
    <d v="2015-06-29T09:21:58"/>
  </r>
  <r>
    <n v="2688"/>
    <s v="Mac N Cheez Food Truck"/>
    <s v="The amazing gourmet Mac N Cheez Food Truck Campaigne!"/>
    <n v="50000"/>
    <n v="11633"/>
    <x v="2"/>
    <s v="US"/>
    <s v="USD"/>
    <n v="1424746800"/>
    <n v="1422067870"/>
    <b v="0"/>
    <n v="14"/>
    <b v="0"/>
    <s v="food/food trucks"/>
    <n v="0.23266000000000001"/>
    <n v="830.92857142857144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1633"/>
    <x v="2"/>
    <s v="US"/>
    <s v="USD"/>
    <n v="1469919890"/>
    <n v="1467327890"/>
    <b v="0"/>
    <n v="1"/>
    <b v="0"/>
    <s v="food/food trucks"/>
    <n v="0.3323714285714286"/>
    <n v="11633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11633"/>
    <x v="2"/>
    <s v="US"/>
    <s v="USD"/>
    <n v="1433298676"/>
    <n v="1429410676"/>
    <b v="0"/>
    <n v="118"/>
    <b v="0"/>
    <s v="food/food trucks"/>
    <n v="0.1454125"/>
    <n v="98.584745762711862"/>
    <x v="7"/>
    <s v="food trucks"/>
    <x v="2690"/>
    <d v="2015-06-02T20:31:16"/>
  </r>
  <r>
    <n v="2691"/>
    <s v="Cook"/>
    <s v="A Great New local Food Truck serving up ethnic fusion inspired eats in Ottawa."/>
    <n v="65000"/>
    <n v="11633"/>
    <x v="2"/>
    <s v="CA"/>
    <s v="CAD"/>
    <n v="1431278557"/>
    <n v="1427390557"/>
    <b v="0"/>
    <n v="2"/>
    <b v="0"/>
    <s v="food/food trucks"/>
    <n v="0.17896923076923077"/>
    <n v="5816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11633"/>
    <x v="2"/>
    <s v="US"/>
    <s v="USD"/>
    <n v="1427266860"/>
    <n v="1424678460"/>
    <b v="0"/>
    <n v="1"/>
    <b v="0"/>
    <s v="food/food trucks"/>
    <n v="3.3237142857142858"/>
    <n v="11633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11633"/>
    <x v="2"/>
    <s v="US"/>
    <s v="USD"/>
    <n v="1407899966"/>
    <n v="1405307966"/>
    <b v="0"/>
    <n v="3"/>
    <b v="0"/>
    <s v="food/food trucks"/>
    <n v="2.3266"/>
    <n v="3877.6666666666665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1633"/>
    <x v="2"/>
    <s v="US"/>
    <s v="USD"/>
    <n v="1411701739"/>
    <n v="1409109739"/>
    <b v="0"/>
    <n v="1"/>
    <b v="0"/>
    <s v="food/food trucks"/>
    <n v="0.38776666666666665"/>
    <n v="11633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11633"/>
    <x v="2"/>
    <s v="US"/>
    <s v="USD"/>
    <n v="1428981718"/>
    <n v="1423801318"/>
    <b v="0"/>
    <n v="3"/>
    <b v="0"/>
    <s v="food/food trucks"/>
    <n v="0.7755333333333333"/>
    <n v="3877.6666666666665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11633"/>
    <x v="2"/>
    <s v="US"/>
    <s v="USD"/>
    <n v="1419538560"/>
    <n v="1416600960"/>
    <b v="0"/>
    <n v="38"/>
    <b v="0"/>
    <s v="food/food trucks"/>
    <n v="0.19388333333333332"/>
    <n v="306.13157894736844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11633"/>
    <x v="2"/>
    <s v="US"/>
    <s v="USD"/>
    <n v="1438552800"/>
    <n v="1435876423"/>
    <b v="0"/>
    <n v="52"/>
    <b v="0"/>
    <s v="food/food trucks"/>
    <n v="0.50578260869565217"/>
    <n v="223.71153846153845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11633"/>
    <x v="2"/>
    <s v="US"/>
    <s v="USD"/>
    <n v="1403904808"/>
    <n v="1401312808"/>
    <b v="0"/>
    <n v="2"/>
    <b v="0"/>
    <s v="food/food trucks"/>
    <n v="1.4541249999999999"/>
    <n v="5816.5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11633"/>
    <x v="2"/>
    <s v="CA"/>
    <s v="CAD"/>
    <n v="1407533463"/>
    <n v="1404941463"/>
    <b v="0"/>
    <n v="0"/>
    <b v="0"/>
    <s v="food/food trucks"/>
    <n v="5816.5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11633"/>
    <x v="2"/>
    <s v="US"/>
    <s v="USD"/>
    <n v="1411073972"/>
    <n v="1408481972"/>
    <b v="0"/>
    <n v="4"/>
    <b v="0"/>
    <s v="food/food trucks"/>
    <n v="1.1634163416341634"/>
    <n v="2908.2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1633"/>
    <x v="3"/>
    <s v="IE"/>
    <s v="EUR"/>
    <n v="1491586534"/>
    <n v="1488911734"/>
    <b v="0"/>
    <n v="46"/>
    <b v="0"/>
    <s v="theater/spaces"/>
    <n v="3.421470588235294"/>
    <n v="252.89130434782609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11633"/>
    <x v="3"/>
    <s v="US"/>
    <s v="USD"/>
    <n v="1491416077"/>
    <n v="1488827677"/>
    <b v="1"/>
    <n v="26"/>
    <b v="0"/>
    <s v="theater/spaces"/>
    <n v="1.1633"/>
    <n v="447.42307692307691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11633"/>
    <x v="3"/>
    <s v="MX"/>
    <s v="MXN"/>
    <n v="1490196830"/>
    <n v="1485016430"/>
    <b v="0"/>
    <n v="45"/>
    <b v="0"/>
    <s v="theater/spaces"/>
    <n v="0.290825"/>
    <n v="258.51111111111112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633"/>
    <x v="3"/>
    <s v="US"/>
    <s v="USD"/>
    <n v="1491421314"/>
    <n v="1487709714"/>
    <b v="0"/>
    <n v="7"/>
    <b v="0"/>
    <s v="theater/spaces"/>
    <n v="0.61226315789473684"/>
    <n v="1661.8571428571429"/>
    <x v="1"/>
    <s v="spaces"/>
    <x v="2704"/>
    <d v="2017-04-05T13:41:54"/>
  </r>
  <r>
    <n v="2705"/>
    <s v="Fischer Theatre Marquee"/>
    <s v="Help light the lights at the historic Fischer Theatre in Danville, IL."/>
    <n v="16500"/>
    <n v="11633"/>
    <x v="3"/>
    <s v="US"/>
    <s v="USD"/>
    <n v="1490389158"/>
    <n v="1486504758"/>
    <b v="0"/>
    <n v="8"/>
    <b v="0"/>
    <s v="theater/spaces"/>
    <n v="0.70503030303030301"/>
    <n v="1454.12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11633"/>
    <x v="0"/>
    <s v="US"/>
    <s v="USD"/>
    <n v="1413442740"/>
    <n v="1410937483"/>
    <b v="1"/>
    <n v="263"/>
    <b v="1"/>
    <s v="theater/spaces"/>
    <n v="0.3323714285714286"/>
    <n v="44.231939163498097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11633"/>
    <x v="0"/>
    <s v="US"/>
    <s v="USD"/>
    <n v="1369637940"/>
    <n v="1367088443"/>
    <b v="1"/>
    <n v="394"/>
    <b v="1"/>
    <s v="theater/spaces"/>
    <n v="1.4541249999999999"/>
    <n v="29.525380710659899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11633"/>
    <x v="0"/>
    <s v="GB"/>
    <s v="GBP"/>
    <n v="1469119526"/>
    <n v="1463935526"/>
    <b v="1"/>
    <n v="1049"/>
    <b v="1"/>
    <s v="theater/spaces"/>
    <n v="0.58165"/>
    <n v="11.089609151572926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11633"/>
    <x v="0"/>
    <s v="US"/>
    <s v="USD"/>
    <n v="1475553540"/>
    <n v="1472528141"/>
    <b v="1"/>
    <n v="308"/>
    <b v="1"/>
    <s v="theater/spaces"/>
    <n v="0.23266000000000001"/>
    <n v="37.769480519480517"/>
    <x v="1"/>
    <s v="spaces"/>
    <x v="2709"/>
    <d v="2016-10-03T21:59:00"/>
  </r>
  <r>
    <n v="2710"/>
    <s v="House of Yes"/>
    <s v="Building Brooklyn's own creative venue for circus, theater and events of all types."/>
    <n v="60000"/>
    <n v="11633"/>
    <x v="0"/>
    <s v="US"/>
    <s v="USD"/>
    <n v="1407549600"/>
    <n v="1404797428"/>
    <b v="1"/>
    <n v="1088"/>
    <b v="1"/>
    <s v="theater/spaces"/>
    <n v="0.19388333333333332"/>
    <n v="10.692095588235293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11633"/>
    <x v="0"/>
    <s v="GB"/>
    <s v="GBP"/>
    <n v="1403301660"/>
    <n v="1400694790"/>
    <b v="1"/>
    <n v="73"/>
    <b v="1"/>
    <s v="theater/spaces"/>
    <n v="2.9751918158567774"/>
    <n v="159.35616438356163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11633"/>
    <x v="0"/>
    <s v="US"/>
    <s v="USD"/>
    <n v="1373738400"/>
    <n v="1370568560"/>
    <b v="1"/>
    <n v="143"/>
    <b v="1"/>
    <s v="theater/spaces"/>
    <n v="2.1150909090909091"/>
    <n v="81.349650349650346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1633"/>
    <x v="0"/>
    <s v="US"/>
    <s v="USD"/>
    <n v="1450971684"/>
    <n v="1447515684"/>
    <b v="1"/>
    <n v="1420"/>
    <b v="1"/>
    <s v="theater/spaces"/>
    <n v="7.7553333333333335E-2"/>
    <n v="8.1922535211267604"/>
    <x v="1"/>
    <s v="spaces"/>
    <x v="2713"/>
    <d v="2015-12-24T09:41:24"/>
  </r>
  <r>
    <n v="2714"/>
    <s v="The Crane Theater"/>
    <s v="The Crane will be the new home for independent theater in Northeast Minneapolis"/>
    <n v="25000"/>
    <n v="11633"/>
    <x v="0"/>
    <s v="US"/>
    <s v="USD"/>
    <n v="1476486000"/>
    <n v="1474040596"/>
    <b v="1"/>
    <n v="305"/>
    <b v="1"/>
    <s v="theater/spaces"/>
    <n v="0.46532000000000001"/>
    <n v="38.140983606557377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11633"/>
    <x v="0"/>
    <s v="US"/>
    <s v="USD"/>
    <n v="1456047228"/>
    <n v="1453109628"/>
    <b v="1"/>
    <n v="551"/>
    <b v="1"/>
    <s v="theater/spaces"/>
    <n v="0.9694166666666667"/>
    <n v="21.112522686025407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633"/>
    <x v="0"/>
    <s v="DE"/>
    <s v="EUR"/>
    <n v="1444291193"/>
    <n v="1441699193"/>
    <b v="1"/>
    <n v="187"/>
    <b v="1"/>
    <s v="theater/spaces"/>
    <n v="1.1633"/>
    <n v="62.208556149732622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11633"/>
    <x v="0"/>
    <s v="US"/>
    <s v="USD"/>
    <n v="1417906649"/>
    <n v="1414015049"/>
    <b v="1"/>
    <n v="325"/>
    <b v="1"/>
    <s v="theater/spaces"/>
    <n v="0.46532000000000001"/>
    <n v="35.793846153846154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1633"/>
    <x v="0"/>
    <s v="US"/>
    <s v="USD"/>
    <n v="1462316400"/>
    <n v="1459865945"/>
    <b v="1"/>
    <n v="148"/>
    <b v="1"/>
    <s v="theater/spaces"/>
    <n v="0.64627777777777773"/>
    <n v="78.601351351351354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11633"/>
    <x v="0"/>
    <s v="US"/>
    <s v="USD"/>
    <n v="1460936694"/>
    <n v="1455756294"/>
    <b v="0"/>
    <n v="69"/>
    <b v="1"/>
    <s v="theater/spaces"/>
    <n v="1.9388333333333334"/>
    <n v="168.59420289855072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11633"/>
    <x v="0"/>
    <s v="US"/>
    <s v="USD"/>
    <n v="1478866253"/>
    <n v="1476270653"/>
    <b v="0"/>
    <n v="173"/>
    <b v="1"/>
    <s v="theater/spaces"/>
    <n v="0.46532000000000001"/>
    <n v="67.242774566473983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1633"/>
    <x v="0"/>
    <s v="GB"/>
    <s v="GBP"/>
    <n v="1378494000"/>
    <n v="1375880598"/>
    <b v="0"/>
    <n v="269"/>
    <b v="1"/>
    <s v="technology/hardware"/>
    <n v="15.510666666666667"/>
    <n v="43.245353159851298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1633"/>
    <x v="0"/>
    <s v="US"/>
    <s v="USD"/>
    <n v="1485722053"/>
    <n v="1480538053"/>
    <b v="0"/>
    <n v="185"/>
    <b v="1"/>
    <s v="technology/hardware"/>
    <n v="2.3266"/>
    <n v="62.881081081081078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1633"/>
    <x v="0"/>
    <s v="US"/>
    <s v="USD"/>
    <n v="1420060088"/>
    <n v="1414872488"/>
    <b v="0"/>
    <n v="176"/>
    <b v="1"/>
    <s v="technology/hardware"/>
    <n v="0.9694166666666667"/>
    <n v="66.096590909090907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11633"/>
    <x v="0"/>
    <s v="GB"/>
    <s v="GBP"/>
    <n v="1439625059"/>
    <n v="1436860259"/>
    <b v="0"/>
    <n v="1019"/>
    <b v="1"/>
    <s v="technology/hardware"/>
    <n v="4.7135332252836308"/>
    <n v="11.416094210009813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11633"/>
    <x v="0"/>
    <s v="CA"/>
    <s v="CAD"/>
    <n v="1488390735"/>
    <n v="1484070735"/>
    <b v="0"/>
    <n v="113"/>
    <b v="1"/>
    <s v="technology/hardware"/>
    <n v="0.290825"/>
    <n v="102.94690265486726"/>
    <x v="2"/>
    <s v="hardware"/>
    <x v="2725"/>
    <d v="2017-03-01T11:52:15"/>
  </r>
  <r>
    <n v="2726"/>
    <s v="Krimston TWO - Dual SIM case for iPhone"/>
    <s v="Krimston TWO: iPhone Dual SIM Case"/>
    <n v="100000"/>
    <n v="11633"/>
    <x v="0"/>
    <s v="US"/>
    <s v="USD"/>
    <n v="1461333311"/>
    <n v="1458741311"/>
    <b v="0"/>
    <n v="404"/>
    <b v="1"/>
    <s v="technology/hardware"/>
    <n v="0.11633"/>
    <n v="28.794554455445546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11633"/>
    <x v="0"/>
    <s v="US"/>
    <s v="USD"/>
    <n v="1438964063"/>
    <n v="1436804063"/>
    <b v="0"/>
    <n v="707"/>
    <b v="1"/>
    <s v="technology/hardware"/>
    <n v="1.1633"/>
    <n v="16.454031117397452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11633"/>
    <x v="0"/>
    <s v="US"/>
    <s v="USD"/>
    <n v="1451485434"/>
    <n v="1448461434"/>
    <b v="0"/>
    <n v="392"/>
    <b v="1"/>
    <s v="technology/hardware"/>
    <n v="0.7755333333333333"/>
    <n v="29.676020408163264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11633"/>
    <x v="0"/>
    <s v="US"/>
    <s v="USD"/>
    <n v="1430459197"/>
    <n v="1427867197"/>
    <b v="0"/>
    <n v="23"/>
    <b v="1"/>
    <s v="technology/hardware"/>
    <n v="1.5510666666666666"/>
    <n v="505.78260869565219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11633"/>
    <x v="0"/>
    <s v="US"/>
    <s v="USD"/>
    <n v="1366635575"/>
    <n v="1363611575"/>
    <b v="0"/>
    <n v="682"/>
    <b v="1"/>
    <s v="technology/hardware"/>
    <n v="0.43085185185185187"/>
    <n v="17.057184750733139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11633"/>
    <x v="0"/>
    <s v="US"/>
    <s v="USD"/>
    <n v="1413604800"/>
    <n v="1408624622"/>
    <b v="0"/>
    <n v="37"/>
    <b v="1"/>
    <s v="technology/hardware"/>
    <n v="0.38776666666666665"/>
    <n v="314.40540540540542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1633"/>
    <x v="0"/>
    <s v="US"/>
    <s v="USD"/>
    <n v="1369699200"/>
    <n v="1366917828"/>
    <b v="0"/>
    <n v="146"/>
    <b v="1"/>
    <s v="technology/hardware"/>
    <n v="0.9694166666666667"/>
    <n v="79.678082191780817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11633"/>
    <x v="0"/>
    <s v="US"/>
    <s v="USD"/>
    <n v="1428643974"/>
    <n v="1423463574"/>
    <b v="0"/>
    <n v="119"/>
    <b v="1"/>
    <s v="technology/hardware"/>
    <n v="0.23266000000000001"/>
    <n v="97.756302521008408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11633"/>
    <x v="0"/>
    <s v="US"/>
    <s v="USD"/>
    <n v="1476395940"/>
    <n v="1473782592"/>
    <b v="0"/>
    <n v="163"/>
    <b v="1"/>
    <s v="technology/hardware"/>
    <n v="11633"/>
    <n v="71.368098159509202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11633"/>
    <x v="0"/>
    <s v="GB"/>
    <s v="GBP"/>
    <n v="1363204800"/>
    <n v="1360551250"/>
    <b v="0"/>
    <n v="339"/>
    <b v="1"/>
    <s v="technology/hardware"/>
    <n v="15.510666666666667"/>
    <n v="34.315634218289084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11633"/>
    <x v="0"/>
    <s v="CA"/>
    <s v="CAD"/>
    <n v="1398268773"/>
    <n v="1395676773"/>
    <b v="0"/>
    <n v="58"/>
    <b v="1"/>
    <s v="technology/hardware"/>
    <n v="1.4541249999999999"/>
    <n v="200.56896551724137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11633"/>
    <x v="0"/>
    <s v="US"/>
    <s v="USD"/>
    <n v="1389812400"/>
    <n v="1386108087"/>
    <b v="0"/>
    <n v="456"/>
    <b v="1"/>
    <s v="technology/hardware"/>
    <n v="0.38776666666666665"/>
    <n v="25.510964912280702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11633"/>
    <x v="0"/>
    <s v="US"/>
    <s v="USD"/>
    <n v="1478402804"/>
    <n v="1473218804"/>
    <b v="0"/>
    <n v="15"/>
    <b v="1"/>
    <s v="technology/hardware"/>
    <n v="2.3266"/>
    <n v="775.5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11633"/>
    <x v="0"/>
    <s v="GB"/>
    <s v="GBP"/>
    <n v="1399324717"/>
    <n v="1395436717"/>
    <b v="0"/>
    <n v="191"/>
    <b v="1"/>
    <s v="technology/hardware"/>
    <n v="10.575454545454546"/>
    <n v="60.905759162303667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11633"/>
    <x v="0"/>
    <s v="US"/>
    <s v="USD"/>
    <n v="1426117552"/>
    <n v="1423529152"/>
    <b v="0"/>
    <n v="17"/>
    <b v="1"/>
    <s v="technology/hardware"/>
    <n v="38.776666666666664"/>
    <n v="684.29411764705878"/>
    <x v="2"/>
    <s v="hardware"/>
    <x v="2740"/>
    <d v="2015-03-11T17:45:52"/>
  </r>
  <r>
    <n v="2741"/>
    <s v="Mrs. Brown and Her Lost Puppy."/>
    <s v="Help me publish my 1st children's book as an aspiring author!"/>
    <n v="8000"/>
    <n v="11633"/>
    <x v="2"/>
    <s v="US"/>
    <s v="USD"/>
    <n v="1413770820"/>
    <n v="1412005602"/>
    <b v="0"/>
    <n v="4"/>
    <b v="0"/>
    <s v="publishing/children's books"/>
    <n v="1.4541249999999999"/>
    <n v="2908.2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11633"/>
    <x v="2"/>
    <s v="US"/>
    <s v="USD"/>
    <n v="1337102187"/>
    <n v="1335892587"/>
    <b v="0"/>
    <n v="18"/>
    <b v="0"/>
    <s v="publishing/children's books"/>
    <n v="4.6532"/>
    <n v="646.27777777777783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11633"/>
    <x v="2"/>
    <s v="US"/>
    <s v="USD"/>
    <n v="1476863607"/>
    <n v="1474271607"/>
    <b v="0"/>
    <n v="0"/>
    <b v="0"/>
    <s v="publishing/children's books"/>
    <n v="1.9391565260876813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11633"/>
    <x v="2"/>
    <s v="US"/>
    <s v="USD"/>
    <n v="1330478998"/>
    <n v="1327886998"/>
    <b v="0"/>
    <n v="22"/>
    <b v="0"/>
    <s v="publishing/children's books"/>
    <n v="0.72706249999999994"/>
    <n v="528.77272727272725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1633"/>
    <x v="2"/>
    <s v="US"/>
    <s v="USD"/>
    <n v="1342309368"/>
    <n v="1337125368"/>
    <b v="0"/>
    <n v="49"/>
    <b v="0"/>
    <s v="publishing/children's books"/>
    <n v="1.4541249999999999"/>
    <n v="237.40816326530611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11633"/>
    <x v="2"/>
    <s v="US"/>
    <s v="USD"/>
    <n v="1409337911"/>
    <n v="1406745911"/>
    <b v="0"/>
    <n v="19"/>
    <b v="0"/>
    <s v="publishing/children's books"/>
    <n v="3.8776666666666668"/>
    <n v="612.26315789473688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1633"/>
    <x v="2"/>
    <s v="US"/>
    <s v="USD"/>
    <n v="1339816200"/>
    <n v="1337095997"/>
    <b v="0"/>
    <n v="4"/>
    <b v="0"/>
    <s v="publishing/children's books"/>
    <n v="23.265999999999998"/>
    <n v="2908.2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11633"/>
    <x v="2"/>
    <s v="US"/>
    <s v="USD"/>
    <n v="1472835802"/>
    <n v="1470243802"/>
    <b v="0"/>
    <n v="4"/>
    <b v="0"/>
    <s v="publishing/children's books"/>
    <n v="2.3266"/>
    <n v="2908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633"/>
    <x v="2"/>
    <s v="US"/>
    <s v="USD"/>
    <n v="1428171037"/>
    <n v="1425582637"/>
    <b v="0"/>
    <n v="2"/>
    <b v="0"/>
    <s v="publishing/children's books"/>
    <n v="1.1633"/>
    <n v="5816.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11633"/>
    <x v="2"/>
    <s v="US"/>
    <s v="USD"/>
    <n v="1341086400"/>
    <n v="1340055345"/>
    <b v="0"/>
    <n v="0"/>
    <b v="0"/>
    <s v="publishing/children's books"/>
    <n v="5.8194097048524265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11633"/>
    <x v="2"/>
    <s v="US"/>
    <s v="USD"/>
    <n v="1403039842"/>
    <n v="1397855842"/>
    <b v="0"/>
    <n v="0"/>
    <b v="0"/>
    <s v="publishing/children's books"/>
    <n v="3.5531459987782528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11633"/>
    <x v="2"/>
    <s v="US"/>
    <s v="USD"/>
    <n v="1324232504"/>
    <n v="1320776504"/>
    <b v="0"/>
    <n v="14"/>
    <b v="0"/>
    <s v="publishing/children's books"/>
    <n v="2.4235416666666665"/>
    <n v="830.92857142857144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11633"/>
    <x v="2"/>
    <s v="US"/>
    <s v="USD"/>
    <n v="1346017023"/>
    <n v="1343425023"/>
    <b v="0"/>
    <n v="8"/>
    <b v="0"/>
    <s v="publishing/children's books"/>
    <n v="5.8164999999999996"/>
    <n v="1454.12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11633"/>
    <x v="2"/>
    <s v="US"/>
    <s v="USD"/>
    <n v="1410448551"/>
    <n v="1407856551"/>
    <b v="0"/>
    <n v="0"/>
    <b v="0"/>
    <s v="publishing/children's books"/>
    <n v="1.1633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11633"/>
    <x v="2"/>
    <s v="IE"/>
    <s v="EUR"/>
    <n v="1428519527"/>
    <n v="1425927527"/>
    <b v="0"/>
    <n v="15"/>
    <b v="0"/>
    <s v="publishing/children's books"/>
    <n v="23.265999999999998"/>
    <n v="775.5333333333333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1633"/>
    <x v="2"/>
    <s v="US"/>
    <s v="USD"/>
    <n v="1389476201"/>
    <n v="1386884201"/>
    <b v="0"/>
    <n v="33"/>
    <b v="0"/>
    <s v="publishing/children's books"/>
    <n v="1.1633"/>
    <n v="352.5151515151515"/>
    <x v="3"/>
    <s v="children's books"/>
    <x v="2756"/>
    <d v="2014-01-11T15:36:41"/>
  </r>
  <r>
    <n v="2757"/>
    <s v="C is for Crooked"/>
    <s v="A children's letter book that Lampoons Hillary Clinton"/>
    <n v="1500"/>
    <n v="11633"/>
    <x v="2"/>
    <s v="US"/>
    <s v="USD"/>
    <n v="1470498332"/>
    <n v="1469202332"/>
    <b v="0"/>
    <n v="2"/>
    <b v="0"/>
    <s v="publishing/children's books"/>
    <n v="7.7553333333333336"/>
    <n v="5816.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11633"/>
    <x v="2"/>
    <s v="AU"/>
    <s v="AUD"/>
    <n v="1476095783"/>
    <n v="1474886183"/>
    <b v="0"/>
    <n v="6"/>
    <b v="0"/>
    <s v="publishing/children's books"/>
    <n v="5.8164999999999996"/>
    <n v="1938.8333333333333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1633"/>
    <x v="2"/>
    <s v="AU"/>
    <s v="AUD"/>
    <n v="1468658866"/>
    <n v="1464943666"/>
    <b v="0"/>
    <n v="2"/>
    <b v="0"/>
    <s v="publishing/children's books"/>
    <n v="11.632999999999999"/>
    <n v="5816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11633"/>
    <x v="2"/>
    <s v="GB"/>
    <s v="GBP"/>
    <n v="1371726258"/>
    <n v="1369134258"/>
    <b v="0"/>
    <n v="0"/>
    <b v="0"/>
    <s v="publishing/children's books"/>
    <n v="2.3266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11633"/>
    <x v="2"/>
    <s v="US"/>
    <s v="USD"/>
    <n v="1357176693"/>
    <n v="1354584693"/>
    <b v="0"/>
    <n v="4"/>
    <b v="0"/>
    <s v="publishing/children's books"/>
    <n v="2.3266"/>
    <n v="2908.25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11633"/>
    <x v="2"/>
    <s v="US"/>
    <s v="USD"/>
    <n v="1332114795"/>
    <n v="1326934395"/>
    <b v="0"/>
    <n v="1"/>
    <b v="0"/>
    <s v="publishing/children's books"/>
    <n v="3.5793846153846154"/>
    <n v="11633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11633"/>
    <x v="2"/>
    <s v="US"/>
    <s v="USD"/>
    <n v="1369403684"/>
    <n v="1365515684"/>
    <b v="0"/>
    <n v="3"/>
    <b v="0"/>
    <s v="publishing/children's books"/>
    <n v="0.29525380710659899"/>
    <n v="3877.6666666666665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11633"/>
    <x v="2"/>
    <s v="US"/>
    <s v="USD"/>
    <n v="1338404400"/>
    <n v="1335855631"/>
    <b v="0"/>
    <n v="4"/>
    <b v="0"/>
    <s v="publishing/children's books"/>
    <n v="2.9082499999999998"/>
    <n v="2908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11633"/>
    <x v="2"/>
    <s v="US"/>
    <s v="USD"/>
    <n v="1351432428"/>
    <n v="1350050028"/>
    <b v="0"/>
    <n v="0"/>
    <b v="0"/>
    <s v="publishing/children's books"/>
    <n v="2.9082499999999998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1633"/>
    <x v="2"/>
    <s v="US"/>
    <s v="USD"/>
    <n v="1313078518"/>
    <n v="1310486518"/>
    <b v="0"/>
    <n v="4"/>
    <b v="0"/>
    <s v="publishing/children's books"/>
    <n v="2.3266"/>
    <n v="2908.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11633"/>
    <x v="2"/>
    <s v="CA"/>
    <s v="CAD"/>
    <n v="1439766050"/>
    <n v="1434582050"/>
    <b v="0"/>
    <n v="3"/>
    <b v="0"/>
    <s v="publishing/children's books"/>
    <n v="2.9082499999999998"/>
    <n v="3877.6666666666665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1633"/>
    <x v="2"/>
    <s v="US"/>
    <s v="USD"/>
    <n v="1333028723"/>
    <n v="1330440323"/>
    <b v="0"/>
    <n v="34"/>
    <b v="0"/>
    <s v="publishing/children's books"/>
    <n v="1.6618571428571429"/>
    <n v="342.14705882352939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11633"/>
    <x v="2"/>
    <s v="GB"/>
    <s v="GBP"/>
    <n v="1401997790"/>
    <n v="1397677790"/>
    <b v="0"/>
    <n v="2"/>
    <b v="0"/>
    <s v="publishing/children's books"/>
    <n v="14.54125"/>
    <n v="5816.5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11633"/>
    <x v="2"/>
    <s v="US"/>
    <s v="USD"/>
    <n v="1395158130"/>
    <n v="1392569730"/>
    <b v="0"/>
    <n v="33"/>
    <b v="0"/>
    <s v="publishing/children's books"/>
    <n v="0.58165"/>
    <n v="352.5151515151515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11633"/>
    <x v="2"/>
    <s v="US"/>
    <s v="USD"/>
    <n v="1359738000"/>
    <n v="1355489140"/>
    <b v="0"/>
    <n v="0"/>
    <b v="0"/>
    <s v="publishing/children's books"/>
    <n v="0.58223223223223219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11633"/>
    <x v="2"/>
    <s v="US"/>
    <s v="USD"/>
    <n v="1381006294"/>
    <n v="1379710294"/>
    <b v="0"/>
    <n v="0"/>
    <b v="0"/>
    <s v="publishing/children's books"/>
    <n v="1.4541249999999999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1633"/>
    <x v="2"/>
    <s v="CA"/>
    <s v="CAD"/>
    <n v="1461530721"/>
    <n v="1460666721"/>
    <b v="0"/>
    <n v="1"/>
    <b v="0"/>
    <s v="publishing/children's books"/>
    <n v="21.949056603773585"/>
    <n v="11633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11633"/>
    <x v="2"/>
    <s v="US"/>
    <s v="USD"/>
    <n v="1362711728"/>
    <n v="1360119728"/>
    <b v="0"/>
    <n v="13"/>
    <b v="0"/>
    <s v="publishing/children's books"/>
    <n v="2.9082499999999998"/>
    <n v="894.84615384615381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1633"/>
    <x v="2"/>
    <s v="US"/>
    <s v="USD"/>
    <n v="1323994754"/>
    <n v="1321402754"/>
    <b v="0"/>
    <n v="2"/>
    <b v="0"/>
    <s v="publishing/children's books"/>
    <n v="2.3266"/>
    <n v="5816.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1633"/>
    <x v="2"/>
    <s v="US"/>
    <s v="USD"/>
    <n v="1434092876"/>
    <n v="1431414476"/>
    <b v="0"/>
    <n v="36"/>
    <b v="0"/>
    <s v="publishing/children's books"/>
    <n v="0.55395238095238097"/>
    <n v="323.1388888888889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1633"/>
    <x v="2"/>
    <s v="US"/>
    <s v="USD"/>
    <n v="1437149004"/>
    <n v="1434557004"/>
    <b v="0"/>
    <n v="1"/>
    <b v="0"/>
    <s v="publishing/children's books"/>
    <n v="3.8776666666666668"/>
    <n v="11633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1633"/>
    <x v="2"/>
    <s v="US"/>
    <s v="USD"/>
    <n v="1409009306"/>
    <n v="1406417306"/>
    <b v="0"/>
    <n v="15"/>
    <b v="0"/>
    <s v="publishing/children's books"/>
    <n v="2.1150909090909091"/>
    <n v="775.5333333333333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11633"/>
    <x v="2"/>
    <s v="US"/>
    <s v="USD"/>
    <n v="1448204621"/>
    <n v="1445609021"/>
    <b v="0"/>
    <n v="1"/>
    <b v="0"/>
    <s v="publishing/children's books"/>
    <n v="4.6532"/>
    <n v="1163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11633"/>
    <x v="2"/>
    <s v="IT"/>
    <s v="EUR"/>
    <n v="1489142688"/>
    <n v="1486550688"/>
    <b v="0"/>
    <n v="0"/>
    <b v="0"/>
    <s v="publishing/children's books"/>
    <n v="0.11633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1633"/>
    <x v="0"/>
    <s v="US"/>
    <s v="USD"/>
    <n v="1423724400"/>
    <n v="1421274954"/>
    <b v="0"/>
    <n v="28"/>
    <b v="1"/>
    <s v="theater/plays"/>
    <n v="9.3064"/>
    <n v="415.46428571428572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1633"/>
    <x v="0"/>
    <s v="US"/>
    <s v="USD"/>
    <n v="1424149140"/>
    <n v="1421964718"/>
    <b v="0"/>
    <n v="18"/>
    <b v="1"/>
    <s v="theater/plays"/>
    <n v="11.632999999999999"/>
    <n v="646.27777777777783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633"/>
    <x v="0"/>
    <s v="GB"/>
    <s v="GBP"/>
    <n v="1429793446"/>
    <n v="1428583846"/>
    <b v="0"/>
    <n v="61"/>
    <b v="1"/>
    <s v="theater/plays"/>
    <n v="11.632999999999999"/>
    <n v="190.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11633"/>
    <x v="0"/>
    <s v="US"/>
    <s v="USD"/>
    <n v="1414608843"/>
    <n v="1412794443"/>
    <b v="0"/>
    <n v="108"/>
    <b v="1"/>
    <s v="theater/plays"/>
    <n v="1.9388333333333334"/>
    <n v="107.71296296296296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11633"/>
    <x v="0"/>
    <s v="US"/>
    <s v="USD"/>
    <n v="1470430800"/>
    <n v="1467865967"/>
    <b v="0"/>
    <n v="142"/>
    <b v="1"/>
    <s v="theater/plays"/>
    <n v="2.3266"/>
    <n v="81.922535211267601"/>
    <x v="1"/>
    <s v="plays"/>
    <x v="2785"/>
    <d v="2016-08-05T15:00:00"/>
  </r>
  <r>
    <n v="2786"/>
    <s v="Fierce"/>
    <s v="A heart-melting farce about sex, art and the lovelorn lay-abouts of London-town."/>
    <n v="2500"/>
    <n v="11633"/>
    <x v="0"/>
    <s v="GB"/>
    <s v="GBP"/>
    <n v="1404913180"/>
    <n v="1403703580"/>
    <b v="0"/>
    <n v="74"/>
    <b v="1"/>
    <s v="theater/plays"/>
    <n v="4.6532"/>
    <n v="157.20270270270271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633"/>
    <x v="0"/>
    <s v="US"/>
    <s v="USD"/>
    <n v="1405658752"/>
    <n v="1403066752"/>
    <b v="0"/>
    <n v="38"/>
    <b v="1"/>
    <s v="theater/plays"/>
    <n v="11.632999999999999"/>
    <n v="306.13157894736844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11633"/>
    <x v="0"/>
    <s v="US"/>
    <s v="USD"/>
    <n v="1469811043"/>
    <n v="1467219043"/>
    <b v="0"/>
    <n v="20"/>
    <b v="1"/>
    <s v="theater/plays"/>
    <n v="5.8164999999999996"/>
    <n v="581.65"/>
    <x v="1"/>
    <s v="plays"/>
    <x v="2788"/>
    <d v="2016-07-29T10:50:43"/>
  </r>
  <r>
    <n v="2789"/>
    <s v="The Adventurers Club"/>
    <s v="BNT's Biggest Adventure So Far: Our 2015 full length production!"/>
    <n v="3000"/>
    <n v="11633"/>
    <x v="0"/>
    <s v="US"/>
    <s v="USD"/>
    <n v="1426132800"/>
    <n v="1424477934"/>
    <b v="0"/>
    <n v="24"/>
    <b v="1"/>
    <s v="theater/plays"/>
    <n v="3.8776666666666668"/>
    <n v="484.70833333333331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11633"/>
    <x v="0"/>
    <s v="US"/>
    <s v="USD"/>
    <n v="1423693903"/>
    <n v="1421101903"/>
    <b v="0"/>
    <n v="66"/>
    <b v="1"/>
    <s v="theater/plays"/>
    <n v="3.8776666666666668"/>
    <n v="176.257575757575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11633"/>
    <x v="0"/>
    <s v="US"/>
    <s v="USD"/>
    <n v="1473393600"/>
    <n v="1470778559"/>
    <b v="0"/>
    <n v="28"/>
    <b v="1"/>
    <s v="theater/plays"/>
    <n v="5.8164999999999996"/>
    <n v="415.46428571428572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11633"/>
    <x v="0"/>
    <s v="US"/>
    <s v="USD"/>
    <n v="1439357559"/>
    <n v="1435469559"/>
    <b v="0"/>
    <n v="24"/>
    <b v="1"/>
    <s v="theater/plays"/>
    <n v="5.8164999999999996"/>
    <n v="484.7083333333333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633"/>
    <x v="0"/>
    <s v="AU"/>
    <s v="AUD"/>
    <n v="1437473005"/>
    <n v="1434881005"/>
    <b v="0"/>
    <n v="73"/>
    <b v="1"/>
    <s v="theater/plays"/>
    <n v="1.1633"/>
    <n v="159.3561643835616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11633"/>
    <x v="0"/>
    <s v="GB"/>
    <s v="GBP"/>
    <n v="1457031600"/>
    <n v="1455640559"/>
    <b v="0"/>
    <n v="3"/>
    <b v="1"/>
    <s v="theater/plays"/>
    <n v="232.66"/>
    <n v="3877.666666666666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11633"/>
    <x v="0"/>
    <s v="US"/>
    <s v="USD"/>
    <n v="1402095600"/>
    <n v="1400675841"/>
    <b v="0"/>
    <n v="20"/>
    <b v="1"/>
    <s v="theater/plays"/>
    <n v="16.618571428571428"/>
    <n v="581.6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11633"/>
    <x v="0"/>
    <s v="GB"/>
    <s v="GBP"/>
    <n v="1404564028"/>
    <n v="1401972028"/>
    <b v="0"/>
    <n v="21"/>
    <b v="1"/>
    <s v="theater/plays"/>
    <n v="14.54125"/>
    <n v="553.95238095238096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11633"/>
    <x v="0"/>
    <s v="GB"/>
    <s v="GBP"/>
    <n v="1404858840"/>
    <n v="1402266840"/>
    <b v="0"/>
    <n v="94"/>
    <b v="1"/>
    <s v="theater/plays"/>
    <n v="1.4541249999999999"/>
    <n v="123.75531914893617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11633"/>
    <x v="0"/>
    <s v="GB"/>
    <s v="GBP"/>
    <n v="1438358400"/>
    <n v="1437063121"/>
    <b v="0"/>
    <n v="139"/>
    <b v="1"/>
    <s v="theater/plays"/>
    <n v="2.3266"/>
    <n v="83.690647482014384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11633"/>
    <x v="0"/>
    <s v="GB"/>
    <s v="GBP"/>
    <n v="1466179200"/>
    <n v="1463466070"/>
    <b v="0"/>
    <n v="130"/>
    <b v="1"/>
    <s v="theater/plays"/>
    <n v="2.3266"/>
    <n v="89.484615384615381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1633"/>
    <x v="0"/>
    <s v="GB"/>
    <s v="GBP"/>
    <n v="1420377366"/>
    <n v="1415193366"/>
    <b v="0"/>
    <n v="31"/>
    <b v="1"/>
    <s v="theater/plays"/>
    <n v="11.632999999999999"/>
    <n v="375.25806451612902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11633"/>
    <x v="0"/>
    <s v="AU"/>
    <s v="AUD"/>
    <n v="1412938800"/>
    <n v="1411019409"/>
    <b v="0"/>
    <n v="13"/>
    <b v="1"/>
    <s v="theater/plays"/>
    <n v="23.265999999999998"/>
    <n v="894.84615384615381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11633"/>
    <x v="0"/>
    <s v="GB"/>
    <s v="GBP"/>
    <n v="1438875107"/>
    <n v="1436283107"/>
    <b v="0"/>
    <n v="90"/>
    <b v="1"/>
    <s v="theater/plays"/>
    <n v="3.8776666666666668"/>
    <n v="129.25555555555556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1633"/>
    <x v="0"/>
    <s v="US"/>
    <s v="USD"/>
    <n v="1437004800"/>
    <n v="1433295276"/>
    <b v="0"/>
    <n v="141"/>
    <b v="1"/>
    <s v="theater/plays"/>
    <n v="1.1633"/>
    <n v="82.503546099290787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633"/>
    <x v="0"/>
    <s v="GB"/>
    <s v="GBP"/>
    <n v="1411987990"/>
    <n v="1409395990"/>
    <b v="0"/>
    <n v="23"/>
    <b v="1"/>
    <s v="theater/plays"/>
    <n v="11.632999999999999"/>
    <n v="505.78260869565219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11633"/>
    <x v="0"/>
    <s v="GB"/>
    <s v="GBP"/>
    <n v="1440245273"/>
    <n v="1438085273"/>
    <b v="0"/>
    <n v="18"/>
    <b v="1"/>
    <s v="theater/plays"/>
    <n v="29.0825"/>
    <n v="646.2777777777778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11633"/>
    <x v="0"/>
    <s v="GB"/>
    <s v="GBP"/>
    <n v="1438772400"/>
    <n v="1435645490"/>
    <b v="0"/>
    <n v="76"/>
    <b v="1"/>
    <s v="theater/plays"/>
    <n v="3.8776666666666668"/>
    <n v="153.06578947368422"/>
    <x v="1"/>
    <s v="plays"/>
    <x v="2806"/>
    <d v="2015-08-05T05:00:00"/>
  </r>
  <r>
    <n v="2807"/>
    <s v="The Commission Theatre Co."/>
    <s v="Bringing Shakespeare back to the Playwrights"/>
    <n v="5000"/>
    <n v="11633"/>
    <x v="0"/>
    <s v="US"/>
    <s v="USD"/>
    <n v="1435611438"/>
    <n v="1433019438"/>
    <b v="0"/>
    <n v="93"/>
    <b v="1"/>
    <s v="theater/plays"/>
    <n v="2.3266"/>
    <n v="125.08602150537635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11633"/>
    <x v="0"/>
    <s v="US"/>
    <s v="USD"/>
    <n v="1440274735"/>
    <n v="1437682735"/>
    <b v="0"/>
    <n v="69"/>
    <b v="1"/>
    <s v="theater/plays"/>
    <n v="2.5851111111111109"/>
    <n v="168.59420289855072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11633"/>
    <x v="0"/>
    <s v="US"/>
    <s v="USD"/>
    <n v="1459348740"/>
    <n v="1458647725"/>
    <b v="0"/>
    <n v="21"/>
    <b v="1"/>
    <s v="theater/plays"/>
    <n v="4.6532"/>
    <n v="553.95238095238096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11633"/>
    <x v="0"/>
    <s v="US"/>
    <s v="USD"/>
    <n v="1401595140"/>
    <n v="1398828064"/>
    <b v="0"/>
    <n v="57"/>
    <b v="1"/>
    <s v="theater/plays"/>
    <n v="4.6532"/>
    <n v="204.0877192982456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1633"/>
    <x v="0"/>
    <s v="GB"/>
    <s v="GBP"/>
    <n v="1424692503"/>
    <n v="1422100503"/>
    <b v="0"/>
    <n v="108"/>
    <b v="1"/>
    <s v="theater/plays"/>
    <n v="1.1633"/>
    <n v="107.71296296296296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11633"/>
    <x v="0"/>
    <s v="CA"/>
    <s v="CAD"/>
    <n v="1428292800"/>
    <n v="1424368298"/>
    <b v="0"/>
    <n v="83"/>
    <b v="1"/>
    <s v="theater/plays"/>
    <n v="2.3266"/>
    <n v="140.15662650602408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11633"/>
    <x v="0"/>
    <s v="US"/>
    <s v="USD"/>
    <n v="1481737761"/>
    <n v="1479577761"/>
    <b v="0"/>
    <n v="96"/>
    <b v="1"/>
    <s v="theater/plays"/>
    <n v="4.1546428571428571"/>
    <n v="121.17708333333333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1633"/>
    <x v="0"/>
    <s v="GB"/>
    <s v="GBP"/>
    <n v="1431164115"/>
    <n v="1428572115"/>
    <b v="0"/>
    <n v="64"/>
    <b v="1"/>
    <s v="theater/plays"/>
    <n v="7.7553333333333336"/>
    <n v="181.7656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11633"/>
    <x v="0"/>
    <s v="CA"/>
    <s v="CAD"/>
    <n v="1470595109"/>
    <n v="1468003109"/>
    <b v="0"/>
    <n v="14"/>
    <b v="1"/>
    <s v="theater/plays"/>
    <n v="46.531999999999996"/>
    <n v="830.92857142857144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11633"/>
    <x v="0"/>
    <s v="GB"/>
    <s v="GBP"/>
    <n v="1438531200"/>
    <n v="1435921992"/>
    <b v="0"/>
    <n v="169"/>
    <b v="1"/>
    <s v="theater/plays"/>
    <n v="3.8776666666666668"/>
    <n v="68.834319526627212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11633"/>
    <x v="0"/>
    <s v="GB"/>
    <s v="GBP"/>
    <n v="1425136462"/>
    <n v="1421680462"/>
    <b v="0"/>
    <n v="33"/>
    <b v="1"/>
    <s v="theater/plays"/>
    <n v="19.388333333333332"/>
    <n v="352.5151515151515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1633"/>
    <x v="0"/>
    <s v="US"/>
    <s v="USD"/>
    <n v="1443018086"/>
    <n v="1441290086"/>
    <b v="0"/>
    <n v="102"/>
    <b v="1"/>
    <s v="theater/plays"/>
    <n v="1.1633"/>
    <n v="114.04901960784314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11633"/>
    <x v="0"/>
    <s v="GB"/>
    <s v="GBP"/>
    <n v="1434285409"/>
    <n v="1431693409"/>
    <b v="0"/>
    <n v="104"/>
    <b v="1"/>
    <s v="theater/plays"/>
    <n v="2.3266"/>
    <n v="111.85576923076923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11633"/>
    <x v="0"/>
    <s v="GB"/>
    <s v="GBP"/>
    <n v="1456444800"/>
    <n v="1454337589"/>
    <b v="0"/>
    <n v="20"/>
    <b v="1"/>
    <s v="theater/plays"/>
    <n v="58.164999999999999"/>
    <n v="581.65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1633"/>
    <x v="0"/>
    <s v="GB"/>
    <s v="GBP"/>
    <n v="1411510135"/>
    <n v="1408918135"/>
    <b v="0"/>
    <n v="35"/>
    <b v="1"/>
    <s v="theater/plays"/>
    <n v="11.632999999999999"/>
    <n v="332.37142857142857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11633"/>
    <x v="0"/>
    <s v="US"/>
    <s v="USD"/>
    <n v="1427469892"/>
    <n v="1424881492"/>
    <b v="0"/>
    <n v="94"/>
    <b v="1"/>
    <s v="theater/plays"/>
    <n v="1.9388333333333334"/>
    <n v="123.75531914893617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1633"/>
    <x v="0"/>
    <s v="GB"/>
    <s v="GBP"/>
    <n v="1427842740"/>
    <n v="1425428206"/>
    <b v="0"/>
    <n v="14"/>
    <b v="1"/>
    <s v="theater/plays"/>
    <n v="116.33"/>
    <n v="830.92857142857144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11633"/>
    <x v="0"/>
    <s v="US"/>
    <s v="USD"/>
    <n v="1434159780"/>
    <n v="1431412196"/>
    <b v="0"/>
    <n v="15"/>
    <b v="1"/>
    <s v="theater/plays"/>
    <n v="17.896923076923077"/>
    <n v="775.5333333333333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11633"/>
    <x v="0"/>
    <s v="GB"/>
    <s v="GBP"/>
    <n v="1449255686"/>
    <n v="1446663686"/>
    <b v="0"/>
    <n v="51"/>
    <b v="1"/>
    <s v="theater/plays"/>
    <n v="3.8776666666666668"/>
    <n v="228.09803921568627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11633"/>
    <x v="0"/>
    <s v="US"/>
    <s v="USD"/>
    <n v="1436511600"/>
    <n v="1434415812"/>
    <b v="0"/>
    <n v="19"/>
    <b v="1"/>
    <s v="theater/plays"/>
    <n v="5.8164999999999996"/>
    <n v="612.26315789473688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11633"/>
    <x v="0"/>
    <s v="US"/>
    <s v="USD"/>
    <n v="1464971400"/>
    <n v="1462379066"/>
    <b v="0"/>
    <n v="23"/>
    <b v="1"/>
    <s v="theater/plays"/>
    <n v="5.8164999999999996"/>
    <n v="505.78260869565219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11633"/>
    <x v="0"/>
    <s v="GB"/>
    <s v="GBP"/>
    <n v="1443826800"/>
    <n v="1441606869"/>
    <b v="0"/>
    <n v="97"/>
    <b v="1"/>
    <s v="theater/plays"/>
    <n v="1.2245263157894737"/>
    <n v="119.9278350515464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11633"/>
    <x v="0"/>
    <s v="GB"/>
    <s v="GBP"/>
    <n v="1464863118"/>
    <n v="1462443918"/>
    <b v="0"/>
    <n v="76"/>
    <b v="1"/>
    <s v="theater/plays"/>
    <n v="4.6532"/>
    <n v="153.06578947368422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11633"/>
    <x v="0"/>
    <s v="US"/>
    <s v="USD"/>
    <n v="1399867140"/>
    <n v="1398802148"/>
    <b v="0"/>
    <n v="11"/>
    <b v="1"/>
    <s v="theater/plays"/>
    <n v="3.8776666666666668"/>
    <n v="1057.545454545454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11633"/>
    <x v="0"/>
    <s v="US"/>
    <s v="USD"/>
    <n v="1437076070"/>
    <n v="1434484070"/>
    <b v="0"/>
    <n v="52"/>
    <b v="1"/>
    <s v="theater/plays"/>
    <n v="3.8776666666666668"/>
    <n v="223.71153846153845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11633"/>
    <x v="0"/>
    <s v="GB"/>
    <s v="GBP"/>
    <n v="1416780000"/>
    <n v="1414342894"/>
    <b v="0"/>
    <n v="95"/>
    <b v="1"/>
    <s v="theater/plays"/>
    <n v="4.6532"/>
    <n v="122.45263157894736"/>
    <x v="1"/>
    <s v="plays"/>
    <x v="2832"/>
    <d v="2014-11-23T16:00:00"/>
  </r>
  <r>
    <n v="2833"/>
    <s v="Star Man Rocket Man"/>
    <s v="A new play about exploring outer space"/>
    <n v="2700"/>
    <n v="11633"/>
    <x v="0"/>
    <s v="US"/>
    <s v="USD"/>
    <n v="1444528800"/>
    <n v="1442804633"/>
    <b v="0"/>
    <n v="35"/>
    <b v="1"/>
    <s v="theater/plays"/>
    <n v="4.3085185185185182"/>
    <n v="332.37142857142857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1633"/>
    <x v="0"/>
    <s v="GB"/>
    <s v="GBP"/>
    <n v="1422658930"/>
    <n v="1421362930"/>
    <b v="0"/>
    <n v="21"/>
    <b v="1"/>
    <s v="theater/plays"/>
    <n v="14.54125"/>
    <n v="553.95238095238096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1633"/>
    <x v="0"/>
    <s v="GB"/>
    <s v="GBP"/>
    <n v="1449273600"/>
    <n v="1446742417"/>
    <b v="0"/>
    <n v="93"/>
    <b v="1"/>
    <s v="theater/plays"/>
    <n v="11.632999999999999"/>
    <n v="125.08602150537635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11633"/>
    <x v="0"/>
    <s v="US"/>
    <s v="USD"/>
    <n v="1487393940"/>
    <n v="1484115418"/>
    <b v="0"/>
    <n v="11"/>
    <b v="1"/>
    <s v="theater/plays"/>
    <n v="25.851111111111113"/>
    <n v="1057.5454545454545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11633"/>
    <x v="0"/>
    <s v="CA"/>
    <s v="CAD"/>
    <n v="1449701284"/>
    <n v="1446241684"/>
    <b v="0"/>
    <n v="21"/>
    <b v="1"/>
    <s v="theater/plays"/>
    <n v="13.685882352941176"/>
    <n v="553.95238095238096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11633"/>
    <x v="0"/>
    <s v="US"/>
    <s v="USD"/>
    <n v="1407967200"/>
    <n v="1406039696"/>
    <b v="0"/>
    <n v="54"/>
    <b v="1"/>
    <s v="theater/plays"/>
    <n v="5.8164999999999996"/>
    <n v="215.42592592592592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11633"/>
    <x v="0"/>
    <s v="US"/>
    <s v="USD"/>
    <n v="1408942740"/>
    <n v="1406958354"/>
    <b v="0"/>
    <n v="31"/>
    <b v="1"/>
    <s v="theater/plays"/>
    <n v="3.3237142857142858"/>
    <n v="375.25806451612902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11633"/>
    <x v="0"/>
    <s v="GB"/>
    <s v="GBP"/>
    <n v="1426698000"/>
    <n v="1424825479"/>
    <b v="0"/>
    <n v="132"/>
    <b v="1"/>
    <s v="theater/plays"/>
    <n v="4.6532"/>
    <n v="88.12878787878787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1633"/>
    <x v="2"/>
    <s v="GB"/>
    <s v="GBP"/>
    <n v="1450032297"/>
    <n v="1444844697"/>
    <b v="0"/>
    <n v="1"/>
    <b v="0"/>
    <s v="theater/plays"/>
    <n v="11.632999999999999"/>
    <n v="11633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11633"/>
    <x v="2"/>
    <s v="GB"/>
    <s v="GBP"/>
    <n v="1403348400"/>
    <n v="1401058295"/>
    <b v="0"/>
    <n v="0"/>
    <b v="0"/>
    <s v="theater/plays"/>
    <n v="7.7553333333333336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11633"/>
    <x v="2"/>
    <s v="US"/>
    <s v="USD"/>
    <n v="1465790400"/>
    <n v="1462210950"/>
    <b v="0"/>
    <n v="0"/>
    <b v="0"/>
    <s v="theater/plays"/>
    <n v="9.6941666666666659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11633"/>
    <x v="2"/>
    <s v="AT"/>
    <s v="EUR"/>
    <n v="1483535180"/>
    <n v="1480943180"/>
    <b v="0"/>
    <n v="1"/>
    <b v="0"/>
    <s v="theater/plays"/>
    <n v="21.150909090909092"/>
    <n v="11633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11633"/>
    <x v="2"/>
    <s v="US"/>
    <s v="USD"/>
    <n v="1433723033"/>
    <n v="1428539033"/>
    <b v="0"/>
    <n v="39"/>
    <b v="0"/>
    <s v="theater/plays"/>
    <n v="1.5510666666666666"/>
    <n v="298.28205128205127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11633"/>
    <x v="2"/>
    <s v="US"/>
    <s v="USD"/>
    <n v="1432917394"/>
    <n v="1429029394"/>
    <b v="0"/>
    <n v="0"/>
    <b v="0"/>
    <s v="theater/plays"/>
    <n v="1.4541249999999999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11633"/>
    <x v="2"/>
    <s v="US"/>
    <s v="USD"/>
    <n v="1464031265"/>
    <n v="1458847265"/>
    <b v="0"/>
    <n v="0"/>
    <b v="0"/>
    <s v="theater/plays"/>
    <n v="5.8164999999999996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11633"/>
    <x v="2"/>
    <s v="US"/>
    <s v="USD"/>
    <n v="1432913659"/>
    <n v="1430321659"/>
    <b v="0"/>
    <n v="3"/>
    <b v="0"/>
    <s v="theater/plays"/>
    <n v="0.3323714285714286"/>
    <n v="3877.6666666666665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11633"/>
    <x v="2"/>
    <s v="GB"/>
    <s v="GBP"/>
    <n v="1461406600"/>
    <n v="1458814600"/>
    <b v="0"/>
    <n v="1"/>
    <b v="0"/>
    <s v="theater/plays"/>
    <n v="23.265999999999998"/>
    <n v="11633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11633"/>
    <x v="2"/>
    <s v="US"/>
    <s v="USD"/>
    <n v="1409962211"/>
    <n v="1407370211"/>
    <b v="0"/>
    <n v="13"/>
    <b v="0"/>
    <s v="theater/plays"/>
    <n v="1.4541249999999999"/>
    <n v="894.84615384615381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11633"/>
    <x v="2"/>
    <s v="IE"/>
    <s v="EUR"/>
    <n v="1454109420"/>
    <n v="1453334629"/>
    <b v="0"/>
    <n v="0"/>
    <b v="0"/>
    <s v="theater/plays"/>
    <n v="2.5851111111111109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11633"/>
    <x v="2"/>
    <s v="US"/>
    <s v="USD"/>
    <n v="1403312703"/>
    <n v="1400720703"/>
    <b v="0"/>
    <n v="6"/>
    <b v="0"/>
    <s v="theater/plays"/>
    <n v="2.3266"/>
    <n v="1938.8333333333333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11633"/>
    <x v="2"/>
    <s v="CA"/>
    <s v="CAD"/>
    <n v="1410669297"/>
    <n v="1405485297"/>
    <b v="0"/>
    <n v="0"/>
    <b v="0"/>
    <s v="theater/plays"/>
    <n v="1.2245263157894737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11633"/>
    <x v="2"/>
    <s v="GB"/>
    <s v="GBP"/>
    <n v="1431018719"/>
    <n v="1429290719"/>
    <b v="0"/>
    <n v="14"/>
    <b v="0"/>
    <s v="theater/plays"/>
    <n v="11.632999999999999"/>
    <n v="830.92857142857144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11633"/>
    <x v="2"/>
    <s v="US"/>
    <s v="USD"/>
    <n v="1454110440"/>
    <n v="1451607071"/>
    <b v="0"/>
    <n v="5"/>
    <b v="0"/>
    <s v="theater/plays"/>
    <n v="19.388333333333332"/>
    <n v="2326.6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1633"/>
    <x v="2"/>
    <s v="US"/>
    <s v="USD"/>
    <n v="1439069640"/>
    <n v="1433897647"/>
    <b v="0"/>
    <n v="6"/>
    <b v="0"/>
    <s v="theater/plays"/>
    <n v="3.8776666666666668"/>
    <n v="1938.8333333333333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11633"/>
    <x v="2"/>
    <s v="MX"/>
    <s v="MXN"/>
    <n v="1487613600"/>
    <n v="1482444295"/>
    <b v="0"/>
    <n v="15"/>
    <b v="0"/>
    <s v="theater/plays"/>
    <n v="0.30613157894736842"/>
    <n v="775.5333333333333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11633"/>
    <x v="2"/>
    <s v="NL"/>
    <s v="EUR"/>
    <n v="1417778880"/>
    <n v="1415711095"/>
    <b v="0"/>
    <n v="0"/>
    <b v="0"/>
    <s v="theater/plays"/>
    <n v="11.632999999999999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11633"/>
    <x v="2"/>
    <s v="AU"/>
    <s v="AUD"/>
    <n v="1444984904"/>
    <n v="1439800904"/>
    <b v="0"/>
    <n v="1"/>
    <b v="0"/>
    <s v="theater/plays"/>
    <n v="5.8164999999999996"/>
    <n v="11633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11633"/>
    <x v="2"/>
    <s v="US"/>
    <s v="USD"/>
    <n v="1466363576"/>
    <n v="1461179576"/>
    <b v="0"/>
    <n v="9"/>
    <b v="0"/>
    <s v="theater/plays"/>
    <n v="2.9082499999999998"/>
    <n v="1292.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11633"/>
    <x v="2"/>
    <s v="AU"/>
    <s v="AUD"/>
    <n v="1443103848"/>
    <n v="1441894248"/>
    <b v="0"/>
    <n v="3"/>
    <b v="0"/>
    <s v="theater/plays"/>
    <n v="46.531999999999996"/>
    <n v="3877.6666666666665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11633"/>
    <x v="2"/>
    <s v="US"/>
    <s v="USD"/>
    <n v="1403636229"/>
    <n v="1401044229"/>
    <b v="0"/>
    <n v="3"/>
    <b v="0"/>
    <s v="theater/plays"/>
    <n v="0.91598425196850397"/>
    <n v="3877.6666666666665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11633"/>
    <x v="2"/>
    <s v="US"/>
    <s v="USD"/>
    <n v="1410279123"/>
    <n v="1405095123"/>
    <b v="0"/>
    <n v="1"/>
    <b v="0"/>
    <s v="theater/plays"/>
    <n v="0.23266000000000001"/>
    <n v="11633"/>
    <x v="1"/>
    <s v="plays"/>
    <x v="2863"/>
    <d v="2014-09-09T10:12:03"/>
  </r>
  <r>
    <n v="2864"/>
    <s v="'Haunting Julia' by Alan Ayckbourn"/>
    <s v="Accessible, original theatre for all!"/>
    <n v="2500"/>
    <n v="11633"/>
    <x v="2"/>
    <s v="GB"/>
    <s v="GBP"/>
    <n v="1437139080"/>
    <n v="1434552207"/>
    <b v="0"/>
    <n v="3"/>
    <b v="0"/>
    <s v="theater/plays"/>
    <n v="4.6532"/>
    <n v="3877.6666666666665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11633"/>
    <x v="2"/>
    <s v="US"/>
    <s v="USD"/>
    <n v="1420512259"/>
    <n v="1415328259"/>
    <b v="0"/>
    <n v="0"/>
    <b v="0"/>
    <s v="theater/plays"/>
    <n v="4.0280470914127422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11633"/>
    <x v="2"/>
    <s v="US"/>
    <s v="USD"/>
    <n v="1476482400"/>
    <n v="1473893721"/>
    <b v="0"/>
    <n v="2"/>
    <b v="0"/>
    <s v="theater/plays"/>
    <n v="2.3266"/>
    <n v="5816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11633"/>
    <x v="2"/>
    <s v="US"/>
    <s v="USD"/>
    <n v="1467604800"/>
    <n v="1465533672"/>
    <b v="0"/>
    <n v="10"/>
    <b v="0"/>
    <s v="theater/plays"/>
    <n v="4.6532"/>
    <n v="1163.3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11633"/>
    <x v="2"/>
    <s v="US"/>
    <s v="USD"/>
    <n v="1475697054"/>
    <n v="1473105054"/>
    <b v="0"/>
    <n v="60"/>
    <b v="0"/>
    <s v="theater/plays"/>
    <n v="0.7755333333333333"/>
    <n v="193.88333333333333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1633"/>
    <x v="2"/>
    <s v="US"/>
    <s v="USD"/>
    <n v="1468937681"/>
    <n v="1466345681"/>
    <b v="0"/>
    <n v="5"/>
    <b v="0"/>
    <s v="theater/plays"/>
    <n v="0.58165"/>
    <n v="2326.6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11633"/>
    <x v="2"/>
    <s v="US"/>
    <s v="USD"/>
    <n v="1400301165"/>
    <n v="1397709165"/>
    <b v="0"/>
    <n v="9"/>
    <b v="0"/>
    <s v="theater/plays"/>
    <n v="2.3266"/>
    <n v="1292.5555555555557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11633"/>
    <x v="2"/>
    <s v="US"/>
    <s v="USD"/>
    <n v="1419183813"/>
    <n v="1417455813"/>
    <b v="0"/>
    <n v="13"/>
    <b v="0"/>
    <s v="theater/plays"/>
    <n v="1.1633"/>
    <n v="894.84615384615381"/>
    <x v="1"/>
    <s v="plays"/>
    <x v="2871"/>
    <d v="2014-12-21T11:43:33"/>
  </r>
  <r>
    <n v="2872"/>
    <s v="Loud Arts"/>
    <s v="Local Theatre group in Loudoun County, Virginia. Looking for funds to start producing shows!"/>
    <n v="3000"/>
    <n v="11633"/>
    <x v="2"/>
    <s v="US"/>
    <s v="USD"/>
    <n v="1434768438"/>
    <n v="1429584438"/>
    <b v="0"/>
    <n v="0"/>
    <b v="0"/>
    <s v="theater/plays"/>
    <n v="3.8776666666666668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11633"/>
    <x v="2"/>
    <s v="US"/>
    <s v="USD"/>
    <n v="1422473831"/>
    <n v="1419881831"/>
    <b v="0"/>
    <n v="8"/>
    <b v="0"/>
    <s v="theater/plays"/>
    <n v="4.6532"/>
    <n v="1454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11633"/>
    <x v="2"/>
    <s v="US"/>
    <s v="USD"/>
    <n v="1484684186"/>
    <n v="1482092186"/>
    <b v="0"/>
    <n v="3"/>
    <b v="0"/>
    <s v="theater/plays"/>
    <n v="2.3266"/>
    <n v="3877.6666666666665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11633"/>
    <x v="2"/>
    <s v="US"/>
    <s v="USD"/>
    <n v="1462417493"/>
    <n v="1459825493"/>
    <b v="0"/>
    <n v="3"/>
    <b v="0"/>
    <s v="theater/plays"/>
    <n v="0.58165"/>
    <n v="3877.666666666666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11633"/>
    <x v="2"/>
    <s v="US"/>
    <s v="USD"/>
    <n v="1437069079"/>
    <n v="1434477079"/>
    <b v="0"/>
    <n v="0"/>
    <b v="0"/>
    <s v="theater/plays"/>
    <n v="7.7553333333333335E-2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11633"/>
    <x v="2"/>
    <s v="US"/>
    <s v="USD"/>
    <n v="1480525200"/>
    <n v="1477781724"/>
    <b v="0"/>
    <n v="6"/>
    <b v="0"/>
    <s v="theater/plays"/>
    <n v="1.9388333333333334"/>
    <n v="1938.8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11633"/>
    <x v="2"/>
    <s v="GB"/>
    <s v="GBP"/>
    <n v="1435934795"/>
    <n v="1430750795"/>
    <b v="0"/>
    <n v="4"/>
    <b v="0"/>
    <s v="theater/plays"/>
    <n v="3.8776666666666668"/>
    <n v="2908.2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11633"/>
    <x v="2"/>
    <s v="US"/>
    <s v="USD"/>
    <n v="1453310661"/>
    <n v="1450718661"/>
    <b v="0"/>
    <n v="1"/>
    <b v="0"/>
    <s v="theater/plays"/>
    <n v="1.0386607142857143"/>
    <n v="11633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11633"/>
    <x v="2"/>
    <s v="US"/>
    <s v="USD"/>
    <n v="1440090300"/>
    <n v="1436305452"/>
    <b v="0"/>
    <n v="29"/>
    <b v="0"/>
    <s v="theater/plays"/>
    <n v="0.9694166666666667"/>
    <n v="401.13793103448273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11633"/>
    <x v="2"/>
    <s v="US"/>
    <s v="USD"/>
    <n v="1417620036"/>
    <n v="1412432436"/>
    <b v="0"/>
    <n v="0"/>
    <b v="0"/>
    <s v="theater/plays"/>
    <n v="2.1150909090909091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11633"/>
    <x v="2"/>
    <s v="US"/>
    <s v="USD"/>
    <n v="1462112318"/>
    <n v="1459520318"/>
    <b v="0"/>
    <n v="4"/>
    <b v="0"/>
    <s v="theater/plays"/>
    <n v="15.510666666666667"/>
    <n v="2908.25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1633"/>
    <x v="2"/>
    <s v="US"/>
    <s v="USD"/>
    <n v="1454734740"/>
    <n v="1451684437"/>
    <b v="0"/>
    <n v="5"/>
    <b v="0"/>
    <s v="theater/plays"/>
    <n v="1.1633"/>
    <n v="2326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1633"/>
    <x v="2"/>
    <s v="US"/>
    <s v="USD"/>
    <n v="1417800435"/>
    <n v="1415208435"/>
    <b v="0"/>
    <n v="4"/>
    <b v="0"/>
    <s v="theater/plays"/>
    <n v="0.25851111111111114"/>
    <n v="2908.25"/>
    <x v="1"/>
    <s v="plays"/>
    <x v="2884"/>
    <d v="2014-12-05T11:27:15"/>
  </r>
  <r>
    <n v="2885"/>
    <s v="The Wedding"/>
    <s v="An historic and proud work of Polish nationalistic literature performed on stage."/>
    <n v="400"/>
    <n v="11633"/>
    <x v="2"/>
    <s v="US"/>
    <s v="USD"/>
    <n v="1426294201"/>
    <n v="1423705801"/>
    <b v="0"/>
    <n v="5"/>
    <b v="0"/>
    <s v="theater/plays"/>
    <n v="29.0825"/>
    <n v="2326.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1633"/>
    <x v="2"/>
    <s v="US"/>
    <s v="USD"/>
    <n v="1442635140"/>
    <n v="1442243484"/>
    <b v="0"/>
    <n v="1"/>
    <b v="0"/>
    <s v="theater/plays"/>
    <n v="58.164999999999999"/>
    <n v="11633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11633"/>
    <x v="2"/>
    <s v="US"/>
    <s v="USD"/>
    <n v="1420971324"/>
    <n v="1418379324"/>
    <b v="0"/>
    <n v="1"/>
    <b v="0"/>
    <s v="theater/plays"/>
    <n v="3.8776666666666668"/>
    <n v="11633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11633"/>
    <x v="2"/>
    <s v="US"/>
    <s v="USD"/>
    <n v="1413608340"/>
    <n v="1412945440"/>
    <b v="0"/>
    <n v="0"/>
    <b v="0"/>
    <s v="theater/plays"/>
    <n v="0.38776666666666665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633"/>
    <x v="2"/>
    <s v="US"/>
    <s v="USD"/>
    <n v="1409344985"/>
    <n v="1406752985"/>
    <b v="0"/>
    <n v="14"/>
    <b v="0"/>
    <s v="theater/plays"/>
    <n v="3.8776666666666668"/>
    <n v="830.92857142857144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11633"/>
    <x v="2"/>
    <s v="US"/>
    <s v="USD"/>
    <n v="1407553200"/>
    <n v="1405100992"/>
    <b v="0"/>
    <n v="3"/>
    <b v="0"/>
    <s v="theater/plays"/>
    <n v="5.8164999999999996"/>
    <n v="3877.6666666666665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11633"/>
    <x v="2"/>
    <s v="US"/>
    <s v="USD"/>
    <n v="1460751128"/>
    <n v="1455570728"/>
    <b v="0"/>
    <n v="10"/>
    <b v="0"/>
    <s v="theater/plays"/>
    <n v="1.1633"/>
    <n v="1163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11633"/>
    <x v="2"/>
    <s v="US"/>
    <s v="USD"/>
    <n v="1409000400"/>
    <n v="1408381704"/>
    <b v="0"/>
    <n v="17"/>
    <b v="0"/>
    <s v="theater/plays"/>
    <n v="2.1150909090909091"/>
    <n v="684.29411764705878"/>
    <x v="1"/>
    <s v="plays"/>
    <x v="2892"/>
    <d v="2014-08-25T15:00:00"/>
  </r>
  <r>
    <n v="2893"/>
    <s v="REDISCOVERING KIA THE PLAY"/>
    <s v="Fundraising for REDISCOVERING KIA THE PLAY"/>
    <n v="5000"/>
    <n v="11633"/>
    <x v="2"/>
    <s v="US"/>
    <s v="USD"/>
    <n v="1420768800"/>
    <n v="1415644395"/>
    <b v="0"/>
    <n v="2"/>
    <b v="0"/>
    <s v="theater/plays"/>
    <n v="2.3266"/>
    <n v="5816.5"/>
    <x v="1"/>
    <s v="plays"/>
    <x v="2893"/>
    <d v="2015-01-08T20:00:00"/>
  </r>
  <r>
    <n v="2894"/>
    <s v="How Could You Do This To Me (The Stage Play)"/>
    <s v="This Is A Story About A Woman A Man And A Woman"/>
    <n v="50000"/>
    <n v="11633"/>
    <x v="2"/>
    <s v="US"/>
    <s v="USD"/>
    <n v="1428100815"/>
    <n v="1422920415"/>
    <b v="0"/>
    <n v="0"/>
    <b v="0"/>
    <s v="theater/plays"/>
    <n v="0.23266000000000001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11633"/>
    <x v="2"/>
    <s v="US"/>
    <s v="USD"/>
    <n v="1403470800"/>
    <n v="1403356792"/>
    <b v="0"/>
    <n v="4"/>
    <b v="0"/>
    <s v="theater/plays"/>
    <n v="23.265999999999998"/>
    <n v="2908.2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11633"/>
    <x v="2"/>
    <s v="US"/>
    <s v="USD"/>
    <n v="1481522400"/>
    <n v="1480283321"/>
    <b v="0"/>
    <n v="12"/>
    <b v="0"/>
    <s v="theater/plays"/>
    <n v="3.8776666666666668"/>
    <n v="969.41666666666663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11633"/>
    <x v="2"/>
    <s v="US"/>
    <s v="USD"/>
    <n v="1444577345"/>
    <n v="1441985458"/>
    <b v="0"/>
    <n v="3"/>
    <b v="0"/>
    <s v="theater/plays"/>
    <n v="0.9694166666666667"/>
    <n v="3877.6666666666665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11633"/>
    <x v="2"/>
    <s v="US"/>
    <s v="USD"/>
    <n v="1446307053"/>
    <n v="1443715053"/>
    <b v="0"/>
    <n v="12"/>
    <b v="0"/>
    <s v="theater/plays"/>
    <n v="1.5510666666666666"/>
    <n v="969.41666666666663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11633"/>
    <x v="2"/>
    <s v="US"/>
    <s v="USD"/>
    <n v="1469325158"/>
    <n v="1464141158"/>
    <b v="0"/>
    <n v="0"/>
    <b v="0"/>
    <s v="theater/plays"/>
    <n v="1.1633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11633"/>
    <x v="2"/>
    <s v="US"/>
    <s v="USD"/>
    <n v="1407562632"/>
    <n v="1404970632"/>
    <b v="0"/>
    <n v="7"/>
    <b v="0"/>
    <s v="theater/plays"/>
    <n v="2.1150909090909091"/>
    <n v="1661.8571428571429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11633"/>
    <x v="2"/>
    <s v="US"/>
    <s v="USD"/>
    <n v="1423345339"/>
    <n v="1418161339"/>
    <b v="0"/>
    <n v="2"/>
    <b v="0"/>
    <s v="theater/plays"/>
    <n v="15.510666666666667"/>
    <n v="5816.5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11633"/>
    <x v="2"/>
    <s v="US"/>
    <s v="USD"/>
    <n v="1440412396"/>
    <n v="1437820396"/>
    <b v="0"/>
    <n v="1"/>
    <b v="0"/>
    <s v="theater/plays"/>
    <n v="7.7553333333333335E-2"/>
    <n v="11633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11633"/>
    <x v="2"/>
    <s v="US"/>
    <s v="USD"/>
    <n v="1441771218"/>
    <n v="1436587218"/>
    <b v="0"/>
    <n v="4"/>
    <b v="0"/>
    <s v="theater/plays"/>
    <n v="2.3266"/>
    <n v="2908.2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11633"/>
    <x v="2"/>
    <s v="GB"/>
    <s v="GBP"/>
    <n v="1415534400"/>
    <n v="1414538031"/>
    <b v="0"/>
    <n v="4"/>
    <b v="0"/>
    <s v="theater/plays"/>
    <n v="7.7553333333333336"/>
    <n v="2908.2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11633"/>
    <x v="2"/>
    <s v="US"/>
    <s v="USD"/>
    <n v="1473211313"/>
    <n v="1472001713"/>
    <b v="0"/>
    <n v="17"/>
    <b v="0"/>
    <s v="theater/plays"/>
    <n v="3.3237142857142858"/>
    <n v="684.29411764705878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11633"/>
    <x v="2"/>
    <s v="US"/>
    <s v="USD"/>
    <n v="1438390800"/>
    <n v="1436888066"/>
    <b v="0"/>
    <n v="7"/>
    <b v="0"/>
    <s v="theater/plays"/>
    <n v="1.9388333333333334"/>
    <n v="1661.8571428571429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11633"/>
    <x v="2"/>
    <s v="US"/>
    <s v="USD"/>
    <n v="1463259837"/>
    <n v="1458075837"/>
    <b v="0"/>
    <n v="2"/>
    <b v="0"/>
    <s v="theater/plays"/>
    <n v="4.6532"/>
    <n v="5816.5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11633"/>
    <x v="2"/>
    <s v="US"/>
    <s v="USD"/>
    <n v="1465407219"/>
    <n v="1462815219"/>
    <b v="0"/>
    <n v="5"/>
    <b v="0"/>
    <s v="theater/plays"/>
    <n v="1.2117708333333332"/>
    <n v="2326.6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11633"/>
    <x v="2"/>
    <s v="US"/>
    <s v="USD"/>
    <n v="1416944760"/>
    <n v="1413527001"/>
    <b v="0"/>
    <n v="1"/>
    <b v="0"/>
    <s v="theater/plays"/>
    <n v="6.4627777777777784E-2"/>
    <n v="11633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1633"/>
    <x v="2"/>
    <s v="GB"/>
    <s v="GBP"/>
    <n v="1434139887"/>
    <n v="1428955887"/>
    <b v="0"/>
    <n v="1"/>
    <b v="0"/>
    <s v="theater/plays"/>
    <n v="0.38776666666666665"/>
    <n v="11633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11633"/>
    <x v="2"/>
    <s v="US"/>
    <s v="USD"/>
    <n v="1435429626"/>
    <n v="1431973626"/>
    <b v="0"/>
    <n v="14"/>
    <b v="0"/>
    <s v="theater/plays"/>
    <n v="6.4627777777777782"/>
    <n v="830.92857142857144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11633"/>
    <x v="2"/>
    <s v="US"/>
    <s v="USD"/>
    <n v="1452827374"/>
    <n v="1450235374"/>
    <b v="0"/>
    <n v="26"/>
    <b v="0"/>
    <s v="theater/plays"/>
    <n v="0.80560941828254851"/>
    <n v="447.42307692307691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11633"/>
    <x v="2"/>
    <s v="US"/>
    <s v="USD"/>
    <n v="1410041339"/>
    <n v="1404857339"/>
    <b v="0"/>
    <n v="2"/>
    <b v="0"/>
    <s v="theater/plays"/>
    <n v="1.1633"/>
    <n v="5816.5"/>
    <x v="1"/>
    <s v="plays"/>
    <x v="2913"/>
    <d v="2014-09-06T16:08:59"/>
  </r>
  <r>
    <n v="2914"/>
    <s v="Hercules the Panto"/>
    <s v="Hercules must complete four challenges in order to meet the father he never knew"/>
    <n v="25000"/>
    <n v="11633"/>
    <x v="2"/>
    <s v="GB"/>
    <s v="GBP"/>
    <n v="1426365994"/>
    <n v="1421185594"/>
    <b v="0"/>
    <n v="1"/>
    <b v="0"/>
    <s v="theater/plays"/>
    <n v="0.46532000000000001"/>
    <n v="11633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11633"/>
    <x v="2"/>
    <s v="GB"/>
    <s v="GBP"/>
    <n v="1458117190"/>
    <n v="1455528790"/>
    <b v="0"/>
    <n v="3"/>
    <b v="0"/>
    <s v="theater/plays"/>
    <n v="11.632999999999999"/>
    <n v="3877.6666666666665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1633"/>
    <x v="2"/>
    <s v="GB"/>
    <s v="GBP"/>
    <n v="1400498789"/>
    <n v="1398511589"/>
    <b v="0"/>
    <n v="7"/>
    <b v="0"/>
    <s v="theater/plays"/>
    <n v="6.2881081081081085"/>
    <n v="1661.8571428571429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11633"/>
    <x v="2"/>
    <s v="US"/>
    <s v="USD"/>
    <n v="1442381847"/>
    <n v="1440826647"/>
    <b v="0"/>
    <n v="9"/>
    <b v="0"/>
    <s v="theater/plays"/>
    <n v="5.8164999999999996"/>
    <n v="1292.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1633"/>
    <x v="2"/>
    <s v="US"/>
    <s v="USD"/>
    <n v="1446131207"/>
    <n v="1443712007"/>
    <b v="0"/>
    <n v="20"/>
    <b v="0"/>
    <s v="theater/plays"/>
    <n v="2.3266"/>
    <n v="581.65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11633"/>
    <x v="2"/>
    <s v="US"/>
    <s v="USD"/>
    <n v="1407250329"/>
    <n v="1404658329"/>
    <b v="0"/>
    <n v="6"/>
    <b v="0"/>
    <s v="theater/plays"/>
    <n v="19.388333333333332"/>
    <n v="1938.8333333333333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11633"/>
    <x v="2"/>
    <s v="CA"/>
    <s v="CAD"/>
    <n v="1427306470"/>
    <n v="1424718070"/>
    <b v="0"/>
    <n v="13"/>
    <b v="0"/>
    <s v="theater/plays"/>
    <n v="4.6532"/>
    <n v="894.84615384615381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1633"/>
    <x v="0"/>
    <s v="US"/>
    <s v="USD"/>
    <n v="1411679804"/>
    <n v="1409087804"/>
    <b v="0"/>
    <n v="3"/>
    <b v="1"/>
    <s v="theater/musical"/>
    <n v="116.33"/>
    <n v="3877.6666666666665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11633"/>
    <x v="0"/>
    <s v="GB"/>
    <s v="GBP"/>
    <n v="1431982727"/>
    <n v="1428094727"/>
    <b v="0"/>
    <n v="6"/>
    <b v="1"/>
    <s v="theater/musical"/>
    <n v="23.265999999999998"/>
    <n v="1938.8333333333333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11633"/>
    <x v="0"/>
    <s v="US"/>
    <s v="USD"/>
    <n v="1422068400"/>
    <n v="1420774779"/>
    <b v="0"/>
    <n v="10"/>
    <b v="1"/>
    <s v="theater/musical"/>
    <n v="38.776666666666664"/>
    <n v="1163.3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11633"/>
    <x v="0"/>
    <s v="US"/>
    <s v="USD"/>
    <n v="1431143940"/>
    <n v="1428585710"/>
    <b v="0"/>
    <n v="147"/>
    <b v="1"/>
    <s v="theater/musical"/>
    <n v="0.46532000000000001"/>
    <n v="79.13605442176870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11633"/>
    <x v="0"/>
    <s v="US"/>
    <s v="USD"/>
    <n v="1410444068"/>
    <n v="1407852068"/>
    <b v="0"/>
    <n v="199"/>
    <b v="1"/>
    <s v="theater/musical"/>
    <n v="0.25851111111111114"/>
    <n v="58.457286432160807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11633"/>
    <x v="0"/>
    <s v="US"/>
    <s v="USD"/>
    <n v="1424715779"/>
    <n v="1423506179"/>
    <b v="0"/>
    <n v="50"/>
    <b v="1"/>
    <s v="theater/musical"/>
    <n v="3.8776666666666668"/>
    <n v="232.66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11633"/>
    <x v="0"/>
    <s v="US"/>
    <s v="USD"/>
    <n v="1405400400"/>
    <n v="1402934629"/>
    <b v="0"/>
    <n v="21"/>
    <b v="1"/>
    <s v="theater/musical"/>
    <n v="6.4627777777777782"/>
    <n v="553.95238095238096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1633"/>
    <x v="0"/>
    <s v="US"/>
    <s v="USD"/>
    <n v="1457135846"/>
    <n v="1454543846"/>
    <b v="0"/>
    <n v="24"/>
    <b v="1"/>
    <s v="theater/musical"/>
    <n v="11.632999999999999"/>
    <n v="484.70833333333331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11633"/>
    <x v="0"/>
    <s v="US"/>
    <s v="USD"/>
    <n v="1401024758"/>
    <n v="1398432758"/>
    <b v="0"/>
    <n v="32"/>
    <b v="1"/>
    <s v="theater/musical"/>
    <n v="1.4541249999999999"/>
    <n v="363.53125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1633"/>
    <x v="0"/>
    <s v="GB"/>
    <s v="GBP"/>
    <n v="1431007264"/>
    <n v="1428415264"/>
    <b v="0"/>
    <n v="62"/>
    <b v="1"/>
    <s v="theater/musical"/>
    <n v="1.1633"/>
    <n v="187.6290322580645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11633"/>
    <x v="0"/>
    <s v="CA"/>
    <s v="CAD"/>
    <n v="1410761280"/>
    <n v="1408604363"/>
    <b v="0"/>
    <n v="9"/>
    <b v="1"/>
    <s v="theater/musical"/>
    <n v="15.510666666666667"/>
    <n v="1292.5555555555557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11633"/>
    <x v="0"/>
    <s v="AU"/>
    <s v="AUD"/>
    <n v="1424516400"/>
    <n v="1421812637"/>
    <b v="0"/>
    <n v="38"/>
    <b v="1"/>
    <s v="theater/musical"/>
    <n v="3.7525806451612902"/>
    <n v="306.13157894736844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11633"/>
    <x v="0"/>
    <s v="US"/>
    <s v="USD"/>
    <n v="1465081053"/>
    <n v="1462489053"/>
    <b v="0"/>
    <n v="54"/>
    <b v="1"/>
    <s v="theater/musical"/>
    <n v="4.6532"/>
    <n v="215.42592592592592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11633"/>
    <x v="0"/>
    <s v="CA"/>
    <s v="CAD"/>
    <n v="1402845364"/>
    <n v="1400253364"/>
    <b v="0"/>
    <n v="37"/>
    <b v="1"/>
    <s v="theater/musical"/>
    <n v="4.6532"/>
    <n v="314.40540540540542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11633"/>
    <x v="0"/>
    <s v="US"/>
    <s v="USD"/>
    <n v="1472490000"/>
    <n v="1467468008"/>
    <b v="0"/>
    <n v="39"/>
    <b v="1"/>
    <s v="theater/musical"/>
    <n v="3.3237142857142858"/>
    <n v="298.28205128205127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1633"/>
    <x v="0"/>
    <s v="US"/>
    <s v="USD"/>
    <n v="1413176340"/>
    <n v="1412091423"/>
    <b v="0"/>
    <n v="34"/>
    <b v="1"/>
    <s v="theater/musical"/>
    <n v="11.632999999999999"/>
    <n v="342.14705882352939"/>
    <x v="1"/>
    <s v="musical"/>
    <x v="2936"/>
    <d v="2014-10-12T22:59:00"/>
  </r>
  <r>
    <n v="2937"/>
    <s v="UCAS"/>
    <s v="UCAS is a new British musical premiering at the Edinburgh Fringe Festival 2014."/>
    <n v="1500"/>
    <n v="11633"/>
    <x v="0"/>
    <s v="GB"/>
    <s v="GBP"/>
    <n v="1405249113"/>
    <n v="1402657113"/>
    <b v="0"/>
    <n v="55"/>
    <b v="1"/>
    <s v="theater/musical"/>
    <n v="7.7553333333333336"/>
    <n v="211.5090909090909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11633"/>
    <x v="0"/>
    <s v="US"/>
    <s v="USD"/>
    <n v="1422636814"/>
    <n v="1420044814"/>
    <b v="0"/>
    <n v="32"/>
    <b v="1"/>
    <s v="theater/musical"/>
    <n v="2.9082499999999998"/>
    <n v="363.5312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11633"/>
    <x v="0"/>
    <s v="US"/>
    <s v="USD"/>
    <n v="1409187600"/>
    <n v="1406316312"/>
    <b v="0"/>
    <n v="25"/>
    <b v="1"/>
    <s v="theater/musical"/>
    <n v="1.4541249999999999"/>
    <n v="465.3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11633"/>
    <x v="0"/>
    <s v="US"/>
    <s v="USD"/>
    <n v="1421606018"/>
    <n v="1418150018"/>
    <b v="0"/>
    <n v="33"/>
    <b v="1"/>
    <s v="theater/musical"/>
    <n v="4.6532"/>
    <n v="352.5151515151515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1633"/>
    <x v="2"/>
    <s v="US"/>
    <s v="USD"/>
    <n v="1425250955"/>
    <n v="1422658955"/>
    <b v="0"/>
    <n v="1"/>
    <b v="0"/>
    <s v="theater/spaces"/>
    <n v="0.46532000000000001"/>
    <n v="11633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11633"/>
    <x v="2"/>
    <s v="CA"/>
    <s v="CAD"/>
    <n v="1450297080"/>
    <n v="1448565459"/>
    <b v="0"/>
    <n v="202"/>
    <b v="0"/>
    <s v="theater/spaces"/>
    <n v="5.8165000000000001E-2"/>
    <n v="57.58910891089109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11633"/>
    <x v="2"/>
    <s v="US"/>
    <s v="USD"/>
    <n v="1428894380"/>
    <n v="1426302380"/>
    <b v="0"/>
    <n v="0"/>
    <b v="0"/>
    <s v="theater/spaces"/>
    <n v="3.8776666666666668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1633"/>
    <x v="2"/>
    <s v="US"/>
    <s v="USD"/>
    <n v="1433714198"/>
    <n v="1431122198"/>
    <b v="0"/>
    <n v="1"/>
    <b v="0"/>
    <s v="theater/spaces"/>
    <n v="1.1633"/>
    <n v="11633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11633"/>
    <x v="2"/>
    <s v="US"/>
    <s v="USD"/>
    <n v="1432437660"/>
    <n v="1429845660"/>
    <b v="0"/>
    <n v="0"/>
    <b v="0"/>
    <s v="theater/spaces"/>
    <n v="0.23266000000000001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11633"/>
    <x v="2"/>
    <s v="GB"/>
    <s v="GBP"/>
    <n v="1471265092"/>
    <n v="1468673092"/>
    <b v="0"/>
    <n v="2"/>
    <b v="0"/>
    <s v="theater/spaces"/>
    <n v="5.8164999999999996"/>
    <n v="5816.5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1633"/>
    <x v="2"/>
    <s v="US"/>
    <s v="USD"/>
    <n v="1480007460"/>
    <n v="1475760567"/>
    <b v="0"/>
    <n v="13"/>
    <b v="0"/>
    <s v="theater/spaces"/>
    <n v="0.46532000000000001"/>
    <n v="894.84615384615381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11633"/>
    <x v="2"/>
    <s v="US"/>
    <s v="USD"/>
    <n v="1433259293"/>
    <n v="1428075293"/>
    <b v="0"/>
    <n v="9"/>
    <b v="0"/>
    <s v="theater/spaces"/>
    <n v="2.3265999999999998E-2"/>
    <n v="1292.5555555555557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11633"/>
    <x v="2"/>
    <s v="US"/>
    <s v="USD"/>
    <n v="1447965917"/>
    <n v="1445370317"/>
    <b v="0"/>
    <n v="2"/>
    <b v="0"/>
    <s v="theater/spaces"/>
    <n v="11.632999999999999"/>
    <n v="5816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11633"/>
    <x v="2"/>
    <s v="US"/>
    <s v="USD"/>
    <n v="1453538752"/>
    <n v="1450946752"/>
    <b v="0"/>
    <n v="0"/>
    <b v="0"/>
    <s v="theater/spaces"/>
    <n v="2.3265999999999998E-3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1633"/>
    <x v="1"/>
    <s v="US"/>
    <s v="USD"/>
    <n v="1412536573"/>
    <n v="1408648573"/>
    <b v="0"/>
    <n v="58"/>
    <b v="0"/>
    <s v="theater/spaces"/>
    <n v="0.23266000000000001"/>
    <n v="200.56896551724137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1633"/>
    <x v="1"/>
    <s v="US"/>
    <s v="USD"/>
    <n v="1476676800"/>
    <n v="1473957239"/>
    <b v="0"/>
    <n v="8"/>
    <b v="0"/>
    <s v="theater/spaces"/>
    <n v="0.58165"/>
    <n v="1454.1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11633"/>
    <x v="1"/>
    <s v="US"/>
    <s v="USD"/>
    <n v="1444330821"/>
    <n v="1441738821"/>
    <b v="0"/>
    <n v="3"/>
    <b v="0"/>
    <s v="theater/spaces"/>
    <n v="2.9082500000000001E-2"/>
    <n v="3877.6666666666665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11633"/>
    <x v="1"/>
    <s v="US"/>
    <s v="USD"/>
    <n v="1489669203"/>
    <n v="1487944803"/>
    <b v="0"/>
    <n v="0"/>
    <b v="0"/>
    <s v="theater/spaces"/>
    <n v="0.7755333333333333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11633"/>
    <x v="1"/>
    <s v="US"/>
    <s v="USD"/>
    <n v="1434476849"/>
    <n v="1431884849"/>
    <b v="0"/>
    <n v="11"/>
    <b v="0"/>
    <s v="theater/spaces"/>
    <n v="9.6941666666666659"/>
    <n v="1057.545454545454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1633"/>
    <x v="1"/>
    <s v="US"/>
    <s v="USD"/>
    <n v="1462402850"/>
    <n v="1459810850"/>
    <b v="0"/>
    <n v="20"/>
    <b v="0"/>
    <s v="theater/spaces"/>
    <n v="1.4725316455696202"/>
    <n v="581.65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11633"/>
    <x v="1"/>
    <s v="US"/>
    <s v="USD"/>
    <n v="1427498172"/>
    <n v="1422317772"/>
    <b v="0"/>
    <n v="3"/>
    <b v="0"/>
    <s v="theater/spaces"/>
    <n v="0.7755333333333333"/>
    <n v="3877.6666666666665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11633"/>
    <x v="1"/>
    <s v="US"/>
    <s v="USD"/>
    <n v="1462729317"/>
    <n v="1457548917"/>
    <b v="0"/>
    <n v="0"/>
    <b v="0"/>
    <s v="theater/spaces"/>
    <n v="0.1454125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11633"/>
    <x v="1"/>
    <s v="GB"/>
    <s v="GBP"/>
    <n v="1465258325"/>
    <n v="1462666325"/>
    <b v="0"/>
    <n v="0"/>
    <b v="0"/>
    <s v="theater/spaces"/>
    <n v="1.1633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11633"/>
    <x v="1"/>
    <s v="US"/>
    <s v="USD"/>
    <n v="1410459023"/>
    <n v="1407867023"/>
    <b v="0"/>
    <n v="0"/>
    <b v="0"/>
    <s v="theater/spaces"/>
    <n v="3.8776666666666664E-4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11633"/>
    <x v="0"/>
    <s v="US"/>
    <s v="USD"/>
    <n v="1427342400"/>
    <n v="1424927159"/>
    <b v="0"/>
    <n v="108"/>
    <b v="1"/>
    <s v="theater/plays"/>
    <n v="2.3266"/>
    <n v="107.71296296296296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1633"/>
    <x v="0"/>
    <s v="US"/>
    <s v="USD"/>
    <n v="1425193140"/>
    <n v="1422769906"/>
    <b v="0"/>
    <n v="20"/>
    <b v="1"/>
    <s v="theater/plays"/>
    <n v="11.632999999999999"/>
    <n v="581.65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1633"/>
    <x v="0"/>
    <s v="US"/>
    <s v="USD"/>
    <n v="1435835824"/>
    <n v="1433243824"/>
    <b v="0"/>
    <n v="98"/>
    <b v="1"/>
    <s v="theater/plays"/>
    <n v="1.1633"/>
    <n v="118.70408163265306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11633"/>
    <x v="0"/>
    <s v="US"/>
    <s v="USD"/>
    <n v="1407360720"/>
    <n v="1404769819"/>
    <b v="0"/>
    <n v="196"/>
    <b v="1"/>
    <s v="theater/plays"/>
    <n v="2.3266"/>
    <n v="59.352040816326529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1633"/>
    <x v="0"/>
    <s v="US"/>
    <s v="USD"/>
    <n v="1436290233"/>
    <n v="1433698233"/>
    <b v="0"/>
    <n v="39"/>
    <b v="1"/>
    <s v="theater/plays"/>
    <n v="7.7553333333333336"/>
    <n v="298.28205128205127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633"/>
    <x v="0"/>
    <s v="US"/>
    <s v="USD"/>
    <n v="1442425412"/>
    <n v="1439833412"/>
    <b v="0"/>
    <n v="128"/>
    <b v="1"/>
    <s v="theater/plays"/>
    <n v="1.1633"/>
    <n v="90.882812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11633"/>
    <x v="0"/>
    <s v="US"/>
    <s v="USD"/>
    <n v="1425872692"/>
    <n v="1423284292"/>
    <b v="0"/>
    <n v="71"/>
    <b v="1"/>
    <s v="theater/plays"/>
    <n v="2.3266"/>
    <n v="163.8450704225352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11633"/>
    <x v="0"/>
    <s v="US"/>
    <s v="USD"/>
    <n v="1471406340"/>
    <n v="1470227660"/>
    <b v="0"/>
    <n v="47"/>
    <b v="1"/>
    <s v="theater/plays"/>
    <n v="3.3237142857142858"/>
    <n v="247.51063829787233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1633"/>
    <x v="0"/>
    <s v="CA"/>
    <s v="CAD"/>
    <n v="1430693460"/>
    <n v="1428087153"/>
    <b v="0"/>
    <n v="17"/>
    <b v="1"/>
    <s v="theater/plays"/>
    <n v="11.632999999999999"/>
    <n v="684.29411764705878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11633"/>
    <x v="0"/>
    <s v="US"/>
    <s v="USD"/>
    <n v="1405699451"/>
    <n v="1403107451"/>
    <b v="0"/>
    <n v="91"/>
    <b v="1"/>
    <s v="theater/plays"/>
    <n v="1.9388333333333334"/>
    <n v="127.835164835164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11633"/>
    <x v="0"/>
    <s v="US"/>
    <s v="USD"/>
    <n v="1409500078"/>
    <n v="1406908078"/>
    <b v="0"/>
    <n v="43"/>
    <b v="1"/>
    <s v="theater/plays"/>
    <n v="3.6353124999999999"/>
    <n v="270.53488372093022"/>
    <x v="1"/>
    <s v="plays"/>
    <x v="2971"/>
    <d v="2014-08-31T09:47:58"/>
  </r>
  <r>
    <n v="2972"/>
    <s v="A Bad Plan"/>
    <s v="A group of artists. A mythical art piece. A harrowing quest. And some margaritas."/>
    <n v="2000"/>
    <n v="11633"/>
    <x v="0"/>
    <s v="US"/>
    <s v="USD"/>
    <n v="1480899600"/>
    <n v="1479609520"/>
    <b v="0"/>
    <n v="17"/>
    <b v="1"/>
    <s v="theater/plays"/>
    <n v="5.8164999999999996"/>
    <n v="684.29411764705878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11633"/>
    <x v="0"/>
    <s v="US"/>
    <s v="USD"/>
    <n v="1451620800"/>
    <n v="1449171508"/>
    <b v="0"/>
    <n v="33"/>
    <b v="1"/>
    <s v="theater/plays"/>
    <n v="2.3266"/>
    <n v="352.5151515151515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11633"/>
    <x v="0"/>
    <s v="US"/>
    <s v="USD"/>
    <n v="1411695300"/>
    <n v="1409275671"/>
    <b v="0"/>
    <n v="87"/>
    <b v="1"/>
    <s v="theater/plays"/>
    <n v="2.3266"/>
    <n v="133.7126436781609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11633"/>
    <x v="0"/>
    <s v="US"/>
    <s v="USD"/>
    <n v="1417057200"/>
    <n v="1414599886"/>
    <b v="0"/>
    <n v="113"/>
    <b v="1"/>
    <s v="theater/plays"/>
    <n v="1.4541249999999999"/>
    <n v="102.94690265486726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1633"/>
    <x v="0"/>
    <s v="GB"/>
    <s v="GBP"/>
    <n v="1457870400"/>
    <n v="1456421530"/>
    <b v="0"/>
    <n v="14"/>
    <b v="1"/>
    <s v="theater/plays"/>
    <n v="166.18571428571428"/>
    <n v="830.92857142857144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1633"/>
    <x v="0"/>
    <s v="US"/>
    <s v="USD"/>
    <n v="1427076840"/>
    <n v="1421960934"/>
    <b v="0"/>
    <n v="30"/>
    <b v="1"/>
    <s v="theater/plays"/>
    <n v="3.8776666666666668"/>
    <n v="387.76666666666665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11633"/>
    <x v="0"/>
    <s v="US"/>
    <s v="USD"/>
    <n v="1413784740"/>
    <n v="1412954547"/>
    <b v="0"/>
    <n v="16"/>
    <b v="1"/>
    <s v="theater/plays"/>
    <n v="15.510666666666667"/>
    <n v="727.062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11633"/>
    <x v="0"/>
    <s v="US"/>
    <s v="USD"/>
    <n v="1420524000"/>
    <n v="1419104823"/>
    <b v="0"/>
    <n v="46"/>
    <b v="1"/>
    <s v="theater/plays"/>
    <n v="2.3266"/>
    <n v="252.89130434782609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11633"/>
    <x v="0"/>
    <s v="US"/>
    <s v="USD"/>
    <n v="1440381600"/>
    <n v="1438639130"/>
    <b v="0"/>
    <n v="24"/>
    <b v="1"/>
    <s v="theater/plays"/>
    <n v="3.8776666666666668"/>
    <n v="484.70833333333331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11633"/>
    <x v="0"/>
    <s v="IE"/>
    <s v="EUR"/>
    <n v="1443014756"/>
    <n v="1439126756"/>
    <b v="1"/>
    <n v="97"/>
    <b v="1"/>
    <s v="theater/spaces"/>
    <n v="2.9082499999999998"/>
    <n v="119.9278350515464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11633"/>
    <x v="0"/>
    <s v="GB"/>
    <s v="GBP"/>
    <n v="1455208143"/>
    <n v="1452616143"/>
    <b v="1"/>
    <n v="59"/>
    <b v="1"/>
    <s v="theater/spaces"/>
    <n v="2.3266"/>
    <n v="197.16949152542372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1633"/>
    <x v="0"/>
    <s v="US"/>
    <s v="USD"/>
    <n v="1415722236"/>
    <n v="1410534636"/>
    <b v="1"/>
    <n v="1095"/>
    <b v="1"/>
    <s v="theater/spaces"/>
    <n v="0.10028448275862069"/>
    <n v="10.623744292237443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11633"/>
    <x v="0"/>
    <s v="US"/>
    <s v="USD"/>
    <n v="1472020881"/>
    <n v="1469428881"/>
    <b v="1"/>
    <n v="218"/>
    <b v="1"/>
    <s v="theater/spaces"/>
    <n v="0.46532000000000001"/>
    <n v="53.36238532110091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1633"/>
    <x v="0"/>
    <s v="NZ"/>
    <s v="NZD"/>
    <n v="1477886400"/>
    <n v="1476228128"/>
    <b v="0"/>
    <n v="111"/>
    <b v="1"/>
    <s v="theater/spaces"/>
    <n v="1.1633"/>
    <n v="104.8018018018018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11633"/>
    <x v="0"/>
    <s v="GB"/>
    <s v="GBP"/>
    <n v="1462100406"/>
    <n v="1456920006"/>
    <b v="0"/>
    <n v="56"/>
    <b v="1"/>
    <s v="theater/spaces"/>
    <n v="4.847083333333333"/>
    <n v="207.73214285714286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1633"/>
    <x v="0"/>
    <s v="US"/>
    <s v="USD"/>
    <n v="1476316800"/>
    <n v="1473837751"/>
    <b v="0"/>
    <n v="265"/>
    <b v="1"/>
    <s v="theater/spaces"/>
    <n v="0.46532000000000001"/>
    <n v="43.898113207547169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1633"/>
    <x v="0"/>
    <s v="GB"/>
    <s v="GBP"/>
    <n v="1466412081"/>
    <n v="1463820081"/>
    <b v="0"/>
    <n v="28"/>
    <b v="1"/>
    <s v="theater/spaces"/>
    <n v="11.632999999999999"/>
    <n v="415.46428571428572"/>
    <x v="1"/>
    <s v="spaces"/>
    <x v="2988"/>
    <d v="2016-06-20T02:41:21"/>
  </r>
  <r>
    <n v="2989"/>
    <s v="Let's Light Up The Gem!"/>
    <s v="Bring the movies back to Bethel, Maine."/>
    <n v="20000"/>
    <n v="11633"/>
    <x v="0"/>
    <s v="US"/>
    <s v="USD"/>
    <n v="1450673940"/>
    <n v="1448756962"/>
    <b v="0"/>
    <n v="364"/>
    <b v="1"/>
    <s v="theater/spaces"/>
    <n v="0.58165"/>
    <n v="31.958791208791208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1633"/>
    <x v="0"/>
    <s v="US"/>
    <s v="USD"/>
    <n v="1452174420"/>
    <n v="1449150420"/>
    <b v="0"/>
    <n v="27"/>
    <b v="1"/>
    <s v="theater/spaces"/>
    <n v="1.1633"/>
    <n v="430.85185185185185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11633"/>
    <x v="0"/>
    <s v="US"/>
    <s v="USD"/>
    <n v="1485547530"/>
    <n v="1483646730"/>
    <b v="0"/>
    <n v="93"/>
    <b v="1"/>
    <s v="theater/spaces"/>
    <n v="1.3685882352941177"/>
    <n v="125.08602150537635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11633"/>
    <x v="0"/>
    <s v="US"/>
    <s v="USD"/>
    <n v="1476037510"/>
    <n v="1473445510"/>
    <b v="0"/>
    <n v="64"/>
    <b v="1"/>
    <s v="theater/spaces"/>
    <n v="3.8776666666666668"/>
    <n v="181.765625"/>
    <x v="1"/>
    <s v="spaces"/>
    <x v="2992"/>
    <d v="2016-10-09T12:25:10"/>
  </r>
  <r>
    <n v="2993"/>
    <s v="TRUE WEST: Think, Dog! Productions"/>
    <s v="Help us build the Kitchen from Hell!"/>
    <n v="1000"/>
    <n v="11633"/>
    <x v="0"/>
    <s v="US"/>
    <s v="USD"/>
    <n v="1455998867"/>
    <n v="1453406867"/>
    <b v="0"/>
    <n v="22"/>
    <b v="1"/>
    <s v="theater/spaces"/>
    <n v="11.632999999999999"/>
    <n v="528.77272727272725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1633"/>
    <x v="0"/>
    <s v="GB"/>
    <s v="GBP"/>
    <n v="1412335772"/>
    <n v="1409743772"/>
    <b v="0"/>
    <n v="59"/>
    <b v="1"/>
    <s v="theater/spaces"/>
    <n v="38.776666666666664"/>
    <n v="197.16949152542372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1633"/>
    <x v="0"/>
    <s v="US"/>
    <s v="USD"/>
    <n v="1484841471"/>
    <n v="1482249471"/>
    <b v="0"/>
    <n v="249"/>
    <b v="1"/>
    <s v="theater/spaces"/>
    <n v="0.7755333333333333"/>
    <n v="46.718875502008032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11633"/>
    <x v="0"/>
    <s v="US"/>
    <s v="USD"/>
    <n v="1432677240"/>
    <n v="1427493240"/>
    <b v="0"/>
    <n v="392"/>
    <b v="1"/>
    <s v="theater/spaces"/>
    <n v="0.3323714285714286"/>
    <n v="29.676020408163264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1633"/>
    <x v="0"/>
    <s v="US"/>
    <s v="USD"/>
    <n v="1488171540"/>
    <n v="1486661793"/>
    <b v="0"/>
    <n v="115"/>
    <b v="1"/>
    <s v="theater/spaces"/>
    <n v="1.1633"/>
    <n v="101.15652173913044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11633"/>
    <x v="0"/>
    <s v="US"/>
    <s v="USD"/>
    <n v="1402892700"/>
    <n v="1400474329"/>
    <b v="0"/>
    <n v="433"/>
    <b v="1"/>
    <s v="theater/spaces"/>
    <n v="0.23266000000000001"/>
    <n v="26.866050808314089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1633"/>
    <x v="0"/>
    <s v="US"/>
    <s v="USD"/>
    <n v="1488333600"/>
    <n v="1487094360"/>
    <b v="0"/>
    <n v="20"/>
    <b v="1"/>
    <s v="theater/spaces"/>
    <n v="8.6170370370370364"/>
    <n v="581.6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11633"/>
    <x v="0"/>
    <s v="US"/>
    <s v="USD"/>
    <n v="1485885600"/>
    <n v="1484682670"/>
    <b v="0"/>
    <n v="8"/>
    <b v="1"/>
    <s v="theater/spaces"/>
    <n v="23.265999999999998"/>
    <n v="1454.12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11633"/>
    <x v="0"/>
    <s v="US"/>
    <s v="USD"/>
    <n v="1468445382"/>
    <n v="1465853382"/>
    <b v="0"/>
    <n v="175"/>
    <b v="1"/>
    <s v="theater/spaces"/>
    <n v="1.6125589132242861"/>
    <n v="66.474285714285713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11633"/>
    <x v="0"/>
    <s v="US"/>
    <s v="USD"/>
    <n v="1356552252"/>
    <n v="1353960252"/>
    <b v="0"/>
    <n v="104"/>
    <b v="1"/>
    <s v="theater/spaces"/>
    <n v="1.6618571428571429"/>
    <n v="111.85576923076923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11633"/>
    <x v="0"/>
    <s v="US"/>
    <s v="USD"/>
    <n v="1456811940"/>
    <n v="1454098976"/>
    <b v="0"/>
    <n v="17"/>
    <b v="1"/>
    <s v="theater/spaces"/>
    <n v="3.8776666666666668"/>
    <n v="684.2941176470587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11633"/>
    <x v="0"/>
    <s v="US"/>
    <s v="USD"/>
    <n v="1416089324"/>
    <n v="1413493724"/>
    <b v="0"/>
    <n v="277"/>
    <b v="1"/>
    <s v="theater/spaces"/>
    <n v="0.290825"/>
    <n v="41.996389891696751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1633"/>
    <x v="0"/>
    <s v="US"/>
    <s v="USD"/>
    <n v="1412611905"/>
    <n v="1410019905"/>
    <b v="0"/>
    <n v="118"/>
    <b v="1"/>
    <s v="theater/spaces"/>
    <n v="1.0974528301886792"/>
    <n v="98.584745762711862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11633"/>
    <x v="0"/>
    <s v="CA"/>
    <s v="CAD"/>
    <n v="1418580591"/>
    <n v="1415988591"/>
    <b v="0"/>
    <n v="97"/>
    <b v="1"/>
    <s v="theater/spaces"/>
    <n v="1.4541249999999999"/>
    <n v="119.9278350515464"/>
    <x v="1"/>
    <s v="spaces"/>
    <x v="3006"/>
    <d v="2014-12-14T12:09:51"/>
  </r>
  <r>
    <n v="3007"/>
    <s v="Bethlem"/>
    <s v="Consuite for 2015 CoreCon.  An adventure into insanity."/>
    <n v="600"/>
    <n v="11633"/>
    <x v="0"/>
    <s v="US"/>
    <s v="USD"/>
    <n v="1429938683"/>
    <n v="1428124283"/>
    <b v="0"/>
    <n v="20"/>
    <b v="1"/>
    <s v="theater/spaces"/>
    <n v="19.388333333333332"/>
    <n v="581.65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11633"/>
    <x v="0"/>
    <s v="US"/>
    <s v="USD"/>
    <n v="1453352719"/>
    <n v="1450760719"/>
    <b v="0"/>
    <n v="26"/>
    <b v="1"/>
    <s v="theater/spaces"/>
    <n v="3.8776666666666668"/>
    <n v="447.42307692307691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11633"/>
    <x v="0"/>
    <s v="US"/>
    <s v="USD"/>
    <n v="1417012840"/>
    <n v="1414417240"/>
    <b v="0"/>
    <n v="128"/>
    <b v="1"/>
    <s v="theater/spaces"/>
    <n v="0.46532000000000001"/>
    <n v="90.882812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11633"/>
    <x v="0"/>
    <s v="US"/>
    <s v="USD"/>
    <n v="1424548719"/>
    <n v="1419364719"/>
    <b v="0"/>
    <n v="15"/>
    <b v="1"/>
    <s v="theater/spaces"/>
    <n v="7.7553333333333336"/>
    <n v="775.5333333333333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11633"/>
    <x v="0"/>
    <s v="ES"/>
    <s v="EUR"/>
    <n v="1450911540"/>
    <n v="1448536516"/>
    <b v="0"/>
    <n v="25"/>
    <b v="1"/>
    <s v="theater/spaces"/>
    <n v="38.776666666666664"/>
    <n v="465.32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11633"/>
    <x v="0"/>
    <s v="US"/>
    <s v="USD"/>
    <n v="1423587130"/>
    <n v="1421772730"/>
    <b v="0"/>
    <n v="55"/>
    <b v="1"/>
    <s v="theater/spaces"/>
    <n v="2.9082499999999998"/>
    <n v="211.5090909090909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1633"/>
    <x v="0"/>
    <s v="US"/>
    <s v="USD"/>
    <n v="1434917049"/>
    <n v="1432325049"/>
    <b v="0"/>
    <n v="107"/>
    <b v="1"/>
    <s v="theater/spaces"/>
    <n v="1.1633"/>
    <n v="108.71962616822429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1633"/>
    <x v="0"/>
    <s v="US"/>
    <s v="USD"/>
    <n v="1415163600"/>
    <n v="1412737080"/>
    <b v="0"/>
    <n v="557"/>
    <b v="1"/>
    <s v="theater/spaces"/>
    <n v="0.46532000000000001"/>
    <n v="20.885098743267505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11633"/>
    <x v="0"/>
    <s v="US"/>
    <s v="USD"/>
    <n v="1402459200"/>
    <n v="1401125238"/>
    <b v="0"/>
    <n v="40"/>
    <b v="1"/>
    <s v="theater/spaces"/>
    <n v="3.421470588235294"/>
    <n v="290.82499999999999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1633"/>
    <x v="0"/>
    <s v="US"/>
    <s v="USD"/>
    <n v="1405688952"/>
    <n v="1400504952"/>
    <b v="0"/>
    <n v="36"/>
    <b v="1"/>
    <s v="theater/spaces"/>
    <n v="1.3685882352941177"/>
    <n v="323.13888888888891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11633"/>
    <x v="0"/>
    <s v="US"/>
    <s v="USD"/>
    <n v="1408566243"/>
    <n v="1405974243"/>
    <b v="0"/>
    <n v="159"/>
    <b v="1"/>
    <s v="theater/spaces"/>
    <n v="0.52877272727272728"/>
    <n v="73.163522012578611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11633"/>
    <x v="0"/>
    <s v="FR"/>
    <s v="EUR"/>
    <n v="1437429600"/>
    <n v="1433747376"/>
    <b v="0"/>
    <n v="41"/>
    <b v="1"/>
    <s v="theater/spaces"/>
    <n v="2.7697619047619049"/>
    <n v="283.73170731707319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1633"/>
    <x v="0"/>
    <s v="US"/>
    <s v="USD"/>
    <n v="1401159600"/>
    <n v="1398801620"/>
    <b v="0"/>
    <n v="226"/>
    <b v="1"/>
    <s v="theater/spaces"/>
    <n v="0.7755333333333333"/>
    <n v="51.473451327433629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11633"/>
    <x v="0"/>
    <s v="US"/>
    <s v="USD"/>
    <n v="1439583533"/>
    <n v="1434399533"/>
    <b v="0"/>
    <n v="30"/>
    <b v="1"/>
    <s v="theater/spaces"/>
    <n v="1.6618571428571429"/>
    <n v="387.76666666666665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11633"/>
    <x v="0"/>
    <s v="US"/>
    <s v="USD"/>
    <n v="1479794340"/>
    <n v="1476715869"/>
    <b v="0"/>
    <n v="103"/>
    <b v="1"/>
    <s v="theater/spaces"/>
    <n v="2.5851111111111109"/>
    <n v="112.94174757281553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1633"/>
    <x v="0"/>
    <s v="US"/>
    <s v="USD"/>
    <n v="1472338409"/>
    <n v="1468450409"/>
    <b v="0"/>
    <n v="62"/>
    <b v="1"/>
    <s v="theater/spaces"/>
    <n v="1.1633"/>
    <n v="187.62903225806451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11633"/>
    <x v="0"/>
    <s v="GB"/>
    <s v="GBP"/>
    <n v="1434039186"/>
    <n v="1430151186"/>
    <b v="0"/>
    <n v="6"/>
    <b v="1"/>
    <s v="theater/spaces"/>
    <n v="16.618571428571428"/>
    <n v="1938.8333333333333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1633"/>
    <x v="0"/>
    <s v="US"/>
    <s v="USD"/>
    <n v="1349567475"/>
    <n v="1346975475"/>
    <b v="0"/>
    <n v="182"/>
    <b v="1"/>
    <s v="theater/spaces"/>
    <n v="2.3266"/>
    <n v="63.917582417582416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11633"/>
    <x v="0"/>
    <s v="GB"/>
    <s v="GBP"/>
    <n v="1401465600"/>
    <n v="1399032813"/>
    <b v="0"/>
    <n v="145"/>
    <b v="1"/>
    <s v="theater/spaces"/>
    <n v="4.6532"/>
    <n v="80.227586206896547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1633"/>
    <x v="0"/>
    <s v="GB"/>
    <s v="GBP"/>
    <n v="1488538892"/>
    <n v="1487329292"/>
    <b v="0"/>
    <n v="25"/>
    <b v="1"/>
    <s v="theater/spaces"/>
    <n v="12.925555555555556"/>
    <n v="465.32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11633"/>
    <x v="0"/>
    <s v="US"/>
    <s v="USD"/>
    <n v="1426866851"/>
    <n v="1424278451"/>
    <b v="0"/>
    <n v="320"/>
    <b v="1"/>
    <s v="theater/spaces"/>
    <n v="0.290825"/>
    <n v="36.353124999999999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11633"/>
    <x v="0"/>
    <s v="US"/>
    <s v="USD"/>
    <n v="1471242025"/>
    <n v="1468650025"/>
    <b v="0"/>
    <n v="99"/>
    <b v="1"/>
    <s v="theater/spaces"/>
    <n v="2.3266"/>
    <n v="117.50505050505051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11633"/>
    <x v="0"/>
    <s v="US"/>
    <s v="USD"/>
    <n v="1416285300"/>
    <n v="1413824447"/>
    <b v="0"/>
    <n v="348"/>
    <b v="1"/>
    <s v="theater/spaces"/>
    <n v="0.38776666666666665"/>
    <n v="33.428160919540232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1633"/>
    <x v="0"/>
    <s v="US"/>
    <s v="USD"/>
    <n v="1442426171"/>
    <n v="1439834171"/>
    <b v="0"/>
    <n v="41"/>
    <b v="1"/>
    <s v="theater/spaces"/>
    <n v="6.6474285714285717"/>
    <n v="283.73170731707319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1633"/>
    <x v="0"/>
    <s v="US"/>
    <s v="USD"/>
    <n v="1476479447"/>
    <n v="1471295447"/>
    <b v="0"/>
    <n v="29"/>
    <b v="1"/>
    <s v="theater/spaces"/>
    <n v="7.7553333333333336"/>
    <n v="401.13793103448273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1633"/>
    <x v="0"/>
    <s v="US"/>
    <s v="USD"/>
    <n v="1441933459"/>
    <n v="1439341459"/>
    <b v="0"/>
    <n v="25"/>
    <b v="1"/>
    <s v="theater/spaces"/>
    <n v="11.632999999999999"/>
    <n v="465.32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11633"/>
    <x v="0"/>
    <s v="US"/>
    <s v="USD"/>
    <n v="1471487925"/>
    <n v="1468895925"/>
    <b v="0"/>
    <n v="23"/>
    <b v="1"/>
    <s v="theater/spaces"/>
    <n v="3.8776666666666668"/>
    <n v="505.7826086956521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633"/>
    <x v="0"/>
    <s v="US"/>
    <s v="USD"/>
    <n v="1477972740"/>
    <n v="1475326255"/>
    <b v="0"/>
    <n v="1260"/>
    <b v="1"/>
    <s v="theater/spaces"/>
    <n v="0.11633"/>
    <n v="9.2325396825396826"/>
    <x v="1"/>
    <s v="spaces"/>
    <x v="3034"/>
    <d v="2016-10-31T21:59:00"/>
  </r>
  <r>
    <n v="3035"/>
    <s v="The Coalition Theater"/>
    <s v="Help create a permanent home for live comedy shows and classes in Downtown RVA."/>
    <n v="25000"/>
    <n v="11633"/>
    <x v="0"/>
    <s v="US"/>
    <s v="USD"/>
    <n v="1367674009"/>
    <n v="1365082009"/>
    <b v="0"/>
    <n v="307"/>
    <b v="1"/>
    <s v="theater/spaces"/>
    <n v="0.46532000000000001"/>
    <n v="37.89250814332247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11633"/>
    <x v="0"/>
    <s v="US"/>
    <s v="USD"/>
    <n v="1376654340"/>
    <n v="1373568644"/>
    <b v="0"/>
    <n v="329"/>
    <b v="1"/>
    <s v="theater/spaces"/>
    <n v="0.46532000000000001"/>
    <n v="35.358662613981764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1633"/>
    <x v="0"/>
    <s v="US"/>
    <s v="USD"/>
    <n v="1285995540"/>
    <n v="1279574773"/>
    <b v="0"/>
    <n v="32"/>
    <b v="1"/>
    <s v="theater/spaces"/>
    <n v="23.265999999999998"/>
    <n v="363.5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1633"/>
    <x v="0"/>
    <s v="US"/>
    <s v="USD"/>
    <n v="1457071397"/>
    <n v="1451887397"/>
    <b v="0"/>
    <n v="27"/>
    <b v="1"/>
    <s v="theater/spaces"/>
    <n v="11.632999999999999"/>
    <n v="430.85185185185185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11633"/>
    <x v="0"/>
    <s v="US"/>
    <s v="USD"/>
    <n v="1388303940"/>
    <n v="1386011038"/>
    <b v="0"/>
    <n v="236"/>
    <b v="1"/>
    <s v="theater/spaces"/>
    <n v="0.58165"/>
    <n v="49.292372881355931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11633"/>
    <x v="0"/>
    <s v="US"/>
    <s v="USD"/>
    <n v="1435359600"/>
    <n v="1434999621"/>
    <b v="0"/>
    <n v="42"/>
    <b v="1"/>
    <s v="theater/spaces"/>
    <n v="3.8776666666666668"/>
    <n v="276.97619047619048"/>
    <x v="1"/>
    <s v="spaces"/>
    <x v="3040"/>
    <d v="2015-06-26T17:00:00"/>
  </r>
  <r>
    <n v="3041"/>
    <s v="Lend a Hand in Our Home"/>
    <s v="Privet! Hello! Bon Jour! We are the Arlekin Players Theatre and we need a home."/>
    <n v="8300"/>
    <n v="11633"/>
    <x v="0"/>
    <s v="US"/>
    <s v="USD"/>
    <n v="1453323048"/>
    <n v="1450731048"/>
    <b v="0"/>
    <n v="95"/>
    <b v="1"/>
    <s v="theater/spaces"/>
    <n v="1.401566265060241"/>
    <n v="122.45263157894736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1633"/>
    <x v="0"/>
    <s v="GB"/>
    <s v="GBP"/>
    <n v="1444149047"/>
    <n v="1441557047"/>
    <b v="0"/>
    <n v="37"/>
    <b v="1"/>
    <s v="theater/spaces"/>
    <n v="7.7553333333333336"/>
    <n v="314.40540540540542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1633"/>
    <x v="0"/>
    <s v="CA"/>
    <s v="CAD"/>
    <n v="1429152600"/>
    <n v="1426815699"/>
    <b v="0"/>
    <n v="128"/>
    <b v="1"/>
    <s v="theater/spaces"/>
    <n v="0.7755333333333333"/>
    <n v="90.88281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1633"/>
    <x v="0"/>
    <s v="US"/>
    <s v="USD"/>
    <n v="1454433998"/>
    <n v="1453137998"/>
    <b v="0"/>
    <n v="156"/>
    <b v="1"/>
    <s v="theater/spaces"/>
    <n v="0.9694166666666667"/>
    <n v="74.570512820512818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11633"/>
    <x v="0"/>
    <s v="US"/>
    <s v="USD"/>
    <n v="1408679055"/>
    <n v="1406087055"/>
    <b v="0"/>
    <n v="64"/>
    <b v="1"/>
    <s v="theater/spaces"/>
    <n v="2.9082499999999998"/>
    <n v="181.765625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1633"/>
    <x v="0"/>
    <s v="US"/>
    <s v="USD"/>
    <n v="1410324720"/>
    <n v="1407784586"/>
    <b v="0"/>
    <n v="58"/>
    <b v="1"/>
    <s v="theater/spaces"/>
    <n v="1.4725316455696202"/>
    <n v="200.56896551724137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11633"/>
    <x v="0"/>
    <s v="US"/>
    <s v="USD"/>
    <n v="1461762960"/>
    <n v="1457999054"/>
    <b v="0"/>
    <n v="20"/>
    <b v="1"/>
    <s v="theater/spaces"/>
    <n v="23.265999999999998"/>
    <n v="581.6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11633"/>
    <x v="0"/>
    <s v="US"/>
    <s v="USD"/>
    <n v="1420060920"/>
    <n v="1417556262"/>
    <b v="0"/>
    <n v="47"/>
    <b v="1"/>
    <s v="theater/spaces"/>
    <n v="2.3266"/>
    <n v="247.51063829787233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1633"/>
    <x v="0"/>
    <s v="US"/>
    <s v="USD"/>
    <n v="1434241255"/>
    <n v="1431649255"/>
    <b v="0"/>
    <n v="54"/>
    <b v="1"/>
    <s v="theater/spaces"/>
    <n v="3.1021333333333332"/>
    <n v="215.42592592592592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11633"/>
    <x v="0"/>
    <s v="US"/>
    <s v="USD"/>
    <n v="1462420960"/>
    <n v="1459828960"/>
    <b v="0"/>
    <n v="9"/>
    <b v="1"/>
    <s v="theater/spaces"/>
    <n v="19.388333333333332"/>
    <n v="1292.5555555555557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11633"/>
    <x v="2"/>
    <s v="GB"/>
    <s v="GBP"/>
    <n v="1486547945"/>
    <n v="1483955945"/>
    <b v="1"/>
    <n v="35"/>
    <b v="0"/>
    <s v="theater/spaces"/>
    <n v="3.3237142857142858"/>
    <n v="332.37142857142857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11633"/>
    <x v="2"/>
    <s v="US"/>
    <s v="USD"/>
    <n v="1432828740"/>
    <n v="1430237094"/>
    <b v="0"/>
    <n v="2"/>
    <b v="0"/>
    <s v="theater/spaces"/>
    <n v="0.23266000000000001"/>
    <n v="5816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11633"/>
    <x v="2"/>
    <s v="US"/>
    <s v="USD"/>
    <n v="1412222340"/>
    <n v="1407781013"/>
    <b v="0"/>
    <n v="3"/>
    <b v="0"/>
    <s v="theater/spaces"/>
    <n v="1.1633"/>
    <n v="3877.6666666666665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1633"/>
    <x v="2"/>
    <s v="US"/>
    <s v="USD"/>
    <n v="1425258240"/>
    <n v="1422043154"/>
    <b v="0"/>
    <n v="0"/>
    <b v="0"/>
    <s v="theater/spaces"/>
    <n v="38.776666666666664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1633"/>
    <x v="2"/>
    <s v="US"/>
    <s v="USD"/>
    <n v="1420844390"/>
    <n v="1415660390"/>
    <b v="0"/>
    <n v="1"/>
    <b v="0"/>
    <s v="theater/spaces"/>
    <n v="0.58165"/>
    <n v="11633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11633"/>
    <x v="2"/>
    <s v="US"/>
    <s v="USD"/>
    <n v="1412003784"/>
    <n v="1406819784"/>
    <b v="0"/>
    <n v="0"/>
    <b v="0"/>
    <s v="theater/spaces"/>
    <n v="0.46532000000000001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11633"/>
    <x v="2"/>
    <s v="GB"/>
    <s v="GBP"/>
    <n v="1459694211"/>
    <n v="1457105811"/>
    <b v="0"/>
    <n v="0"/>
    <b v="0"/>
    <s v="theater/spaces"/>
    <n v="0.23266000000000001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11633"/>
    <x v="2"/>
    <s v="IT"/>
    <s v="EUR"/>
    <n v="1463734740"/>
    <n v="1459414740"/>
    <b v="0"/>
    <n v="3"/>
    <b v="0"/>
    <s v="theater/spaces"/>
    <n v="0.64627777777777773"/>
    <n v="3877.6666666666665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1633"/>
    <x v="2"/>
    <s v="US"/>
    <s v="USD"/>
    <n v="1407536846"/>
    <n v="1404944846"/>
    <b v="0"/>
    <n v="11"/>
    <b v="0"/>
    <s v="theater/spaces"/>
    <n v="0.7755333333333333"/>
    <n v="1057.5454545454545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11633"/>
    <x v="2"/>
    <s v="US"/>
    <s v="USD"/>
    <n v="1443422134"/>
    <n v="1440830134"/>
    <b v="0"/>
    <n v="6"/>
    <b v="0"/>
    <s v="theater/spaces"/>
    <n v="5.2877272727272724E-2"/>
    <n v="1938.8333333333333"/>
    <x v="1"/>
    <s v="spaces"/>
    <x v="3060"/>
    <d v="2015-09-28T00:35:34"/>
  </r>
  <r>
    <n v="3061"/>
    <s v="Help Save Parkway Cinemas!"/>
    <s v="Save a historic Local theater."/>
    <n v="1000000"/>
    <n v="11633"/>
    <x v="2"/>
    <s v="US"/>
    <s v="USD"/>
    <n v="1407955748"/>
    <n v="1405363748"/>
    <b v="0"/>
    <n v="0"/>
    <b v="0"/>
    <s v="theater/spaces"/>
    <n v="1.1632999999999999E-2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11633"/>
    <x v="2"/>
    <s v="US"/>
    <s v="USD"/>
    <n v="1443636000"/>
    <n v="1441111892"/>
    <b v="0"/>
    <n v="67"/>
    <b v="0"/>
    <s v="theater/spaces"/>
    <n v="1.1633"/>
    <n v="173.62686567164178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11633"/>
    <x v="2"/>
    <s v="US"/>
    <s v="USD"/>
    <n v="1477174138"/>
    <n v="1474150138"/>
    <b v="0"/>
    <n v="23"/>
    <b v="0"/>
    <s v="theater/spaces"/>
    <n v="3.8776666666666668"/>
    <n v="505.78260869565219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11633"/>
    <x v="2"/>
    <s v="US"/>
    <s v="USD"/>
    <n v="1448175540"/>
    <n v="1445483246"/>
    <b v="0"/>
    <n v="72"/>
    <b v="0"/>
    <s v="theater/spaces"/>
    <n v="0.15510666666666667"/>
    <n v="161.56944444444446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1633"/>
    <x v="2"/>
    <s v="US"/>
    <s v="USD"/>
    <n v="1406683172"/>
    <n v="1404523172"/>
    <b v="0"/>
    <n v="2"/>
    <b v="0"/>
    <s v="theater/spaces"/>
    <n v="0.46532000000000001"/>
    <n v="5816.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11633"/>
    <x v="2"/>
    <s v="AU"/>
    <s v="AUD"/>
    <n v="1468128537"/>
    <n v="1465536537"/>
    <b v="0"/>
    <n v="15"/>
    <b v="0"/>
    <s v="theater/spaces"/>
    <n v="3.3237142857142854E-2"/>
    <n v="775.5333333333333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1633"/>
    <x v="2"/>
    <s v="NZ"/>
    <s v="NZD"/>
    <n v="1441837879"/>
    <n v="1439245879"/>
    <b v="0"/>
    <n v="1"/>
    <b v="0"/>
    <s v="theater/spaces"/>
    <n v="1.4541249999999999"/>
    <n v="11633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1633"/>
    <x v="2"/>
    <s v="US"/>
    <s v="USD"/>
    <n v="1445013352"/>
    <n v="1442421352"/>
    <b v="0"/>
    <n v="2"/>
    <b v="0"/>
    <s v="theater/spaces"/>
    <n v="4.6531999999999997E-2"/>
    <n v="5816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1633"/>
    <x v="2"/>
    <s v="US"/>
    <s v="USD"/>
    <n v="1418587234"/>
    <n v="1415995234"/>
    <b v="0"/>
    <n v="7"/>
    <b v="0"/>
    <s v="theater/spaces"/>
    <n v="11.632999999999999"/>
    <n v="1661.8571428571429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11633"/>
    <x v="2"/>
    <s v="GB"/>
    <s v="GBP"/>
    <n v="1481132169"/>
    <n v="1479317769"/>
    <b v="0"/>
    <n v="16"/>
    <b v="0"/>
    <s v="theater/spaces"/>
    <n v="1.1633"/>
    <n v="727.062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11633"/>
    <x v="2"/>
    <s v="US"/>
    <s v="USD"/>
    <n v="1429595940"/>
    <n v="1428082481"/>
    <b v="0"/>
    <n v="117"/>
    <b v="0"/>
    <s v="theater/spaces"/>
    <n v="0.9694166666666667"/>
    <n v="99.427350427350433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11633"/>
    <x v="2"/>
    <s v="US"/>
    <s v="USD"/>
    <n v="1477791960"/>
    <n v="1476549262"/>
    <b v="0"/>
    <n v="2"/>
    <b v="0"/>
    <s v="theater/spaces"/>
    <n v="0.9694166666666667"/>
    <n v="5816.5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11633"/>
    <x v="2"/>
    <s v="US"/>
    <s v="USD"/>
    <n v="1434309540"/>
    <n v="1429287900"/>
    <b v="0"/>
    <n v="7"/>
    <b v="0"/>
    <s v="theater/spaces"/>
    <n v="4.1546428571428567E-3"/>
    <n v="1661.857142857142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1633"/>
    <x v="2"/>
    <s v="FR"/>
    <s v="EUR"/>
    <n v="1457617359"/>
    <n v="1455025359"/>
    <b v="0"/>
    <n v="3"/>
    <b v="0"/>
    <s v="theater/spaces"/>
    <n v="0.46532000000000001"/>
    <n v="3877.6666666666665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1633"/>
    <x v="2"/>
    <s v="US"/>
    <s v="USD"/>
    <n v="1471573640"/>
    <n v="1467253640"/>
    <b v="0"/>
    <n v="20"/>
    <b v="0"/>
    <s v="theater/spaces"/>
    <n v="0.7755333333333333"/>
    <n v="581.65"/>
    <x v="1"/>
    <s v="spaces"/>
    <x v="3075"/>
    <d v="2016-08-18T20:27:20"/>
  </r>
  <r>
    <n v="3076"/>
    <s v="10,000 Hours"/>
    <s v="Helping female comedians get in their 10,000 Hours of practice!"/>
    <n v="10000"/>
    <n v="11633"/>
    <x v="2"/>
    <s v="US"/>
    <s v="USD"/>
    <n v="1444405123"/>
    <n v="1439221123"/>
    <b v="0"/>
    <n v="50"/>
    <b v="0"/>
    <s v="theater/spaces"/>
    <n v="1.1633"/>
    <n v="232.66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1633"/>
    <x v="2"/>
    <s v="CA"/>
    <s v="CAD"/>
    <n v="1488495478"/>
    <n v="1485903478"/>
    <b v="0"/>
    <n v="2"/>
    <b v="0"/>
    <s v="theater/spaces"/>
    <n v="0.52877272727272728"/>
    <n v="5816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1633"/>
    <x v="2"/>
    <s v="US"/>
    <s v="USD"/>
    <n v="1424920795"/>
    <n v="1422328795"/>
    <b v="0"/>
    <n v="3"/>
    <b v="0"/>
    <s v="theater/spaces"/>
    <n v="0.19388333333333332"/>
    <n v="3877.6666666666665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633"/>
    <x v="2"/>
    <s v="US"/>
    <s v="USD"/>
    <n v="1427040435"/>
    <n v="1424452035"/>
    <b v="0"/>
    <n v="27"/>
    <b v="0"/>
    <s v="theater/spaces"/>
    <n v="8.7225737178573941E-3"/>
    <n v="430.85185185185185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11633"/>
    <x v="2"/>
    <s v="US"/>
    <s v="USD"/>
    <n v="1419644444"/>
    <n v="1414456844"/>
    <b v="0"/>
    <n v="7"/>
    <b v="0"/>
    <s v="theater/spaces"/>
    <n v="5.8164999999999996E-3"/>
    <n v="1661.8571428571429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1633"/>
    <x v="2"/>
    <s v="US"/>
    <s v="USD"/>
    <n v="1442722891"/>
    <n v="1440130891"/>
    <b v="0"/>
    <n v="5"/>
    <b v="0"/>
    <s v="theater/spaces"/>
    <n v="1.1632999999999999E-2"/>
    <n v="2326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11633"/>
    <x v="2"/>
    <s v="US"/>
    <s v="USD"/>
    <n v="1447628946"/>
    <n v="1445033346"/>
    <b v="0"/>
    <n v="0"/>
    <b v="0"/>
    <s v="theater/spaces"/>
    <n v="1.2925555555555555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11633"/>
    <x v="2"/>
    <s v="US"/>
    <s v="USD"/>
    <n v="1409547600"/>
    <n v="1406986278"/>
    <b v="0"/>
    <n v="3"/>
    <b v="0"/>
    <s v="theater/spaces"/>
    <n v="0.58165"/>
    <n v="3877.6666666666665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11633"/>
    <x v="2"/>
    <s v="US"/>
    <s v="USD"/>
    <n v="1430851680"/>
    <n v="1428340931"/>
    <b v="0"/>
    <n v="6"/>
    <b v="0"/>
    <s v="theater/spaces"/>
    <n v="2.8659768415865976"/>
    <n v="1938.8333333333333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11633"/>
    <x v="2"/>
    <s v="US"/>
    <s v="USD"/>
    <n v="1443561159"/>
    <n v="1440969159"/>
    <b v="0"/>
    <n v="9"/>
    <b v="0"/>
    <s v="theater/spaces"/>
    <n v="0.46532000000000001"/>
    <n v="1292.5555555555557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33"/>
    <x v="2"/>
    <s v="IT"/>
    <s v="EUR"/>
    <n v="1439827559"/>
    <n v="1434643559"/>
    <b v="0"/>
    <n v="3"/>
    <b v="0"/>
    <s v="theater/spaces"/>
    <n v="0.58165"/>
    <n v="3877.6666666666665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33"/>
    <x v="2"/>
    <s v="US"/>
    <s v="USD"/>
    <n v="1482294990"/>
    <n v="1477107390"/>
    <b v="0"/>
    <n v="2"/>
    <b v="0"/>
    <s v="theater/spaces"/>
    <n v="0.58165"/>
    <n v="5816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1633"/>
    <x v="2"/>
    <s v="US"/>
    <s v="USD"/>
    <n v="1420724460"/>
    <n v="1418046247"/>
    <b v="0"/>
    <n v="3"/>
    <b v="0"/>
    <s v="theater/spaces"/>
    <n v="0.17896923076923077"/>
    <n v="3877.6666666666665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11633"/>
    <x v="2"/>
    <s v="US"/>
    <s v="USD"/>
    <n v="1468029540"/>
    <n v="1465304483"/>
    <b v="0"/>
    <n v="45"/>
    <b v="0"/>
    <s v="theater/spaces"/>
    <n v="0.46532000000000001"/>
    <n v="258.51111111111112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633"/>
    <x v="2"/>
    <s v="US"/>
    <s v="USD"/>
    <n v="1430505545"/>
    <n v="1425325145"/>
    <b v="0"/>
    <n v="9"/>
    <b v="0"/>
    <s v="theater/spaces"/>
    <n v="5.1702222222222219E-2"/>
    <n v="1292.5555555555557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11633"/>
    <x v="2"/>
    <s v="US"/>
    <s v="USD"/>
    <n v="1471214743"/>
    <n v="1468622743"/>
    <b v="0"/>
    <n v="9"/>
    <b v="0"/>
    <s v="theater/spaces"/>
    <n v="2.3266"/>
    <n v="1292.5555555555557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633"/>
    <x v="2"/>
    <s v="US"/>
    <s v="USD"/>
    <n v="1444946400"/>
    <n v="1441723912"/>
    <b v="0"/>
    <n v="21"/>
    <b v="0"/>
    <s v="theater/spaces"/>
    <n v="0.11633"/>
    <n v="553.95238095238096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11633"/>
    <x v="2"/>
    <s v="CA"/>
    <s v="CAD"/>
    <n v="1401595140"/>
    <n v="1398980941"/>
    <b v="0"/>
    <n v="17"/>
    <b v="0"/>
    <s v="theater/spaces"/>
    <n v="2.9082499999999998"/>
    <n v="684.29411764705878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11633"/>
    <x v="2"/>
    <s v="US"/>
    <s v="USD"/>
    <n v="1442775956"/>
    <n v="1437591956"/>
    <b v="0"/>
    <n v="1"/>
    <b v="0"/>
    <s v="theater/spaces"/>
    <n v="0.11633"/>
    <n v="11633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11633"/>
    <x v="2"/>
    <s v="US"/>
    <s v="USD"/>
    <n v="1470011780"/>
    <n v="1464827780"/>
    <b v="0"/>
    <n v="1"/>
    <b v="0"/>
    <s v="theater/spaces"/>
    <n v="0.77969168900804287"/>
    <n v="11633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11633"/>
    <x v="2"/>
    <s v="US"/>
    <s v="USD"/>
    <n v="1432151326"/>
    <n v="1429559326"/>
    <b v="0"/>
    <n v="14"/>
    <b v="0"/>
    <s v="theater/spaces"/>
    <n v="0.58165"/>
    <n v="830.92857142857144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633"/>
    <x v="2"/>
    <s v="GB"/>
    <s v="GBP"/>
    <n v="1475848800"/>
    <n v="1474027501"/>
    <b v="0"/>
    <n v="42"/>
    <b v="0"/>
    <s v="theater/spaces"/>
    <n v="1.1633"/>
    <n v="276.97619047619048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1633"/>
    <x v="2"/>
    <s v="US"/>
    <s v="USD"/>
    <n v="1454890620"/>
    <n v="1450724449"/>
    <b v="0"/>
    <n v="27"/>
    <b v="0"/>
    <s v="theater/spaces"/>
    <n v="0.23874807593637762"/>
    <n v="430.85185185185185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633"/>
    <x v="2"/>
    <s v="US"/>
    <s v="USD"/>
    <n v="1455251591"/>
    <n v="1452659591"/>
    <b v="0"/>
    <n v="5"/>
    <b v="0"/>
    <s v="theater/spaces"/>
    <n v="5.8164999999999996"/>
    <n v="2326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1633"/>
    <x v="2"/>
    <s v="US"/>
    <s v="USD"/>
    <n v="1413816975"/>
    <n v="1411224975"/>
    <b v="0"/>
    <n v="13"/>
    <b v="0"/>
    <s v="theater/spaces"/>
    <n v="0.9694166666666667"/>
    <n v="894.84615384615381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11633"/>
    <x v="2"/>
    <s v="FR"/>
    <s v="EUR"/>
    <n v="1437033360"/>
    <n v="1434445937"/>
    <b v="0"/>
    <n v="12"/>
    <b v="0"/>
    <s v="theater/spaces"/>
    <n v="4.6532"/>
    <n v="969.41666666666663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11633"/>
    <x v="2"/>
    <s v="GB"/>
    <s v="GBP"/>
    <n v="1471939818"/>
    <n v="1467619818"/>
    <b v="0"/>
    <n v="90"/>
    <b v="0"/>
    <s v="theater/spaces"/>
    <n v="0.72706249999999994"/>
    <n v="129.25555555555556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633"/>
    <x v="2"/>
    <s v="US"/>
    <s v="USD"/>
    <n v="1434080706"/>
    <n v="1428896706"/>
    <b v="0"/>
    <n v="2"/>
    <b v="0"/>
    <s v="theater/spaces"/>
    <n v="2.8373170731707318"/>
    <n v="5816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633"/>
    <x v="2"/>
    <s v="AU"/>
    <s v="AUD"/>
    <n v="1422928800"/>
    <n v="1420235311"/>
    <b v="0"/>
    <n v="5"/>
    <b v="0"/>
    <s v="theater/spaces"/>
    <n v="2.9082499999999998"/>
    <n v="2326.6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11633"/>
    <x v="2"/>
    <s v="US"/>
    <s v="USD"/>
    <n v="1413694800"/>
    <n v="1408986916"/>
    <b v="0"/>
    <n v="31"/>
    <b v="0"/>
    <s v="theater/spaces"/>
    <n v="1.9902480752780154"/>
    <n v="375.25806451612902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11633"/>
    <x v="2"/>
    <s v="GB"/>
    <s v="GBP"/>
    <n v="1442440800"/>
    <n v="1440497876"/>
    <b v="0"/>
    <n v="4"/>
    <b v="0"/>
    <s v="theater/spaces"/>
    <n v="11.632999999999999"/>
    <n v="2908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11633"/>
    <x v="2"/>
    <s v="US"/>
    <s v="USD"/>
    <n v="1431372751"/>
    <n v="1430767951"/>
    <b v="0"/>
    <n v="29"/>
    <b v="0"/>
    <s v="theater/spaces"/>
    <n v="0.290825"/>
    <n v="401.13793103448273"/>
    <x v="1"/>
    <s v="spaces"/>
    <x v="3107"/>
    <d v="2015-05-11T13:32:31"/>
  </r>
  <r>
    <n v="3108"/>
    <s v="Funding a home for our Children's Theater"/>
    <s v="We need a permanent home for the theater!"/>
    <n v="50000"/>
    <n v="11633"/>
    <x v="2"/>
    <s v="US"/>
    <s v="USD"/>
    <n v="1430234394"/>
    <n v="1425053994"/>
    <b v="0"/>
    <n v="2"/>
    <b v="0"/>
    <s v="theater/spaces"/>
    <n v="0.23266000000000001"/>
    <n v="5816.5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1633"/>
    <x v="2"/>
    <s v="US"/>
    <s v="USD"/>
    <n v="1409194810"/>
    <n v="1406170810"/>
    <b v="0"/>
    <n v="114"/>
    <b v="0"/>
    <s v="theater/spaces"/>
    <n v="0.43898113207547168"/>
    <n v="102.04385964912281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1633"/>
    <x v="2"/>
    <s v="US"/>
    <s v="USD"/>
    <n v="1487465119"/>
    <n v="1484009119"/>
    <b v="0"/>
    <n v="1"/>
    <b v="0"/>
    <s v="theater/spaces"/>
    <n v="0.46532000000000001"/>
    <n v="11633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11633"/>
    <x v="2"/>
    <s v="US"/>
    <s v="USD"/>
    <n v="1412432220"/>
    <n v="1409753820"/>
    <b v="0"/>
    <n v="76"/>
    <b v="0"/>
    <s v="theater/spaces"/>
    <n v="0.58165"/>
    <n v="153.06578947368422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11633"/>
    <x v="2"/>
    <s v="US"/>
    <s v="USD"/>
    <n v="1477968934"/>
    <n v="1472784934"/>
    <b v="0"/>
    <n v="9"/>
    <b v="0"/>
    <s v="theater/spaces"/>
    <n v="1.0575454545454546"/>
    <n v="1292.5555555555557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11633"/>
    <x v="2"/>
    <s v="US"/>
    <s v="USD"/>
    <n v="1429291982"/>
    <n v="1426699982"/>
    <b v="0"/>
    <n v="37"/>
    <b v="0"/>
    <s v="theater/spaces"/>
    <n v="0.10650492103456169"/>
    <n v="314.40540540540542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1633"/>
    <x v="2"/>
    <s v="US"/>
    <s v="USD"/>
    <n v="1411312250"/>
    <n v="1406128250"/>
    <b v="0"/>
    <n v="0"/>
    <b v="0"/>
    <s v="theater/spaces"/>
    <n v="0.15510666666666667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11633"/>
    <x v="2"/>
    <s v="SE"/>
    <s v="SEK"/>
    <n v="1465123427"/>
    <n v="1462531427"/>
    <b v="0"/>
    <n v="1"/>
    <b v="0"/>
    <s v="theater/spaces"/>
    <n v="1.1633"/>
    <n v="11633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11633"/>
    <x v="2"/>
    <s v="US"/>
    <s v="USD"/>
    <n v="1427890925"/>
    <n v="1426681325"/>
    <b v="0"/>
    <n v="10"/>
    <b v="0"/>
    <s v="theater/spaces"/>
    <n v="15.510666666666667"/>
    <n v="1163.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1633"/>
    <x v="2"/>
    <s v="GB"/>
    <s v="GBP"/>
    <n v="1464354720"/>
    <n v="1463648360"/>
    <b v="0"/>
    <n v="1"/>
    <b v="0"/>
    <s v="theater/spaces"/>
    <n v="11.632999999999999"/>
    <n v="11633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1633"/>
    <x v="2"/>
    <s v="SE"/>
    <s v="SEK"/>
    <n v="1467473723"/>
    <n v="1465832123"/>
    <b v="0"/>
    <n v="2"/>
    <b v="0"/>
    <s v="theater/spaces"/>
    <n v="2.3265999999999998E-2"/>
    <n v="5816.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1633"/>
    <x v="2"/>
    <s v="US"/>
    <s v="USD"/>
    <n v="1427414732"/>
    <n v="1424826332"/>
    <b v="0"/>
    <n v="1"/>
    <b v="0"/>
    <s v="theater/spaces"/>
    <n v="1.1633"/>
    <n v="11633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1633"/>
    <x v="2"/>
    <s v="NL"/>
    <s v="EUR"/>
    <n v="1462484196"/>
    <n v="1457303796"/>
    <b v="0"/>
    <n v="10"/>
    <b v="0"/>
    <s v="theater/spaces"/>
    <n v="8.9484615384615388E-3"/>
    <n v="1163.3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1633"/>
    <x v="1"/>
    <s v="CA"/>
    <s v="CAD"/>
    <n v="1411748335"/>
    <n v="1406564335"/>
    <b v="0"/>
    <n v="1"/>
    <b v="0"/>
    <s v="theater/spaces"/>
    <n v="7.7553333333333336"/>
    <n v="11633"/>
    <x v="1"/>
    <s v="spaces"/>
    <x v="3121"/>
    <d v="2014-09-26T10:18:55"/>
  </r>
  <r>
    <n v="3122"/>
    <s v="be back soon (Canceled)"/>
    <s v="cancelled until further notice"/>
    <n v="199"/>
    <n v="11633"/>
    <x v="1"/>
    <s v="US"/>
    <s v="USD"/>
    <n v="1478733732"/>
    <n v="1478298132"/>
    <b v="0"/>
    <n v="2"/>
    <b v="0"/>
    <s v="theater/spaces"/>
    <n v="58.457286432160807"/>
    <n v="5816.5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11633"/>
    <x v="1"/>
    <s v="US"/>
    <s v="USD"/>
    <n v="1468108198"/>
    <n v="1465516198"/>
    <b v="0"/>
    <n v="348"/>
    <b v="0"/>
    <s v="theater/spaces"/>
    <n v="9.3063999999999994E-2"/>
    <n v="33.42816091954023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11633"/>
    <x v="1"/>
    <s v="US"/>
    <s v="USD"/>
    <n v="1422902601"/>
    <n v="1417718601"/>
    <b v="0"/>
    <n v="4"/>
    <b v="0"/>
    <s v="theater/spaces"/>
    <n v="1.454125E-2"/>
    <n v="2908.25"/>
    <x v="1"/>
    <s v="spaces"/>
    <x v="3124"/>
    <d v="2015-02-02T12:43:21"/>
  </r>
  <r>
    <n v="3125"/>
    <s v="N/A (Canceled)"/>
    <s v="N/A"/>
    <n v="1500000"/>
    <n v="11633"/>
    <x v="1"/>
    <s v="US"/>
    <s v="USD"/>
    <n v="1452142672"/>
    <n v="1449550672"/>
    <b v="0"/>
    <n v="0"/>
    <b v="0"/>
    <s v="theater/spaces"/>
    <n v="7.7553333333333337E-3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1633"/>
    <x v="1"/>
    <s v="US"/>
    <s v="USD"/>
    <n v="1459121162"/>
    <n v="1456532762"/>
    <b v="0"/>
    <n v="17"/>
    <b v="0"/>
    <s v="theater/spaces"/>
    <n v="0.46532000000000001"/>
    <n v="684.29411764705878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11633"/>
    <x v="1"/>
    <s v="US"/>
    <s v="USD"/>
    <n v="1425242029"/>
    <n v="1422650029"/>
    <b v="0"/>
    <n v="0"/>
    <b v="0"/>
    <s v="theater/spaces"/>
    <n v="0.11633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1633"/>
    <x v="3"/>
    <s v="US"/>
    <s v="USD"/>
    <n v="1489690141"/>
    <n v="1487101741"/>
    <b v="0"/>
    <n v="117"/>
    <b v="0"/>
    <s v="theater/plays"/>
    <n v="0.7755333333333333"/>
    <n v="99.427350427350433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1633"/>
    <x v="3"/>
    <s v="US"/>
    <s v="USD"/>
    <n v="1492542819"/>
    <n v="1489090419"/>
    <b v="0"/>
    <n v="1"/>
    <b v="0"/>
    <s v="theater/plays"/>
    <n v="9.3064"/>
    <n v="11633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11633"/>
    <x v="3"/>
    <s v="US"/>
    <s v="USD"/>
    <n v="1492145940"/>
    <n v="1489504916"/>
    <b v="0"/>
    <n v="4"/>
    <b v="0"/>
    <s v="theater/plays"/>
    <n v="1.1633"/>
    <n v="2908.25"/>
    <x v="1"/>
    <s v="plays"/>
    <x v="3130"/>
    <d v="2017-04-13T22:59:00"/>
  </r>
  <r>
    <n v="3131"/>
    <s v="SNAKE EYES"/>
    <s v="A Staged Reading of &quot;Snake Eyes,&quot; a new play by Alex Rafala"/>
    <n v="4100"/>
    <n v="11633"/>
    <x v="3"/>
    <s v="US"/>
    <s v="USD"/>
    <n v="1491656045"/>
    <n v="1489067645"/>
    <b v="0"/>
    <n v="12"/>
    <b v="0"/>
    <s v="theater/plays"/>
    <n v="2.8373170731707318"/>
    <n v="969.41666666666663"/>
    <x v="1"/>
    <s v="plays"/>
    <x v="3131"/>
    <d v="2017-04-08T06:54:05"/>
  </r>
  <r>
    <n v="3132"/>
    <s v="A Bite of a Snake Play"/>
    <s v="Smells Like Money, Drips Like Honey, Taste Like Mocha, Better Run AWAY"/>
    <n v="30000"/>
    <n v="11633"/>
    <x v="3"/>
    <s v="US"/>
    <s v="USD"/>
    <n v="1492759460"/>
    <n v="1487579060"/>
    <b v="0"/>
    <n v="1"/>
    <b v="0"/>
    <s v="theater/plays"/>
    <n v="0.38776666666666665"/>
    <n v="11633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11633"/>
    <x v="3"/>
    <s v="GB"/>
    <s v="GBP"/>
    <n v="1490358834"/>
    <n v="1487770434"/>
    <b v="0"/>
    <n v="16"/>
    <b v="0"/>
    <s v="theater/plays"/>
    <n v="23.265999999999998"/>
    <n v="727.062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1633"/>
    <x v="3"/>
    <s v="GB"/>
    <s v="GBP"/>
    <n v="1490631419"/>
    <n v="1488820619"/>
    <b v="0"/>
    <n v="12"/>
    <b v="0"/>
    <s v="theater/plays"/>
    <n v="11.632999999999999"/>
    <n v="969.41666666666663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1633"/>
    <x v="3"/>
    <s v="US"/>
    <s v="USD"/>
    <n v="1491277121"/>
    <n v="1489376321"/>
    <b v="0"/>
    <n v="7"/>
    <b v="0"/>
    <s v="theater/plays"/>
    <n v="14.971685971685972"/>
    <n v="1661.8571428571429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11633"/>
    <x v="3"/>
    <s v="GB"/>
    <s v="GBP"/>
    <n v="1491001140"/>
    <n v="1487847954"/>
    <b v="0"/>
    <n v="22"/>
    <b v="0"/>
    <s v="theater/plays"/>
    <n v="23.265999999999998"/>
    <n v="528.77272727272725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11633"/>
    <x v="3"/>
    <s v="US"/>
    <s v="USD"/>
    <n v="1493838720"/>
    <n v="1489439669"/>
    <b v="0"/>
    <n v="1"/>
    <b v="0"/>
    <s v="theater/plays"/>
    <n v="7.7553333333333336"/>
    <n v="11633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11633"/>
    <x v="3"/>
    <s v="GB"/>
    <s v="GBP"/>
    <n v="1491233407"/>
    <n v="1489591807"/>
    <b v="0"/>
    <n v="0"/>
    <b v="0"/>
    <s v="theater/plays"/>
    <n v="58.164999999999999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1633"/>
    <x v="3"/>
    <s v="MX"/>
    <s v="MXN"/>
    <n v="1490416380"/>
    <n v="1487485760"/>
    <b v="0"/>
    <n v="6"/>
    <b v="0"/>
    <s v="theater/plays"/>
    <n v="0.23266000000000001"/>
    <n v="1938.8333333333333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1633"/>
    <x v="3"/>
    <s v="FR"/>
    <s v="EUR"/>
    <n v="1491581703"/>
    <n v="1488993303"/>
    <b v="0"/>
    <n v="4"/>
    <b v="0"/>
    <s v="theater/plays"/>
    <n v="1.1633"/>
    <n v="2908.25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11633"/>
    <x v="3"/>
    <s v="NL"/>
    <s v="EUR"/>
    <n v="1492372800"/>
    <n v="1488823488"/>
    <b v="0"/>
    <n v="8"/>
    <b v="0"/>
    <s v="theater/plays"/>
    <n v="23.265999999999998"/>
    <n v="1454.1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11633"/>
    <x v="3"/>
    <s v="GB"/>
    <s v="GBP"/>
    <n v="1489922339"/>
    <n v="1487333939"/>
    <b v="0"/>
    <n v="3"/>
    <b v="0"/>
    <s v="theater/plays"/>
    <n v="4.2301818181818183"/>
    <n v="3877.666666666666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11633"/>
    <x v="3"/>
    <s v="GB"/>
    <s v="GBP"/>
    <n v="1491726956"/>
    <n v="1489480556"/>
    <b v="0"/>
    <n v="0"/>
    <b v="0"/>
    <s v="theater/plays"/>
    <n v="16.618571428571428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11633"/>
    <x v="3"/>
    <s v="US"/>
    <s v="USD"/>
    <n v="1489903200"/>
    <n v="1488459307"/>
    <b v="0"/>
    <n v="30"/>
    <b v="0"/>
    <s v="theater/plays"/>
    <n v="1.1633"/>
    <n v="387.76666666666665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11633"/>
    <x v="3"/>
    <s v="US"/>
    <s v="USD"/>
    <n v="1490659134"/>
    <n v="1485478734"/>
    <b v="0"/>
    <n v="0"/>
    <b v="0"/>
    <s v="theater/plays"/>
    <n v="0.46532000000000001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11633"/>
    <x v="3"/>
    <s v="MX"/>
    <s v="MXN"/>
    <n v="1492356166"/>
    <n v="1488471766"/>
    <b v="0"/>
    <n v="12"/>
    <b v="0"/>
    <s v="theater/plays"/>
    <n v="0.23266000000000001"/>
    <n v="969.41666666666663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11633"/>
    <x v="0"/>
    <s v="US"/>
    <s v="USD"/>
    <n v="1415319355"/>
    <n v="1411859755"/>
    <b v="1"/>
    <n v="213"/>
    <b v="1"/>
    <s v="theater/plays"/>
    <n v="0.58165"/>
    <n v="54.615023474178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11633"/>
    <x v="0"/>
    <s v="US"/>
    <s v="USD"/>
    <n v="1412136000"/>
    <n v="1410278284"/>
    <b v="1"/>
    <n v="57"/>
    <b v="1"/>
    <s v="theater/plays"/>
    <n v="6.4627777777777782"/>
    <n v="204.08771929824562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1633"/>
    <x v="0"/>
    <s v="US"/>
    <s v="USD"/>
    <n v="1354845600"/>
    <n v="1352766300"/>
    <b v="1"/>
    <n v="25"/>
    <b v="1"/>
    <s v="theater/plays"/>
    <n v="9.3064"/>
    <n v="465.3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11633"/>
    <x v="0"/>
    <s v="US"/>
    <s v="USD"/>
    <n v="1295928000"/>
    <n v="1288160403"/>
    <b v="1"/>
    <n v="104"/>
    <b v="1"/>
    <s v="theater/plays"/>
    <n v="3.3237142857142858"/>
    <n v="111.8557692307692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11633"/>
    <x v="0"/>
    <s v="US"/>
    <s v="USD"/>
    <n v="1410379774"/>
    <n v="1407787774"/>
    <b v="1"/>
    <n v="34"/>
    <b v="1"/>
    <s v="theater/plays"/>
    <n v="3.3237142857142858"/>
    <n v="342.1470588235293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11633"/>
    <x v="0"/>
    <s v="GB"/>
    <s v="GBP"/>
    <n v="1383425367"/>
    <n v="1380833367"/>
    <b v="1"/>
    <n v="67"/>
    <b v="1"/>
    <s v="theater/plays"/>
    <n v="5.2877272727272731"/>
    <n v="173.62686567164178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1633"/>
    <x v="0"/>
    <s v="US"/>
    <s v="USD"/>
    <n v="1304225940"/>
    <n v="1301542937"/>
    <b v="1"/>
    <n v="241"/>
    <b v="1"/>
    <s v="theater/plays"/>
    <n v="3.8776666666666668"/>
    <n v="48.269709543568467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11633"/>
    <x v="0"/>
    <s v="US"/>
    <s v="USD"/>
    <n v="1333310458"/>
    <n v="1330722058"/>
    <b v="1"/>
    <n v="123"/>
    <b v="1"/>
    <s v="theater/plays"/>
    <n v="1.6618571428571429"/>
    <n v="94.577235772357724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11633"/>
    <x v="0"/>
    <s v="GB"/>
    <s v="GBP"/>
    <n v="1356004725"/>
    <n v="1353412725"/>
    <b v="1"/>
    <n v="302"/>
    <b v="1"/>
    <s v="theater/plays"/>
    <n v="2.3266"/>
    <n v="38.519867549668874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11633"/>
    <x v="0"/>
    <s v="US"/>
    <s v="USD"/>
    <n v="1338591144"/>
    <n v="1335567144"/>
    <b v="1"/>
    <n v="89"/>
    <b v="1"/>
    <s v="theater/plays"/>
    <n v="2.1150909090909091"/>
    <n v="130.70786516853931"/>
    <x v="1"/>
    <s v="plays"/>
    <x v="3156"/>
    <d v="2012-06-01T16:52:24"/>
  </r>
  <r>
    <n v="3157"/>
    <s v="Summer FourPlay"/>
    <s v="Four Directors.  Four One Acts.  Four Genres.  For You."/>
    <n v="4000"/>
    <n v="11633"/>
    <x v="0"/>
    <s v="US"/>
    <s v="USD"/>
    <n v="1405746000"/>
    <n v="1404932105"/>
    <b v="1"/>
    <n v="41"/>
    <b v="1"/>
    <s v="theater/plays"/>
    <n v="2.9082499999999998"/>
    <n v="283.73170731707319"/>
    <x v="1"/>
    <s v="plays"/>
    <x v="3157"/>
    <d v="2014-07-18T23:00:00"/>
  </r>
  <r>
    <n v="3158"/>
    <s v="Nursery Crimes"/>
    <s v="A 40s crime-noir play using nursery rhyme characters."/>
    <n v="5000"/>
    <n v="11633"/>
    <x v="0"/>
    <s v="US"/>
    <s v="USD"/>
    <n v="1374523752"/>
    <n v="1371931752"/>
    <b v="1"/>
    <n v="69"/>
    <b v="1"/>
    <s v="theater/plays"/>
    <n v="2.3266"/>
    <n v="168.59420289855072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11633"/>
    <x v="0"/>
    <s v="US"/>
    <s v="USD"/>
    <n v="1326927600"/>
    <n v="1323221761"/>
    <b v="1"/>
    <n v="52"/>
    <b v="1"/>
    <s v="theater/plays"/>
    <n v="7.7553333333333336"/>
    <n v="223.71153846153845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11633"/>
    <x v="0"/>
    <s v="US"/>
    <s v="USD"/>
    <n v="1407905940"/>
    <n v="1405923687"/>
    <b v="1"/>
    <n v="57"/>
    <b v="1"/>
    <s v="theater/plays"/>
    <n v="2.5851111111111109"/>
    <n v="204.08771929824562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11633"/>
    <x v="0"/>
    <s v="GB"/>
    <s v="GBP"/>
    <n v="1413377522"/>
    <n v="1410785522"/>
    <b v="1"/>
    <n v="74"/>
    <b v="1"/>
    <s v="theater/plays"/>
    <n v="5.8164999999999996"/>
    <n v="157.20270270270271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11633"/>
    <x v="0"/>
    <s v="US"/>
    <s v="USD"/>
    <n v="1404698400"/>
    <n v="1402331262"/>
    <b v="1"/>
    <n v="63"/>
    <b v="1"/>
    <s v="theater/plays"/>
    <n v="2.9082499999999998"/>
    <n v="184.65079365079364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1633"/>
    <x v="0"/>
    <s v="US"/>
    <s v="USD"/>
    <n v="1402855525"/>
    <n v="1400263525"/>
    <b v="1"/>
    <n v="72"/>
    <b v="1"/>
    <s v="theater/plays"/>
    <n v="0.89484615384615385"/>
    <n v="161.569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11633"/>
    <x v="0"/>
    <s v="US"/>
    <s v="USD"/>
    <n v="1402341615"/>
    <n v="1399490415"/>
    <b v="1"/>
    <n v="71"/>
    <b v="1"/>
    <s v="theater/plays"/>
    <n v="4.6532"/>
    <n v="163.8450704225352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1633"/>
    <x v="0"/>
    <s v="US"/>
    <s v="USD"/>
    <n v="1304395140"/>
    <n v="1302493760"/>
    <b v="1"/>
    <n v="21"/>
    <b v="1"/>
    <s v="theater/plays"/>
    <n v="15.510666666666667"/>
    <n v="553.95238095238096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11633"/>
    <x v="0"/>
    <s v="US"/>
    <s v="USD"/>
    <n v="1416988740"/>
    <n v="1414514153"/>
    <b v="1"/>
    <n v="930"/>
    <b v="1"/>
    <s v="theater/plays"/>
    <n v="0.3323714285714286"/>
    <n v="12.508602150537634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11633"/>
    <x v="0"/>
    <s v="US"/>
    <s v="USD"/>
    <n v="1406952781"/>
    <n v="1405743181"/>
    <b v="1"/>
    <n v="55"/>
    <b v="1"/>
    <s v="theater/plays"/>
    <n v="3.8776666666666668"/>
    <n v="211.5090909090909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11633"/>
    <x v="0"/>
    <s v="US"/>
    <s v="USD"/>
    <n v="1402696800"/>
    <n v="1399948353"/>
    <b v="1"/>
    <n v="61"/>
    <b v="1"/>
    <s v="theater/plays"/>
    <n v="4.6532"/>
    <n v="190.70491803278688"/>
    <x v="1"/>
    <s v="plays"/>
    <x v="3168"/>
    <d v="2014-06-13T16:00:00"/>
  </r>
  <r>
    <n v="3169"/>
    <s v="The Window"/>
    <s v="We're bringing The Window to the Cherry Lane Theater in January 2014."/>
    <n v="8000"/>
    <n v="11633"/>
    <x v="0"/>
    <s v="US"/>
    <s v="USD"/>
    <n v="1386910740"/>
    <n v="1384364561"/>
    <b v="1"/>
    <n v="82"/>
    <b v="1"/>
    <s v="theater/plays"/>
    <n v="1.4541249999999999"/>
    <n v="141.86585365853659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11633"/>
    <x v="0"/>
    <s v="US"/>
    <s v="USD"/>
    <n v="1404273600"/>
    <n v="1401414944"/>
    <b v="1"/>
    <n v="71"/>
    <b v="1"/>
    <s v="theater/plays"/>
    <n v="5.8164999999999996"/>
    <n v="163.8450704225352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11633"/>
    <x v="0"/>
    <s v="GB"/>
    <s v="GBP"/>
    <n v="1462545358"/>
    <n v="1459953358"/>
    <b v="1"/>
    <n v="117"/>
    <b v="1"/>
    <s v="theater/plays"/>
    <n v="1.6618571428571429"/>
    <n v="99.427350427350433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11633"/>
    <x v="0"/>
    <s v="US"/>
    <s v="USD"/>
    <n v="1329240668"/>
    <n v="1326648668"/>
    <b v="1"/>
    <n v="29"/>
    <b v="1"/>
    <s v="theater/plays"/>
    <n v="5.8164999999999996"/>
    <n v="401.13793103448273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1633"/>
    <x v="0"/>
    <s v="US"/>
    <s v="USD"/>
    <n v="1411765492"/>
    <n v="1409173492"/>
    <b v="1"/>
    <n v="74"/>
    <b v="1"/>
    <s v="theater/plays"/>
    <n v="1.1633"/>
    <n v="157.20270270270271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11633"/>
    <x v="0"/>
    <s v="US"/>
    <s v="USD"/>
    <n v="1408999508"/>
    <n v="1407789908"/>
    <b v="1"/>
    <n v="23"/>
    <b v="1"/>
    <s v="theater/plays"/>
    <n v="3.8776666666666668"/>
    <n v="505.78260869565219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11633"/>
    <x v="0"/>
    <s v="US"/>
    <s v="USD"/>
    <n v="1297977427"/>
    <n v="1292793427"/>
    <b v="1"/>
    <n v="60"/>
    <b v="1"/>
    <s v="theater/plays"/>
    <n v="2.3266"/>
    <n v="193.8833333333333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11633"/>
    <x v="0"/>
    <s v="US"/>
    <s v="USD"/>
    <n v="1376838000"/>
    <n v="1374531631"/>
    <b v="1"/>
    <n v="55"/>
    <b v="1"/>
    <s v="theater/plays"/>
    <n v="6.1226315789473684"/>
    <n v="211.5090909090909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11633"/>
    <x v="0"/>
    <s v="US"/>
    <s v="USD"/>
    <n v="1403366409"/>
    <n v="1400774409"/>
    <b v="1"/>
    <n v="51"/>
    <b v="1"/>
    <s v="theater/plays"/>
    <n v="4.6532"/>
    <n v="228.09803921568627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11633"/>
    <x v="0"/>
    <s v="GB"/>
    <s v="GBP"/>
    <n v="1405521075"/>
    <n v="1402929075"/>
    <b v="1"/>
    <n v="78"/>
    <b v="1"/>
    <s v="theater/plays"/>
    <n v="7.7553333333333336"/>
    <n v="149.14102564102564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11633"/>
    <x v="0"/>
    <s v="US"/>
    <s v="USD"/>
    <n v="1367859071"/>
    <n v="1365699071"/>
    <b v="1"/>
    <n v="62"/>
    <b v="1"/>
    <s v="theater/plays"/>
    <n v="2.7697619047619049"/>
    <n v="187.62903225806451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1633"/>
    <x v="0"/>
    <s v="GB"/>
    <s v="GBP"/>
    <n v="1403258049"/>
    <n v="1400666049"/>
    <b v="1"/>
    <n v="45"/>
    <b v="1"/>
    <s v="theater/plays"/>
    <n v="9.6941666666666659"/>
    <n v="258.51111111111112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11633"/>
    <x v="0"/>
    <s v="GB"/>
    <s v="GBP"/>
    <n v="1402848000"/>
    <n v="1400570787"/>
    <b v="1"/>
    <n v="15"/>
    <b v="1"/>
    <s v="theater/plays"/>
    <n v="23.265999999999998"/>
    <n v="775.5333333333333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11633"/>
    <x v="0"/>
    <s v="US"/>
    <s v="USD"/>
    <n v="1328029200"/>
    <n v="1323211621"/>
    <b v="1"/>
    <n v="151"/>
    <b v="1"/>
    <s v="theater/plays"/>
    <n v="1.6618571428571429"/>
    <n v="77.039735099337747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11633"/>
    <x v="0"/>
    <s v="US"/>
    <s v="USD"/>
    <n v="1377284669"/>
    <n v="1375729469"/>
    <b v="1"/>
    <n v="68"/>
    <b v="1"/>
    <s v="theater/plays"/>
    <n v="4.6532"/>
    <n v="171.0735294117647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11633"/>
    <x v="0"/>
    <s v="US"/>
    <s v="USD"/>
    <n v="1404258631"/>
    <n v="1401666631"/>
    <b v="1"/>
    <n v="46"/>
    <b v="1"/>
    <s v="theater/plays"/>
    <n v="2.7053488372093022"/>
    <n v="252.89130434782609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1633"/>
    <x v="0"/>
    <s v="GB"/>
    <s v="GBP"/>
    <n v="1405553241"/>
    <n v="1404948441"/>
    <b v="1"/>
    <n v="24"/>
    <b v="1"/>
    <s v="theater/plays"/>
    <n v="11.632999999999999"/>
    <n v="484.70833333333331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11633"/>
    <x v="0"/>
    <s v="GB"/>
    <s v="GBP"/>
    <n v="1410901200"/>
    <n v="1408313438"/>
    <b v="1"/>
    <n v="70"/>
    <b v="1"/>
    <s v="theater/plays"/>
    <n v="3.6353124999999999"/>
    <n v="166.18571428571428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1633"/>
    <x v="0"/>
    <s v="US"/>
    <s v="USD"/>
    <n v="1407167973"/>
    <n v="1405439973"/>
    <b v="1"/>
    <n v="244"/>
    <b v="1"/>
    <s v="theater/plays"/>
    <n v="0.7755333333333333"/>
    <n v="47.6762295081967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1633"/>
    <x v="2"/>
    <s v="GB"/>
    <s v="GBP"/>
    <n v="1433930302"/>
    <n v="1432115902"/>
    <b v="0"/>
    <n v="9"/>
    <b v="0"/>
    <s v="theater/musical"/>
    <n v="58.164999999999999"/>
    <n v="1292.5555555555557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11633"/>
    <x v="2"/>
    <s v="SE"/>
    <s v="SEK"/>
    <n v="1432455532"/>
    <n v="1429863532"/>
    <b v="0"/>
    <n v="19"/>
    <b v="0"/>
    <s v="theater/musical"/>
    <n v="0.2115090909090909"/>
    <n v="612.26315789473688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11633"/>
    <x v="2"/>
    <s v="CA"/>
    <s v="CAD"/>
    <n v="1481258275"/>
    <n v="1478662675"/>
    <b v="0"/>
    <n v="0"/>
    <b v="0"/>
    <s v="theater/musical"/>
    <n v="2.9082499999999998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1633"/>
    <x v="2"/>
    <s v="US"/>
    <s v="USD"/>
    <n v="1471370869"/>
    <n v="1466186869"/>
    <b v="0"/>
    <n v="4"/>
    <b v="0"/>
    <s v="theater/musical"/>
    <n v="3.1021333333333332"/>
    <n v="2908.2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1633"/>
    <x v="2"/>
    <s v="GB"/>
    <s v="GBP"/>
    <n v="1425160800"/>
    <n v="1421274859"/>
    <b v="0"/>
    <n v="8"/>
    <b v="0"/>
    <s v="theater/musical"/>
    <n v="1.1633"/>
    <n v="1454.12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11633"/>
    <x v="2"/>
    <s v="GB"/>
    <s v="GBP"/>
    <n v="1424474056"/>
    <n v="1420586056"/>
    <b v="0"/>
    <n v="24"/>
    <b v="0"/>
    <s v="theater/musical"/>
    <n v="2.3266"/>
    <n v="484.70833333333331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11633"/>
    <x v="2"/>
    <s v="US"/>
    <s v="USD"/>
    <n v="1437960598"/>
    <n v="1435368598"/>
    <b v="0"/>
    <n v="0"/>
    <b v="0"/>
    <s v="theater/musical"/>
    <n v="1.0575454545454546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11633"/>
    <x v="2"/>
    <s v="US"/>
    <s v="USD"/>
    <n v="1423750542"/>
    <n v="1421158542"/>
    <b v="0"/>
    <n v="39"/>
    <b v="0"/>
    <s v="theater/musical"/>
    <n v="3.3237142857142858"/>
    <n v="298.28205128205127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1633"/>
    <x v="2"/>
    <s v="US"/>
    <s v="USD"/>
    <n v="1438437600"/>
    <n v="1433254875"/>
    <b v="0"/>
    <n v="6"/>
    <b v="0"/>
    <s v="theater/musical"/>
    <n v="3.8776666666666668E-3"/>
    <n v="1938.8333333333333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633"/>
    <x v="2"/>
    <s v="NO"/>
    <s v="NOK"/>
    <n v="1423050618"/>
    <n v="1420458618"/>
    <b v="0"/>
    <n v="4"/>
    <b v="0"/>
    <s v="theater/musical"/>
    <n v="1.1633"/>
    <n v="2908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633"/>
    <x v="2"/>
    <s v="DK"/>
    <s v="DKK"/>
    <n v="1424081477"/>
    <n v="1420798277"/>
    <b v="0"/>
    <n v="3"/>
    <b v="0"/>
    <s v="theater/musical"/>
    <n v="0.38776666666666665"/>
    <n v="3877.6666666666665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11633"/>
    <x v="2"/>
    <s v="US"/>
    <s v="USD"/>
    <n v="1410037200"/>
    <n v="1407435418"/>
    <b v="0"/>
    <n v="53"/>
    <b v="0"/>
    <s v="theater/musical"/>
    <n v="2.3266"/>
    <n v="219.49056603773585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1633"/>
    <x v="2"/>
    <s v="US"/>
    <s v="USD"/>
    <n v="1461994440"/>
    <n v="1459410101"/>
    <b v="0"/>
    <n v="1"/>
    <b v="0"/>
    <s v="theater/musical"/>
    <n v="0.23266000000000001"/>
    <n v="11633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11633"/>
    <x v="2"/>
    <s v="GB"/>
    <s v="GBP"/>
    <n v="1409509477"/>
    <n v="1407695077"/>
    <b v="0"/>
    <n v="2"/>
    <b v="0"/>
    <s v="theater/musical"/>
    <n v="5.8164999999999996"/>
    <n v="5816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11633"/>
    <x v="2"/>
    <s v="US"/>
    <s v="USD"/>
    <n v="1450072740"/>
    <n v="1445027346"/>
    <b v="0"/>
    <n v="25"/>
    <b v="0"/>
    <s v="theater/musical"/>
    <n v="2.3266"/>
    <n v="465.32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11633"/>
    <x v="2"/>
    <s v="US"/>
    <s v="USD"/>
    <n v="1443224622"/>
    <n v="1440632622"/>
    <b v="0"/>
    <n v="6"/>
    <b v="0"/>
    <s v="theater/musical"/>
    <n v="11.632999999999999"/>
    <n v="1938.8333333333333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11633"/>
    <x v="2"/>
    <s v="US"/>
    <s v="USD"/>
    <n v="1437149640"/>
    <n v="1434558479"/>
    <b v="0"/>
    <n v="0"/>
    <b v="0"/>
    <s v="theater/musical"/>
    <n v="23.265999999999998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11633"/>
    <x v="2"/>
    <s v="GB"/>
    <s v="GBP"/>
    <n v="1430470772"/>
    <n v="1427878772"/>
    <b v="0"/>
    <n v="12"/>
    <b v="0"/>
    <s v="theater/musical"/>
    <n v="1.4541249999999999"/>
    <n v="969.41666666666663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11633"/>
    <x v="2"/>
    <s v="US"/>
    <s v="USD"/>
    <n v="1442644651"/>
    <n v="1440052651"/>
    <b v="0"/>
    <n v="0"/>
    <b v="0"/>
    <s v="theater/musical"/>
    <n v="2.3266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11633"/>
    <x v="2"/>
    <s v="US"/>
    <s v="USD"/>
    <n v="1429767607"/>
    <n v="1424587207"/>
    <b v="0"/>
    <n v="36"/>
    <b v="0"/>
    <s v="theater/musical"/>
    <n v="2.1150909090909091"/>
    <n v="323.13888888888891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11633"/>
    <x v="0"/>
    <s v="US"/>
    <s v="USD"/>
    <n v="1406557877"/>
    <n v="1404743477"/>
    <b v="1"/>
    <n v="82"/>
    <b v="1"/>
    <s v="theater/plays"/>
    <n v="2.3266"/>
    <n v="141.86585365853659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633"/>
    <x v="0"/>
    <s v="US"/>
    <s v="USD"/>
    <n v="1403305200"/>
    <n v="1400512658"/>
    <b v="1"/>
    <n v="226"/>
    <b v="1"/>
    <s v="theater/plays"/>
    <n v="1.2245263157894737"/>
    <n v="51.473451327433629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11633"/>
    <x v="0"/>
    <s v="US"/>
    <s v="USD"/>
    <n v="1338523140"/>
    <n v="1334442519"/>
    <b v="1"/>
    <n v="60"/>
    <b v="1"/>
    <s v="theater/plays"/>
    <n v="3.8776666666666668"/>
    <n v="193.88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11633"/>
    <x v="0"/>
    <s v="US"/>
    <s v="USD"/>
    <n v="1408068000"/>
    <n v="1405346680"/>
    <b v="1"/>
    <n v="322"/>
    <b v="1"/>
    <s v="theater/plays"/>
    <n v="0.50578260869565217"/>
    <n v="36.127329192546583"/>
    <x v="1"/>
    <s v="plays"/>
    <x v="3211"/>
    <d v="2014-08-14T20:00:00"/>
  </r>
  <r>
    <n v="3212"/>
    <s v="Campo Maldito"/>
    <s v="Help us bring our production of Campo Maldito to New York AND San Francisco!"/>
    <n v="4000"/>
    <n v="11633"/>
    <x v="0"/>
    <s v="US"/>
    <s v="USD"/>
    <n v="1407524751"/>
    <n v="1404932751"/>
    <b v="1"/>
    <n v="94"/>
    <b v="1"/>
    <s v="theater/plays"/>
    <n v="2.9082499999999998"/>
    <n v="123.75531914893617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11633"/>
    <x v="0"/>
    <s v="GB"/>
    <s v="GBP"/>
    <n v="1437934759"/>
    <n v="1434478759"/>
    <b v="1"/>
    <n v="47"/>
    <b v="1"/>
    <s v="theater/plays"/>
    <n v="1.9388333333333334"/>
    <n v="247.51063829787233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1633"/>
    <x v="0"/>
    <s v="GB"/>
    <s v="GBP"/>
    <n v="1452038100"/>
    <n v="1448823673"/>
    <b v="1"/>
    <n v="115"/>
    <b v="1"/>
    <s v="theater/plays"/>
    <n v="0.9694166666666667"/>
    <n v="101.15652173913044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11633"/>
    <x v="0"/>
    <s v="US"/>
    <s v="USD"/>
    <n v="1441857540"/>
    <n v="1438617471"/>
    <b v="1"/>
    <n v="134"/>
    <b v="1"/>
    <s v="theater/plays"/>
    <n v="0.3323714285714286"/>
    <n v="86.81343283582089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11633"/>
    <x v="0"/>
    <s v="GB"/>
    <s v="GBP"/>
    <n v="1436625000"/>
    <n v="1433934371"/>
    <b v="1"/>
    <n v="35"/>
    <b v="1"/>
    <s v="theater/plays"/>
    <n v="5.8164999999999996"/>
    <n v="332.37142857142857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11633"/>
    <x v="0"/>
    <s v="US"/>
    <s v="USD"/>
    <n v="1478264784"/>
    <n v="1475672784"/>
    <b v="1"/>
    <n v="104"/>
    <b v="1"/>
    <s v="theater/plays"/>
    <n v="2.5851111111111109"/>
    <n v="111.85576923076923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1633"/>
    <x v="0"/>
    <s v="GB"/>
    <s v="GBP"/>
    <n v="1419984000"/>
    <n v="1417132986"/>
    <b v="1"/>
    <n v="184"/>
    <b v="1"/>
    <s v="theater/plays"/>
    <n v="0.9694166666666667"/>
    <n v="63.222826086956523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11633"/>
    <x v="0"/>
    <s v="US"/>
    <s v="USD"/>
    <n v="1427063747"/>
    <n v="1424043347"/>
    <b v="1"/>
    <n v="119"/>
    <b v="1"/>
    <s v="theater/plays"/>
    <n v="0.58165"/>
    <n v="97.756302521008408"/>
    <x v="1"/>
    <s v="plays"/>
    <x v="3219"/>
    <d v="2015-03-22T16:35:47"/>
  </r>
  <r>
    <n v="3220"/>
    <s v="Burners"/>
    <s v="A sci-fi thriller for the stage opening March 10 in Los Angeles."/>
    <n v="15000"/>
    <n v="11633"/>
    <x v="0"/>
    <s v="US"/>
    <s v="USD"/>
    <n v="1489352400"/>
    <n v="1486411204"/>
    <b v="1"/>
    <n v="59"/>
    <b v="1"/>
    <s v="theater/plays"/>
    <n v="0.7755333333333333"/>
    <n v="197.16949152542372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11633"/>
    <x v="0"/>
    <s v="GB"/>
    <s v="GBP"/>
    <n v="1436114603"/>
    <n v="1433090603"/>
    <b v="1"/>
    <n v="113"/>
    <b v="1"/>
    <s v="theater/plays"/>
    <n v="2.9082499999999998"/>
    <n v="102.94690265486726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11633"/>
    <x v="0"/>
    <s v="US"/>
    <s v="USD"/>
    <n v="1445722140"/>
    <n v="1443016697"/>
    <b v="1"/>
    <n v="84"/>
    <b v="1"/>
    <s v="theater/plays"/>
    <n v="4.6532"/>
    <n v="138.48809523809524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11633"/>
    <x v="0"/>
    <s v="US"/>
    <s v="USD"/>
    <n v="1440100976"/>
    <n v="1437508976"/>
    <b v="1"/>
    <n v="74"/>
    <b v="1"/>
    <s v="theater/plays"/>
    <n v="3.7525806451612902"/>
    <n v="157.20270270270271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11633"/>
    <x v="0"/>
    <s v="US"/>
    <s v="USD"/>
    <n v="1484024400"/>
    <n v="1479932713"/>
    <b v="1"/>
    <n v="216"/>
    <b v="1"/>
    <s v="theater/plays"/>
    <n v="0.38776666666666665"/>
    <n v="53.856481481481481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11633"/>
    <x v="0"/>
    <s v="US"/>
    <s v="USD"/>
    <n v="1464987600"/>
    <n v="1463145938"/>
    <b v="1"/>
    <n v="39"/>
    <b v="1"/>
    <s v="theater/plays"/>
    <n v="5.8164999999999996"/>
    <n v="298.28205128205127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1633"/>
    <x v="0"/>
    <s v="GB"/>
    <s v="GBP"/>
    <n v="1446213612"/>
    <n v="1443621612"/>
    <b v="1"/>
    <n v="21"/>
    <b v="1"/>
    <s v="theater/plays"/>
    <n v="9.6941666666666659"/>
    <n v="553.9523809523809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1633"/>
    <x v="0"/>
    <s v="GB"/>
    <s v="GBP"/>
    <n v="1484687436"/>
    <n v="1482095436"/>
    <b v="0"/>
    <n v="30"/>
    <b v="1"/>
    <s v="theater/plays"/>
    <n v="9.6941666666666659"/>
    <n v="387.76666666666665"/>
    <x v="1"/>
    <s v="plays"/>
    <x v="3227"/>
    <d v="2017-01-17T15:10:36"/>
  </r>
  <r>
    <n v="3228"/>
    <s v="Hear Me Roar: A Season of Powerful Women"/>
    <s v="A Season of Powerful Women. A Season of Defiance."/>
    <n v="7000"/>
    <n v="11633"/>
    <x v="0"/>
    <s v="US"/>
    <s v="USD"/>
    <n v="1450328340"/>
    <n v="1447606884"/>
    <b v="1"/>
    <n v="37"/>
    <b v="1"/>
    <s v="theater/plays"/>
    <n v="1.6618571428571429"/>
    <n v="314.40540540540542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11633"/>
    <x v="0"/>
    <s v="US"/>
    <s v="USD"/>
    <n v="1416470398"/>
    <n v="1413874798"/>
    <b v="1"/>
    <n v="202"/>
    <b v="1"/>
    <s v="theater/plays"/>
    <n v="0.58165"/>
    <n v="57.589108910891092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11633"/>
    <x v="0"/>
    <s v="US"/>
    <s v="USD"/>
    <n v="1412135940"/>
    <n v="1410840126"/>
    <b v="1"/>
    <n v="37"/>
    <b v="1"/>
    <s v="theater/plays"/>
    <n v="4.4742307692307692"/>
    <n v="314.40540540540542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1633"/>
    <x v="0"/>
    <s v="US"/>
    <s v="USD"/>
    <n v="1460846347"/>
    <n v="1458254347"/>
    <b v="0"/>
    <n v="28"/>
    <b v="1"/>
    <s v="theater/plays"/>
    <n v="11.632999999999999"/>
    <n v="415.46428571428572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1633"/>
    <x v="0"/>
    <s v="US"/>
    <s v="USD"/>
    <n v="1462334340"/>
    <n v="1459711917"/>
    <b v="1"/>
    <n v="26"/>
    <b v="1"/>
    <s v="theater/plays"/>
    <n v="11.632999999999999"/>
    <n v="447.42307692307691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11633"/>
    <x v="0"/>
    <s v="US"/>
    <s v="USD"/>
    <n v="1488482355"/>
    <n v="1485890355"/>
    <b v="0"/>
    <n v="61"/>
    <b v="1"/>
    <s v="theater/plays"/>
    <n v="2.3266"/>
    <n v="190.70491803278688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11633"/>
    <x v="0"/>
    <s v="GB"/>
    <s v="GBP"/>
    <n v="1485991860"/>
    <n v="1483124208"/>
    <b v="0"/>
    <n v="115"/>
    <b v="1"/>
    <s v="theater/plays"/>
    <n v="2.9082499999999998"/>
    <n v="101.15652173913044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1633"/>
    <x v="0"/>
    <s v="US"/>
    <s v="USD"/>
    <n v="1467361251"/>
    <n v="1464769251"/>
    <b v="1"/>
    <n v="181"/>
    <b v="1"/>
    <s v="theater/plays"/>
    <n v="0.7755333333333333"/>
    <n v="64.270718232044203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11633"/>
    <x v="0"/>
    <s v="US"/>
    <s v="USD"/>
    <n v="1482962433"/>
    <n v="1480370433"/>
    <b v="0"/>
    <n v="110"/>
    <b v="1"/>
    <s v="theater/plays"/>
    <n v="0.58165"/>
    <n v="105.75454545454545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11633"/>
    <x v="0"/>
    <s v="US"/>
    <s v="USD"/>
    <n v="1443499140"/>
    <n v="1441452184"/>
    <b v="1"/>
    <n v="269"/>
    <b v="1"/>
    <s v="theater/plays"/>
    <n v="0.3323714285714286"/>
    <n v="43.245353159851298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11633"/>
    <x v="0"/>
    <s v="GB"/>
    <s v="GBP"/>
    <n v="1435752898"/>
    <n v="1433160898"/>
    <b v="1"/>
    <n v="79"/>
    <b v="1"/>
    <s v="theater/plays"/>
    <n v="4.1546428571428571"/>
    <n v="147.25316455696202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11633"/>
    <x v="0"/>
    <s v="GB"/>
    <s v="GBP"/>
    <n v="1445817540"/>
    <n v="1443665293"/>
    <b v="1"/>
    <n v="104"/>
    <b v="1"/>
    <s v="theater/plays"/>
    <n v="1.9844762879563289"/>
    <n v="111.85576923076923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11633"/>
    <x v="0"/>
    <s v="GB"/>
    <s v="GBP"/>
    <n v="1487286000"/>
    <n v="1484843948"/>
    <b v="0"/>
    <n v="34"/>
    <b v="1"/>
    <s v="theater/plays"/>
    <n v="3.8776666666666668"/>
    <n v="342.14705882352939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11633"/>
    <x v="0"/>
    <s v="US"/>
    <s v="USD"/>
    <n v="1413269940"/>
    <n v="1410421670"/>
    <b v="1"/>
    <n v="167"/>
    <b v="1"/>
    <s v="theater/plays"/>
    <n v="1.3685882352941177"/>
    <n v="69.658682634730539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1633"/>
    <x v="0"/>
    <s v="US"/>
    <s v="USD"/>
    <n v="1411150092"/>
    <n v="1408558092"/>
    <b v="1"/>
    <n v="183"/>
    <b v="1"/>
    <s v="theater/plays"/>
    <n v="1.1633"/>
    <n v="63.568306010928964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11633"/>
    <x v="0"/>
    <s v="US"/>
    <s v="USD"/>
    <n v="1444348800"/>
    <n v="1442283562"/>
    <b v="1"/>
    <n v="71"/>
    <b v="1"/>
    <s v="theater/plays"/>
    <n v="1.4541249999999999"/>
    <n v="163.8450704225352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1633"/>
    <x v="0"/>
    <s v="GB"/>
    <s v="GBP"/>
    <n v="1480613982"/>
    <n v="1478018382"/>
    <b v="0"/>
    <n v="69"/>
    <b v="1"/>
    <s v="theater/plays"/>
    <n v="7.2706249999999999"/>
    <n v="168.59420289855072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11633"/>
    <x v="0"/>
    <s v="US"/>
    <s v="USD"/>
    <n v="1434074400"/>
    <n v="1431354258"/>
    <b v="0"/>
    <n v="270"/>
    <b v="1"/>
    <s v="theater/plays"/>
    <n v="0.55395238095238097"/>
    <n v="43.085185185185182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633"/>
    <x v="0"/>
    <s v="US"/>
    <s v="USD"/>
    <n v="1442030340"/>
    <n v="1439551200"/>
    <b v="1"/>
    <n v="193"/>
    <b v="1"/>
    <s v="theater/plays"/>
    <n v="1.1633"/>
    <n v="60.274611398963728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11633"/>
    <x v="0"/>
    <s v="GB"/>
    <s v="GBP"/>
    <n v="1436696712"/>
    <n v="1434104712"/>
    <b v="1"/>
    <n v="57"/>
    <b v="1"/>
    <s v="theater/plays"/>
    <n v="4.6532"/>
    <n v="204.08771929824562"/>
    <x v="1"/>
    <s v="plays"/>
    <x v="3247"/>
    <d v="2015-07-12T04:25:12"/>
  </r>
  <r>
    <n v="3248"/>
    <s v="Honest Accomplice Theatre 2015-16 Season"/>
    <s v="Honest Accomplice Theatre produces theatre for social change."/>
    <n v="12000"/>
    <n v="11633"/>
    <x v="0"/>
    <s v="US"/>
    <s v="USD"/>
    <n v="1428178757"/>
    <n v="1425590357"/>
    <b v="1"/>
    <n v="200"/>
    <b v="1"/>
    <s v="theater/plays"/>
    <n v="0.9694166666666667"/>
    <n v="58.164999999999999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11633"/>
    <x v="0"/>
    <s v="US"/>
    <s v="USD"/>
    <n v="1434822914"/>
    <n v="1432230914"/>
    <b v="1"/>
    <n v="88"/>
    <b v="1"/>
    <s v="theater/plays"/>
    <n v="2.1150909090909091"/>
    <n v="132.19318181818181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11633"/>
    <x v="0"/>
    <s v="US"/>
    <s v="USD"/>
    <n v="1415213324"/>
    <n v="1412617724"/>
    <b v="1"/>
    <n v="213"/>
    <b v="1"/>
    <s v="theater/plays"/>
    <n v="0.46532000000000001"/>
    <n v="54.6150234741784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1633"/>
    <x v="0"/>
    <s v="US"/>
    <s v="USD"/>
    <n v="1434907966"/>
    <n v="1432315966"/>
    <b v="1"/>
    <n v="20"/>
    <b v="1"/>
    <s v="theater/plays"/>
    <n v="7.7553333333333336"/>
    <n v="581.65"/>
    <x v="1"/>
    <s v="plays"/>
    <x v="3251"/>
    <d v="2015-06-21T11:32:46"/>
  </r>
  <r>
    <n v="3252"/>
    <s v="Modern Love"/>
    <s v="How do we navigate the boundaries between friendship, sexual intimacy and obsessive desire?"/>
    <n v="2250"/>
    <n v="11633"/>
    <x v="0"/>
    <s v="GB"/>
    <s v="GBP"/>
    <n v="1473247240"/>
    <n v="1470655240"/>
    <b v="1"/>
    <n v="50"/>
    <b v="1"/>
    <s v="theater/plays"/>
    <n v="5.1702222222222218"/>
    <n v="232.66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11633"/>
    <x v="0"/>
    <s v="US"/>
    <s v="USD"/>
    <n v="1473306300"/>
    <n v="1471701028"/>
    <b v="1"/>
    <n v="115"/>
    <b v="1"/>
    <s v="theater/plays"/>
    <n v="0.58165"/>
    <n v="101.15652173913044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1633"/>
    <x v="0"/>
    <s v="GB"/>
    <s v="GBP"/>
    <n v="1427331809"/>
    <n v="1424743409"/>
    <b v="1"/>
    <n v="186"/>
    <b v="1"/>
    <s v="theater/plays"/>
    <n v="0.89484615384615385"/>
    <n v="62.543010752688176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11633"/>
    <x v="0"/>
    <s v="GB"/>
    <s v="GBP"/>
    <n v="1412706375"/>
    <n v="1410114375"/>
    <b v="1"/>
    <n v="18"/>
    <b v="1"/>
    <s v="theater/plays"/>
    <n v="38.776666666666664"/>
    <n v="646.27777777777783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1633"/>
    <x v="0"/>
    <s v="US"/>
    <s v="USD"/>
    <n v="1433995140"/>
    <n v="1432129577"/>
    <b v="1"/>
    <n v="176"/>
    <b v="1"/>
    <s v="theater/plays"/>
    <n v="1.1633"/>
    <n v="66.096590909090907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11633"/>
    <x v="0"/>
    <s v="GB"/>
    <s v="GBP"/>
    <n v="1487769952"/>
    <n v="1485177952"/>
    <b v="0"/>
    <n v="41"/>
    <b v="1"/>
    <s v="theater/plays"/>
    <n v="5.8164999999999996"/>
    <n v="283.73170731707319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11633"/>
    <x v="0"/>
    <s v="US"/>
    <s v="USD"/>
    <n v="1420751861"/>
    <n v="1418159861"/>
    <b v="1"/>
    <n v="75"/>
    <b v="1"/>
    <s v="theater/plays"/>
    <n v="1.6618571428571429"/>
    <n v="155.10666666666665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11633"/>
    <x v="0"/>
    <s v="US"/>
    <s v="USD"/>
    <n v="1475294340"/>
    <n v="1472753745"/>
    <b v="1"/>
    <n v="97"/>
    <b v="1"/>
    <s v="theater/plays"/>
    <n v="0.50578260869565217"/>
    <n v="119.9278350515464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11633"/>
    <x v="0"/>
    <s v="US"/>
    <s v="USD"/>
    <n v="1448903318"/>
    <n v="1445875718"/>
    <b v="1"/>
    <n v="73"/>
    <b v="1"/>
    <s v="theater/plays"/>
    <n v="2.3266"/>
    <n v="159.3561643835616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11633"/>
    <x v="0"/>
    <s v="US"/>
    <s v="USD"/>
    <n v="1437067476"/>
    <n v="1434475476"/>
    <b v="1"/>
    <n v="49"/>
    <b v="1"/>
    <s v="theater/plays"/>
    <n v="3.5251515151515154"/>
    <n v="237.40816326530611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1633"/>
    <x v="0"/>
    <s v="US"/>
    <s v="USD"/>
    <n v="1419220800"/>
    <n v="1416555262"/>
    <b v="1"/>
    <n v="134"/>
    <b v="1"/>
    <s v="theater/plays"/>
    <n v="0.95352459016393443"/>
    <n v="86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11633"/>
    <x v="0"/>
    <s v="US"/>
    <s v="USD"/>
    <n v="1446238800"/>
    <n v="1444220588"/>
    <b v="1"/>
    <n v="68"/>
    <b v="1"/>
    <s v="theater/plays"/>
    <n v="4.6532"/>
    <n v="171.0735294117647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11633"/>
    <x v="0"/>
    <s v="US"/>
    <s v="USD"/>
    <n v="1422482400"/>
    <n v="1421089938"/>
    <b v="1"/>
    <n v="49"/>
    <b v="1"/>
    <s v="theater/plays"/>
    <n v="4.6532"/>
    <n v="237.40816326530611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11633"/>
    <x v="0"/>
    <s v="IE"/>
    <s v="EUR"/>
    <n v="1449162000"/>
    <n v="1446570315"/>
    <b v="1"/>
    <n v="63"/>
    <b v="1"/>
    <s v="theater/plays"/>
    <n v="4.3085185185185182"/>
    <n v="184.65079365079364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11633"/>
    <x v="0"/>
    <s v="US"/>
    <s v="USD"/>
    <n v="1434142800"/>
    <n v="1431435122"/>
    <b v="1"/>
    <n v="163"/>
    <b v="1"/>
    <s v="theater/plays"/>
    <n v="1.9388333333333334"/>
    <n v="71.36809815950920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1633"/>
    <x v="0"/>
    <s v="US"/>
    <s v="USD"/>
    <n v="1437156660"/>
    <n v="1434564660"/>
    <b v="1"/>
    <n v="288"/>
    <b v="1"/>
    <s v="theater/plays"/>
    <n v="0.7755333333333333"/>
    <n v="40.392361111111114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11633"/>
    <x v="0"/>
    <s v="US"/>
    <s v="USD"/>
    <n v="1472074928"/>
    <n v="1470692528"/>
    <b v="1"/>
    <n v="42"/>
    <b v="1"/>
    <s v="theater/plays"/>
    <n v="5.8164999999999996"/>
    <n v="276.97619047619048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11633"/>
    <x v="0"/>
    <s v="GB"/>
    <s v="GBP"/>
    <n v="1434452400"/>
    <n v="1431509397"/>
    <b v="1"/>
    <n v="70"/>
    <b v="1"/>
    <s v="theater/plays"/>
    <n v="1.4541249999999999"/>
    <n v="166.18571428571428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1633"/>
    <x v="0"/>
    <s v="GB"/>
    <s v="GBP"/>
    <n v="1436705265"/>
    <n v="1434113265"/>
    <b v="1"/>
    <n v="30"/>
    <b v="1"/>
    <s v="theater/plays"/>
    <n v="6.4627777777777782"/>
    <n v="387.76666666666665"/>
    <x v="1"/>
    <s v="plays"/>
    <x v="3270"/>
    <d v="2015-07-12T06:47:45"/>
  </r>
  <r>
    <n v="3271"/>
    <s v="Saxon Court at Southwark Playhouse"/>
    <s v="A razor sharp satire to darken your Christmas."/>
    <n v="1500"/>
    <n v="11633"/>
    <x v="0"/>
    <s v="GB"/>
    <s v="GBP"/>
    <n v="1414927775"/>
    <n v="1412332175"/>
    <b v="1"/>
    <n v="51"/>
    <b v="1"/>
    <s v="theater/plays"/>
    <n v="7.7553333333333336"/>
    <n v="228.09803921568627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1633"/>
    <x v="0"/>
    <s v="US"/>
    <s v="USD"/>
    <n v="1446814809"/>
    <n v="1444219209"/>
    <b v="1"/>
    <n v="145"/>
    <b v="1"/>
    <s v="theater/plays"/>
    <n v="1.1633"/>
    <n v="80.22758620689654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11633"/>
    <x v="0"/>
    <s v="US"/>
    <s v="USD"/>
    <n v="1473879600"/>
    <n v="1472498042"/>
    <b v="1"/>
    <n v="21"/>
    <b v="1"/>
    <s v="theater/plays"/>
    <n v="2.9082499999999998"/>
    <n v="553.95238095238096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1633"/>
    <x v="0"/>
    <s v="US"/>
    <s v="USD"/>
    <n v="1458075600"/>
    <n v="1454259272"/>
    <b v="1"/>
    <n v="286"/>
    <b v="1"/>
    <s v="theater/plays"/>
    <n v="0.75051612903225806"/>
    <n v="40.67482517482517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1633"/>
    <x v="0"/>
    <s v="US"/>
    <s v="USD"/>
    <n v="1423456200"/>
    <n v="1421183271"/>
    <b v="1"/>
    <n v="12"/>
    <b v="1"/>
    <s v="theater/plays"/>
    <n v="6.4627777777777782"/>
    <n v="969.41666666666663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11633"/>
    <x v="0"/>
    <s v="CA"/>
    <s v="CAD"/>
    <n v="1459483140"/>
    <n v="1456526879"/>
    <b v="1"/>
    <n v="100"/>
    <b v="1"/>
    <s v="theater/plays"/>
    <n v="2.5851111111111109"/>
    <n v="116.33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11633"/>
    <x v="0"/>
    <s v="GB"/>
    <s v="GBP"/>
    <n v="1416331406"/>
    <n v="1413735806"/>
    <b v="1"/>
    <n v="100"/>
    <b v="1"/>
    <s v="theater/plays"/>
    <n v="2.3266"/>
    <n v="116.3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11633"/>
    <x v="0"/>
    <s v="GB"/>
    <s v="GBP"/>
    <n v="1433017303"/>
    <n v="1430425303"/>
    <b v="1"/>
    <n v="34"/>
    <b v="1"/>
    <s v="theater/plays"/>
    <n v="4.6532"/>
    <n v="342.14705882352939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11633"/>
    <x v="0"/>
    <s v="US"/>
    <s v="USD"/>
    <n v="1459474059"/>
    <n v="1456885659"/>
    <b v="0"/>
    <n v="63"/>
    <b v="1"/>
    <s v="theater/plays"/>
    <n v="2.0056896551724139"/>
    <n v="184.65079365079364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11633"/>
    <x v="0"/>
    <s v="US"/>
    <s v="USD"/>
    <n v="1433134800"/>
    <n v="1430158198"/>
    <b v="0"/>
    <n v="30"/>
    <b v="1"/>
    <s v="theater/plays"/>
    <n v="5.8164999999999996"/>
    <n v="387.76666666666665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11633"/>
    <x v="0"/>
    <s v="US"/>
    <s v="USD"/>
    <n v="1441153705"/>
    <n v="1438561705"/>
    <b v="0"/>
    <n v="47"/>
    <b v="1"/>
    <s v="theater/plays"/>
    <n v="2.3266"/>
    <n v="247.51063829787233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11633"/>
    <x v="0"/>
    <s v="US"/>
    <s v="USD"/>
    <n v="1461904788"/>
    <n v="1458103188"/>
    <b v="0"/>
    <n v="237"/>
    <b v="1"/>
    <s v="theater/plays"/>
    <n v="0.37525806451612903"/>
    <n v="49.08438818565400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11633"/>
    <x v="0"/>
    <s v="GB"/>
    <s v="GBP"/>
    <n v="1455138000"/>
    <n v="1452448298"/>
    <b v="0"/>
    <n v="47"/>
    <b v="1"/>
    <s v="theater/plays"/>
    <n v="14.54125"/>
    <n v="247.51063829787233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11633"/>
    <x v="0"/>
    <s v="US"/>
    <s v="USD"/>
    <n v="1454047140"/>
    <n v="1452546853"/>
    <b v="0"/>
    <n v="15"/>
    <b v="1"/>
    <s v="theater/plays"/>
    <n v="3.8776666666666668"/>
    <n v="775.5333333333333"/>
    <x v="1"/>
    <s v="plays"/>
    <x v="3284"/>
    <d v="2016-01-28T23:59:00"/>
  </r>
  <r>
    <n v="3285"/>
    <s v="By Morning"/>
    <s v="A new play by Matthew Gasda"/>
    <n v="4999"/>
    <n v="11633"/>
    <x v="0"/>
    <s v="US"/>
    <s v="USD"/>
    <n v="1488258000"/>
    <n v="1485556626"/>
    <b v="0"/>
    <n v="81"/>
    <b v="1"/>
    <s v="theater/plays"/>
    <n v="2.3270654130826167"/>
    <n v="143.6172839506172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1633"/>
    <x v="0"/>
    <s v="US"/>
    <s v="USD"/>
    <n v="1471291782"/>
    <n v="1468699782"/>
    <b v="0"/>
    <n v="122"/>
    <b v="1"/>
    <s v="theater/plays"/>
    <n v="0.7755333333333333"/>
    <n v="95.352459016393439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11633"/>
    <x v="0"/>
    <s v="CA"/>
    <s v="CAD"/>
    <n v="1448733628"/>
    <n v="1446573628"/>
    <b v="0"/>
    <n v="34"/>
    <b v="1"/>
    <s v="theater/plays"/>
    <n v="4.6532"/>
    <n v="342.14705882352939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1633"/>
    <x v="0"/>
    <s v="GB"/>
    <s v="GBP"/>
    <n v="1466463600"/>
    <n v="1463337315"/>
    <b v="0"/>
    <n v="207"/>
    <b v="1"/>
    <s v="theater/plays"/>
    <n v="1.1633"/>
    <n v="56.19806763285024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11633"/>
    <x v="0"/>
    <s v="GB"/>
    <s v="GBP"/>
    <n v="1487580602"/>
    <n v="1485161402"/>
    <b v="0"/>
    <n v="25"/>
    <b v="1"/>
    <s v="theater/plays"/>
    <n v="23.265999999999998"/>
    <n v="465.32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11633"/>
    <x v="0"/>
    <s v="GB"/>
    <s v="GBP"/>
    <n v="1489234891"/>
    <n v="1486642891"/>
    <b v="0"/>
    <n v="72"/>
    <b v="1"/>
    <s v="theater/plays"/>
    <n v="5.8164999999999996"/>
    <n v="161.56944444444446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11633"/>
    <x v="0"/>
    <s v="US"/>
    <s v="USD"/>
    <n v="1442462340"/>
    <n v="1439743900"/>
    <b v="0"/>
    <n v="14"/>
    <b v="1"/>
    <s v="theater/plays"/>
    <n v="23.265999999999998"/>
    <n v="830.92857142857144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11633"/>
    <x v="0"/>
    <s v="GB"/>
    <s v="GBP"/>
    <n v="1449257348"/>
    <n v="1444069748"/>
    <b v="0"/>
    <n v="15"/>
    <b v="1"/>
    <s v="theater/plays"/>
    <n v="115.17821782178218"/>
    <n v="775.5333333333333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11633"/>
    <x v="0"/>
    <s v="NZ"/>
    <s v="NZD"/>
    <n v="1488622352"/>
    <n v="1486030352"/>
    <b v="0"/>
    <n v="91"/>
    <b v="1"/>
    <s v="theater/plays"/>
    <n v="2.5851111111111109"/>
    <n v="127.83516483516483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11633"/>
    <x v="0"/>
    <s v="GB"/>
    <s v="GBP"/>
    <n v="1434459554"/>
    <n v="1431867554"/>
    <b v="0"/>
    <n v="24"/>
    <b v="1"/>
    <s v="theater/plays"/>
    <n v="19.388333333333332"/>
    <n v="484.70833333333331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11633"/>
    <x v="0"/>
    <s v="GB"/>
    <s v="GBP"/>
    <n v="1474886229"/>
    <n v="1472294229"/>
    <b v="0"/>
    <n v="27"/>
    <b v="1"/>
    <s v="theater/plays"/>
    <n v="16.618571428571428"/>
    <n v="430.85185185185185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11633"/>
    <x v="0"/>
    <s v="GB"/>
    <s v="GBP"/>
    <n v="1448229600"/>
    <n v="1446401372"/>
    <b v="0"/>
    <n v="47"/>
    <b v="1"/>
    <s v="theater/plays"/>
    <n v="7.7553333333333336"/>
    <n v="247.51063829787233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11633"/>
    <x v="0"/>
    <s v="GB"/>
    <s v="GBP"/>
    <n v="1438037940"/>
    <n v="1436380256"/>
    <b v="0"/>
    <n v="44"/>
    <b v="1"/>
    <s v="theater/plays"/>
    <n v="2.1150909090909091"/>
    <n v="264.38636363636363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1633"/>
    <x v="0"/>
    <s v="US"/>
    <s v="USD"/>
    <n v="1442102400"/>
    <n v="1440370768"/>
    <b v="0"/>
    <n v="72"/>
    <b v="1"/>
    <s v="theater/plays"/>
    <n v="1.1633"/>
    <n v="161.5694444444444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11633"/>
    <x v="0"/>
    <s v="US"/>
    <s v="USD"/>
    <n v="1444860063"/>
    <n v="1442268063"/>
    <b v="0"/>
    <n v="63"/>
    <b v="1"/>
    <s v="theater/plays"/>
    <n v="3.8776666666666668"/>
    <n v="184.65079365079364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11633"/>
    <x v="0"/>
    <s v="US"/>
    <s v="USD"/>
    <n v="1430329862"/>
    <n v="1428515462"/>
    <b v="0"/>
    <n v="88"/>
    <b v="1"/>
    <s v="theater/plays"/>
    <n v="3.8776666666666668"/>
    <n v="132.19318181818181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11633"/>
    <x v="0"/>
    <s v="US"/>
    <s v="USD"/>
    <n v="1470034740"/>
    <n v="1466185176"/>
    <b v="0"/>
    <n v="70"/>
    <b v="1"/>
    <s v="theater/plays"/>
    <n v="3.8776666666666668"/>
    <n v="166.18571428571428"/>
    <x v="1"/>
    <s v="plays"/>
    <x v="3301"/>
    <d v="2016-08-01T00:59:00"/>
  </r>
  <r>
    <n v="3302"/>
    <s v="El muro de BorÃ­s KiÃ©n"/>
    <s v="FilosofÃ­a de los anÃ³nimos"/>
    <n v="8400"/>
    <n v="11633"/>
    <x v="0"/>
    <s v="ES"/>
    <s v="EUR"/>
    <n v="1481099176"/>
    <n v="1478507176"/>
    <b v="0"/>
    <n v="50"/>
    <b v="1"/>
    <s v="theater/plays"/>
    <n v="1.3848809523809524"/>
    <n v="232.66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11633"/>
    <x v="0"/>
    <s v="US"/>
    <s v="USD"/>
    <n v="1427553484"/>
    <n v="1424533084"/>
    <b v="0"/>
    <n v="35"/>
    <b v="1"/>
    <s v="theater/plays"/>
    <n v="6.4627777777777782"/>
    <n v="332.37142857142857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1633"/>
    <x v="0"/>
    <s v="US"/>
    <s v="USD"/>
    <n v="1482418752"/>
    <n v="1479826752"/>
    <b v="0"/>
    <n v="175"/>
    <b v="1"/>
    <s v="theater/plays"/>
    <n v="0.7755333333333333"/>
    <n v="66.474285714285713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11633"/>
    <x v="0"/>
    <s v="US"/>
    <s v="USD"/>
    <n v="1438374748"/>
    <n v="1435782748"/>
    <b v="0"/>
    <n v="20"/>
    <b v="1"/>
    <s v="theater/plays"/>
    <n v="2.9082499999999998"/>
    <n v="581.6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11633"/>
    <x v="0"/>
    <s v="US"/>
    <s v="USD"/>
    <n v="1465527600"/>
    <n v="1462252542"/>
    <b v="0"/>
    <n v="54"/>
    <b v="1"/>
    <s v="theater/plays"/>
    <n v="7.7553333333333336"/>
    <n v="215.4259259259259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1633"/>
    <x v="0"/>
    <s v="US"/>
    <s v="USD"/>
    <n v="1463275339"/>
    <n v="1460683339"/>
    <b v="0"/>
    <n v="20"/>
    <b v="1"/>
    <s v="theater/plays"/>
    <n v="11.632999999999999"/>
    <n v="581.65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11633"/>
    <x v="0"/>
    <s v="US"/>
    <s v="USD"/>
    <n v="1460581365"/>
    <n v="1458766965"/>
    <b v="0"/>
    <n v="57"/>
    <b v="1"/>
    <s v="theater/plays"/>
    <n v="3.3237142857142858"/>
    <n v="204.08771929824562"/>
    <x v="1"/>
    <s v="plays"/>
    <x v="3308"/>
    <d v="2016-04-13T15:02:45"/>
  </r>
  <r>
    <n v="3309"/>
    <s v="Collision Course"/>
    <s v="Two unlikely friends, a garage, tinned beans &amp; the end of the world."/>
    <n v="350"/>
    <n v="11633"/>
    <x v="0"/>
    <s v="GB"/>
    <s v="GBP"/>
    <n v="1476632178"/>
    <n v="1473953778"/>
    <b v="0"/>
    <n v="31"/>
    <b v="1"/>
    <s v="theater/plays"/>
    <n v="33.237142857142857"/>
    <n v="375.25806451612902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11633"/>
    <x v="0"/>
    <s v="US"/>
    <s v="USD"/>
    <n v="1444169825"/>
    <n v="1441577825"/>
    <b v="0"/>
    <n v="31"/>
    <b v="1"/>
    <s v="theater/plays"/>
    <n v="1.7896923076923077"/>
    <n v="375.25806451612902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11633"/>
    <x v="0"/>
    <s v="US"/>
    <s v="USD"/>
    <n v="1445065210"/>
    <n v="1442473210"/>
    <b v="0"/>
    <n v="45"/>
    <b v="1"/>
    <s v="theater/plays"/>
    <n v="4.6532"/>
    <n v="258.51111111111112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11633"/>
    <x v="0"/>
    <s v="US"/>
    <s v="USD"/>
    <n v="1478901600"/>
    <n v="1477077946"/>
    <b v="0"/>
    <n v="41"/>
    <b v="1"/>
    <s v="theater/plays"/>
    <n v="4.6532"/>
    <n v="283.73170731707319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11633"/>
    <x v="0"/>
    <s v="US"/>
    <s v="USD"/>
    <n v="1453856400"/>
    <n v="1452664317"/>
    <b v="0"/>
    <n v="29"/>
    <b v="1"/>
    <s v="theater/plays"/>
    <n v="5.8164999999999996"/>
    <n v="401.1379310344827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1633"/>
    <x v="0"/>
    <s v="GB"/>
    <s v="GBP"/>
    <n v="1431115500"/>
    <n v="1428733511"/>
    <b v="0"/>
    <n v="58"/>
    <b v="1"/>
    <s v="theater/plays"/>
    <n v="14.54125"/>
    <n v="200.56896551724137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11633"/>
    <x v="0"/>
    <s v="GB"/>
    <s v="GBP"/>
    <n v="1462519041"/>
    <n v="1459927041"/>
    <b v="0"/>
    <n v="89"/>
    <b v="1"/>
    <s v="theater/plays"/>
    <n v="2.9082499999999998"/>
    <n v="130.70786516853931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633"/>
    <x v="0"/>
    <s v="US"/>
    <s v="USD"/>
    <n v="1407506040"/>
    <n v="1404680075"/>
    <b v="0"/>
    <n v="125"/>
    <b v="1"/>
    <s v="theater/plays"/>
    <n v="0.99113913265740816"/>
    <n v="93.063999999999993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633"/>
    <x v="0"/>
    <s v="US"/>
    <s v="USD"/>
    <n v="1465347424"/>
    <n v="1462755424"/>
    <b v="0"/>
    <n v="18"/>
    <b v="1"/>
    <s v="theater/plays"/>
    <n v="11.079047619047619"/>
    <n v="646.2777777777778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11633"/>
    <x v="0"/>
    <s v="CA"/>
    <s v="CAD"/>
    <n v="1460341800"/>
    <n v="1456902893"/>
    <b v="0"/>
    <n v="32"/>
    <b v="1"/>
    <s v="theater/plays"/>
    <n v="5.8164999999999996"/>
    <n v="363.5312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11633"/>
    <x v="0"/>
    <s v="GB"/>
    <s v="GBP"/>
    <n v="1422712986"/>
    <n v="1418824986"/>
    <b v="0"/>
    <n v="16"/>
    <b v="1"/>
    <s v="theater/plays"/>
    <n v="23.265999999999998"/>
    <n v="727.062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11633"/>
    <x v="0"/>
    <s v="US"/>
    <s v="USD"/>
    <n v="1466557557"/>
    <n v="1463965557"/>
    <b v="0"/>
    <n v="38"/>
    <b v="1"/>
    <s v="theater/plays"/>
    <n v="4.6532"/>
    <n v="306.13157894736844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11633"/>
    <x v="0"/>
    <s v="US"/>
    <s v="USD"/>
    <n v="1413431940"/>
    <n v="1412216665"/>
    <b v="0"/>
    <n v="15"/>
    <b v="1"/>
    <s v="theater/plays"/>
    <n v="23.265999999999998"/>
    <n v="775.5333333333333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11633"/>
    <x v="0"/>
    <s v="US"/>
    <s v="USD"/>
    <n v="1466567700"/>
    <n v="1464653696"/>
    <b v="0"/>
    <n v="23"/>
    <b v="1"/>
    <s v="theater/plays"/>
    <n v="3.5251515151515154"/>
    <n v="505.78260869565219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1633"/>
    <x v="0"/>
    <s v="GB"/>
    <s v="GBP"/>
    <n v="1474793208"/>
    <n v="1472201208"/>
    <b v="0"/>
    <n v="49"/>
    <b v="1"/>
    <s v="theater/plays"/>
    <n v="11.632999999999999"/>
    <n v="237.40816326530611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1633"/>
    <x v="0"/>
    <s v="IE"/>
    <s v="EUR"/>
    <n v="1465135190"/>
    <n v="1463925590"/>
    <b v="0"/>
    <n v="10"/>
    <b v="1"/>
    <s v="theater/plays"/>
    <n v="7.7553333333333336"/>
    <n v="1163.3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11633"/>
    <x v="0"/>
    <s v="GB"/>
    <s v="GBP"/>
    <n v="1428256277"/>
    <n v="1425235877"/>
    <b v="0"/>
    <n v="15"/>
    <b v="1"/>
    <s v="theater/plays"/>
    <n v="29.0825"/>
    <n v="775.5333333333333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11633"/>
    <x v="0"/>
    <s v="US"/>
    <s v="USD"/>
    <n v="1425830905"/>
    <n v="1423242505"/>
    <b v="0"/>
    <n v="57"/>
    <b v="1"/>
    <s v="theater/plays"/>
    <n v="1.4541249999999999"/>
    <n v="204.08771929824562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11633"/>
    <x v="0"/>
    <s v="GB"/>
    <s v="GBP"/>
    <n v="1462697966"/>
    <n v="1460105966"/>
    <b v="0"/>
    <n v="33"/>
    <b v="1"/>
    <s v="theater/plays"/>
    <n v="14.54125"/>
    <n v="352.5151515151515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11633"/>
    <x v="0"/>
    <s v="US"/>
    <s v="USD"/>
    <n v="1404522000"/>
    <n v="1404308883"/>
    <b v="0"/>
    <n v="9"/>
    <b v="1"/>
    <s v="theater/plays"/>
    <n v="6.4627777777777782"/>
    <n v="1292.555555555555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33"/>
    <x v="0"/>
    <s v="GB"/>
    <s v="GBP"/>
    <n v="1406502000"/>
    <n v="1405583108"/>
    <b v="0"/>
    <n v="26"/>
    <b v="1"/>
    <s v="theater/plays"/>
    <n v="11.632999999999999"/>
    <n v="447.42307692307691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1633"/>
    <x v="0"/>
    <s v="GB"/>
    <s v="GBP"/>
    <n v="1427919468"/>
    <n v="1425331068"/>
    <b v="0"/>
    <n v="69"/>
    <b v="1"/>
    <s v="theater/plays"/>
    <n v="7.7553333333333336"/>
    <n v="168.5942028985507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11633"/>
    <x v="0"/>
    <s v="US"/>
    <s v="USD"/>
    <n v="1444149886"/>
    <n v="1441125886"/>
    <b v="0"/>
    <n v="65"/>
    <b v="1"/>
    <s v="theater/plays"/>
    <n v="2.3266"/>
    <n v="178.9692307692307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11633"/>
    <x v="0"/>
    <s v="US"/>
    <s v="USD"/>
    <n v="1405802330"/>
    <n v="1403210330"/>
    <b v="0"/>
    <n v="83"/>
    <b v="1"/>
    <s v="theater/plays"/>
    <n v="1.9388333333333334"/>
    <n v="140.1566265060240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11633"/>
    <x v="0"/>
    <s v="US"/>
    <s v="USD"/>
    <n v="1434384880"/>
    <n v="1432484080"/>
    <b v="0"/>
    <n v="111"/>
    <b v="1"/>
    <s v="theater/plays"/>
    <n v="3.3237142857142858"/>
    <n v="104.8018018018018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11633"/>
    <x v="0"/>
    <s v="US"/>
    <s v="USD"/>
    <n v="1438259422"/>
    <n v="1435667422"/>
    <b v="0"/>
    <n v="46"/>
    <b v="1"/>
    <s v="theater/plays"/>
    <n v="3.00516662361147"/>
    <n v="252.89130434782609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11633"/>
    <x v="0"/>
    <s v="GB"/>
    <s v="GBP"/>
    <n v="1407106800"/>
    <n v="1404749446"/>
    <b v="0"/>
    <n v="63"/>
    <b v="1"/>
    <s v="theater/plays"/>
    <n v="2.3266"/>
    <n v="184.65079365079364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11633"/>
    <x v="0"/>
    <s v="GB"/>
    <s v="GBP"/>
    <n v="1459845246"/>
    <n v="1457429646"/>
    <b v="0"/>
    <n v="9"/>
    <b v="1"/>
    <s v="theater/plays"/>
    <n v="46.531999999999996"/>
    <n v="1292.5555555555557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11633"/>
    <x v="0"/>
    <s v="GB"/>
    <s v="GBP"/>
    <n v="1412974800"/>
    <n v="1411109167"/>
    <b v="0"/>
    <n v="34"/>
    <b v="1"/>
    <s v="theater/plays"/>
    <n v="4.6532"/>
    <n v="342.14705882352939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1633"/>
    <x v="0"/>
    <s v="US"/>
    <s v="USD"/>
    <n v="1487944080"/>
    <n v="1486129680"/>
    <b v="0"/>
    <n v="112"/>
    <b v="1"/>
    <s v="theater/plays"/>
    <n v="0.7755333333333333"/>
    <n v="103.86607142857143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11633"/>
    <x v="0"/>
    <s v="US"/>
    <s v="USD"/>
    <n v="1469721518"/>
    <n v="1467129518"/>
    <b v="0"/>
    <n v="47"/>
    <b v="1"/>
    <s v="theater/plays"/>
    <n v="1.4541249999999999"/>
    <n v="247.51063829787233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11633"/>
    <x v="0"/>
    <s v="US"/>
    <s v="USD"/>
    <n v="1481066554"/>
    <n v="1478906554"/>
    <b v="0"/>
    <n v="38"/>
    <b v="1"/>
    <s v="theater/plays"/>
    <n v="3.8776666666666668"/>
    <n v="306.13157894736844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11633"/>
    <x v="0"/>
    <s v="GB"/>
    <s v="GBP"/>
    <n v="1465750800"/>
    <n v="1463771421"/>
    <b v="0"/>
    <n v="28"/>
    <b v="1"/>
    <s v="theater/plays"/>
    <n v="3.4725373134328357"/>
    <n v="415.46428571428572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11633"/>
    <x v="0"/>
    <s v="US"/>
    <s v="USD"/>
    <n v="1427864340"/>
    <n v="1425020810"/>
    <b v="0"/>
    <n v="78"/>
    <b v="1"/>
    <s v="theater/plays"/>
    <n v="1.9388333333333334"/>
    <n v="149.1410256410256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1633"/>
    <x v="0"/>
    <s v="GB"/>
    <s v="GBP"/>
    <n v="1460553480"/>
    <n v="1458770384"/>
    <b v="0"/>
    <n v="23"/>
    <b v="1"/>
    <s v="theater/plays"/>
    <n v="16.618571428571428"/>
    <n v="505.78260869565219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11633"/>
    <x v="0"/>
    <s v="US"/>
    <s v="USD"/>
    <n v="1409374093"/>
    <n v="1406782093"/>
    <b v="0"/>
    <n v="40"/>
    <b v="1"/>
    <s v="theater/plays"/>
    <n v="2.5851111111111109"/>
    <n v="290.82499999999999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11633"/>
    <x v="0"/>
    <s v="US"/>
    <s v="USD"/>
    <n v="1429317420"/>
    <n v="1424226768"/>
    <b v="0"/>
    <n v="13"/>
    <b v="1"/>
    <s v="theater/plays"/>
    <n v="23.265999999999998"/>
    <n v="894.84615384615381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1633"/>
    <x v="0"/>
    <s v="US"/>
    <s v="USD"/>
    <n v="1424910910"/>
    <n v="1424306110"/>
    <b v="0"/>
    <n v="18"/>
    <b v="1"/>
    <s v="theater/plays"/>
    <n v="7.7553333333333336"/>
    <n v="646.27777777777783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11633"/>
    <x v="0"/>
    <s v="GB"/>
    <s v="GBP"/>
    <n v="1462741200"/>
    <n v="1461503654"/>
    <b v="0"/>
    <n v="22"/>
    <b v="1"/>
    <s v="theater/plays"/>
    <n v="5.8164999999999996"/>
    <n v="528.77272727272725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11633"/>
    <x v="0"/>
    <s v="US"/>
    <s v="USD"/>
    <n v="1461988740"/>
    <n v="1459949080"/>
    <b v="0"/>
    <n v="79"/>
    <b v="1"/>
    <s v="theater/plays"/>
    <n v="2.1150909090909091"/>
    <n v="147.25316455696202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1633"/>
    <x v="0"/>
    <s v="US"/>
    <s v="USD"/>
    <n v="1465837200"/>
    <n v="1463971172"/>
    <b v="0"/>
    <n v="14"/>
    <b v="1"/>
    <s v="theater/plays"/>
    <n v="11.632999999999999"/>
    <n v="830.92857142857144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11633"/>
    <x v="0"/>
    <s v="LU"/>
    <s v="EUR"/>
    <n v="1448838000"/>
    <n v="1445791811"/>
    <b v="0"/>
    <n v="51"/>
    <b v="1"/>
    <s v="theater/plays"/>
    <n v="3.3237142857142858"/>
    <n v="228.09803921568627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11633"/>
    <x v="0"/>
    <s v="GB"/>
    <s v="GBP"/>
    <n v="1406113200"/>
    <n v="1402910965"/>
    <b v="0"/>
    <n v="54"/>
    <b v="1"/>
    <s v="theater/plays"/>
    <n v="2.3266"/>
    <n v="215.42592592592592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11633"/>
    <x v="0"/>
    <s v="GB"/>
    <s v="GBP"/>
    <n v="1467414000"/>
    <n v="1462492178"/>
    <b v="0"/>
    <n v="70"/>
    <b v="1"/>
    <s v="theater/plays"/>
    <n v="2.3266"/>
    <n v="166.1857142857142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1633"/>
    <x v="0"/>
    <s v="GB"/>
    <s v="GBP"/>
    <n v="1462230000"/>
    <n v="1461061350"/>
    <b v="0"/>
    <n v="44"/>
    <b v="1"/>
    <s v="theater/plays"/>
    <n v="23.265999999999998"/>
    <n v="264.38636363636363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11633"/>
    <x v="0"/>
    <s v="US"/>
    <s v="USD"/>
    <n v="1446091260"/>
    <n v="1443029206"/>
    <b v="0"/>
    <n v="55"/>
    <b v="1"/>
    <s v="theater/plays"/>
    <n v="3.8776666666666668"/>
    <n v="211.5090909090909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11633"/>
    <x v="0"/>
    <s v="GB"/>
    <s v="GBP"/>
    <n v="1462879020"/>
    <n v="1461941527"/>
    <b v="0"/>
    <n v="15"/>
    <b v="1"/>
    <s v="theater/plays"/>
    <n v="6.6474285714285717"/>
    <n v="775.5333333333333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1633"/>
    <x v="0"/>
    <s v="GB"/>
    <s v="GBP"/>
    <n v="1468611272"/>
    <n v="1466019272"/>
    <b v="0"/>
    <n v="27"/>
    <b v="1"/>
    <s v="theater/plays"/>
    <n v="7.7553333333333336"/>
    <n v="430.85185185185185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11633"/>
    <x v="0"/>
    <s v="GB"/>
    <s v="GBP"/>
    <n v="1406887310"/>
    <n v="1404295310"/>
    <b v="0"/>
    <n v="21"/>
    <b v="1"/>
    <s v="theater/plays"/>
    <n v="5.8164999999999996"/>
    <n v="553.95238095238096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1633"/>
    <x v="0"/>
    <s v="US"/>
    <s v="USD"/>
    <n v="1416385679"/>
    <n v="1413790079"/>
    <b v="0"/>
    <n v="162"/>
    <b v="1"/>
    <s v="theater/plays"/>
    <n v="1.1633"/>
    <n v="71.80864197530864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11633"/>
    <x v="0"/>
    <s v="US"/>
    <s v="USD"/>
    <n v="1487985734"/>
    <n v="1484097734"/>
    <b v="0"/>
    <n v="23"/>
    <b v="1"/>
    <s v="theater/plays"/>
    <n v="2.9082499999999998"/>
    <n v="505.78260869565219"/>
    <x v="1"/>
    <s v="plays"/>
    <x v="3359"/>
    <d v="2017-02-24T19:22:14"/>
  </r>
  <r>
    <n v="3360"/>
    <s v="Pretty Butch"/>
    <s v="World Premiere, an M1 Singapore Fringe Festival 2017 commission."/>
    <n v="9000"/>
    <n v="11633"/>
    <x v="0"/>
    <s v="SG"/>
    <s v="SGD"/>
    <n v="1481731140"/>
    <n v="1479866343"/>
    <b v="0"/>
    <n v="72"/>
    <b v="1"/>
    <s v="theater/plays"/>
    <n v="1.2925555555555555"/>
    <n v="161.56944444444446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11633"/>
    <x v="0"/>
    <s v="US"/>
    <s v="USD"/>
    <n v="1409587140"/>
    <n v="1408062990"/>
    <b v="0"/>
    <n v="68"/>
    <b v="1"/>
    <s v="theater/plays"/>
    <n v="2.3266"/>
    <n v="171.0735294117647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1633"/>
    <x v="0"/>
    <s v="US"/>
    <s v="USD"/>
    <n v="1425704100"/>
    <n v="1424484717"/>
    <b v="0"/>
    <n v="20"/>
    <b v="1"/>
    <s v="theater/plays"/>
    <n v="23.265999999999998"/>
    <n v="581.6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11633"/>
    <x v="0"/>
    <s v="US"/>
    <s v="USD"/>
    <n v="1408464000"/>
    <n v="1406831445"/>
    <b v="0"/>
    <n v="26"/>
    <b v="1"/>
    <s v="theater/plays"/>
    <n v="1.5010322580645161"/>
    <n v="447.42307692307691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11633"/>
    <x v="0"/>
    <s v="GB"/>
    <s v="GBP"/>
    <n v="1458075600"/>
    <n v="1456183649"/>
    <b v="0"/>
    <n v="72"/>
    <b v="1"/>
    <s v="theater/plays"/>
    <n v="3.8776666666666668"/>
    <n v="161.5694444444444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11633"/>
    <x v="0"/>
    <s v="US"/>
    <s v="USD"/>
    <n v="1449973592"/>
    <n v="1447381592"/>
    <b v="0"/>
    <n v="3"/>
    <b v="1"/>
    <s v="theater/plays"/>
    <n v="4.6532"/>
    <n v="3877.6666666666665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633"/>
    <x v="0"/>
    <s v="US"/>
    <s v="USD"/>
    <n v="1431481037"/>
    <n v="1428889037"/>
    <b v="0"/>
    <n v="18"/>
    <b v="1"/>
    <s v="theater/plays"/>
    <n v="23.265999999999998"/>
    <n v="646.27777777777783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11633"/>
    <x v="0"/>
    <s v="GB"/>
    <s v="GBP"/>
    <n v="1438467894"/>
    <n v="1436307894"/>
    <b v="0"/>
    <n v="30"/>
    <b v="1"/>
    <s v="theater/plays"/>
    <n v="15.510666666666667"/>
    <n v="387.76666666666665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1633"/>
    <x v="0"/>
    <s v="US"/>
    <s v="USD"/>
    <n v="1420088400"/>
    <n v="1416977259"/>
    <b v="0"/>
    <n v="23"/>
    <b v="1"/>
    <s v="theater/plays"/>
    <n v="11.632999999999999"/>
    <n v="505.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11633"/>
    <x v="0"/>
    <s v="IE"/>
    <s v="EUR"/>
    <n v="1484441980"/>
    <n v="1479257980"/>
    <b v="0"/>
    <n v="54"/>
    <b v="1"/>
    <s v="theater/plays"/>
    <n v="2.3266"/>
    <n v="215.42592592592592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1633"/>
    <x v="0"/>
    <s v="US"/>
    <s v="USD"/>
    <n v="1481961600"/>
    <n v="1479283285"/>
    <b v="0"/>
    <n v="26"/>
    <b v="1"/>
    <s v="theater/plays"/>
    <n v="7.7553333333333336"/>
    <n v="447.42307692307691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11633"/>
    <x v="0"/>
    <s v="US"/>
    <s v="USD"/>
    <n v="1449089965"/>
    <n v="1446670765"/>
    <b v="0"/>
    <n v="9"/>
    <b v="1"/>
    <s v="theater/plays"/>
    <n v="58.164999999999999"/>
    <n v="1292.5555555555557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1633"/>
    <x v="0"/>
    <s v="US"/>
    <s v="USD"/>
    <n v="1408942740"/>
    <n v="1407157756"/>
    <b v="0"/>
    <n v="27"/>
    <b v="1"/>
    <s v="theater/plays"/>
    <n v="11.632999999999999"/>
    <n v="430.85185185185185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11633"/>
    <x v="0"/>
    <s v="GB"/>
    <s v="GBP"/>
    <n v="1437235200"/>
    <n v="1435177840"/>
    <b v="0"/>
    <n v="30"/>
    <b v="1"/>
    <s v="theater/plays"/>
    <n v="5.8164999999999996"/>
    <n v="387.76666666666665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11633"/>
    <x v="0"/>
    <s v="CA"/>
    <s v="CAD"/>
    <n v="1446053616"/>
    <n v="1443461616"/>
    <b v="0"/>
    <n v="52"/>
    <b v="1"/>
    <s v="theater/plays"/>
    <n v="3.3237142857142858"/>
    <n v="223.71153846153845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11633"/>
    <x v="0"/>
    <s v="GB"/>
    <s v="GBP"/>
    <n v="1400423973"/>
    <n v="1399387173"/>
    <b v="0"/>
    <n v="17"/>
    <b v="1"/>
    <s v="theater/plays"/>
    <n v="3.8776666666666668"/>
    <n v="684.29411764705878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11633"/>
    <x v="0"/>
    <s v="US"/>
    <s v="USD"/>
    <n v="1429976994"/>
    <n v="1424796594"/>
    <b v="0"/>
    <n v="19"/>
    <b v="1"/>
    <s v="theater/plays"/>
    <n v="1.4541249999999999"/>
    <n v="612.26315789473688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11633"/>
    <x v="0"/>
    <s v="GB"/>
    <s v="GBP"/>
    <n v="1426870560"/>
    <n v="1424280899"/>
    <b v="0"/>
    <n v="77"/>
    <b v="1"/>
    <s v="theater/plays"/>
    <n v="1.4541249999999999"/>
    <n v="151.07792207792207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11633"/>
    <x v="0"/>
    <s v="GB"/>
    <s v="GBP"/>
    <n v="1409490480"/>
    <n v="1407400306"/>
    <b v="0"/>
    <n v="21"/>
    <b v="1"/>
    <s v="theater/plays"/>
    <n v="21.150909090909092"/>
    <n v="553.95238095238096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11633"/>
    <x v="0"/>
    <s v="GB"/>
    <s v="GBP"/>
    <n v="1440630000"/>
    <n v="1439122800"/>
    <b v="0"/>
    <n v="38"/>
    <b v="1"/>
    <s v="theater/plays"/>
    <n v="5.8164999999999996"/>
    <n v="306.13157894736844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11633"/>
    <x v="0"/>
    <s v="US"/>
    <s v="USD"/>
    <n v="1417305178"/>
    <n v="1414277578"/>
    <b v="0"/>
    <n v="28"/>
    <b v="1"/>
    <s v="theater/plays"/>
    <n v="3.8776666666666668"/>
    <n v="415.46428571428572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11633"/>
    <x v="0"/>
    <s v="US"/>
    <s v="USD"/>
    <n v="1426044383"/>
    <n v="1423455983"/>
    <b v="0"/>
    <n v="48"/>
    <b v="1"/>
    <s v="theater/plays"/>
    <n v="2.9082499999999998"/>
    <n v="242.35416666666666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11633"/>
    <x v="0"/>
    <s v="GB"/>
    <s v="GBP"/>
    <n v="1470092340"/>
    <n v="1467973256"/>
    <b v="0"/>
    <n v="46"/>
    <b v="1"/>
    <s v="theater/plays"/>
    <n v="3.3237142857142858"/>
    <n v="252.89130434782609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1633"/>
    <x v="0"/>
    <s v="US"/>
    <s v="USD"/>
    <n v="1466707620"/>
    <n v="1464979620"/>
    <b v="0"/>
    <n v="30"/>
    <b v="1"/>
    <s v="theater/plays"/>
    <n v="6.6474285714285717"/>
    <n v="387.76666666666665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11633"/>
    <x v="0"/>
    <s v="US"/>
    <s v="USD"/>
    <n v="1448074800"/>
    <n v="1444874768"/>
    <b v="0"/>
    <n v="64"/>
    <b v="1"/>
    <s v="theater/plays"/>
    <n v="1.9388333333333334"/>
    <n v="181.765625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11633"/>
    <x v="0"/>
    <s v="US"/>
    <s v="USD"/>
    <n v="1418244552"/>
    <n v="1415652552"/>
    <b v="0"/>
    <n v="15"/>
    <b v="1"/>
    <s v="theater/plays"/>
    <n v="5.8164999999999996"/>
    <n v="775.5333333333333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11633"/>
    <x v="0"/>
    <s v="US"/>
    <s v="USD"/>
    <n v="1417620506"/>
    <n v="1415028506"/>
    <b v="0"/>
    <n v="41"/>
    <b v="1"/>
    <s v="theater/plays"/>
    <n v="5.8164999999999996"/>
    <n v="283.73170731707319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11633"/>
    <x v="0"/>
    <s v="US"/>
    <s v="USD"/>
    <n v="1418581088"/>
    <n v="1415125088"/>
    <b v="0"/>
    <n v="35"/>
    <b v="1"/>
    <s v="theater/plays"/>
    <n v="3.8776666666666668"/>
    <n v="332.37142857142857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1633"/>
    <x v="0"/>
    <s v="GB"/>
    <s v="GBP"/>
    <n v="1434625441"/>
    <n v="1432033441"/>
    <b v="0"/>
    <n v="45"/>
    <b v="1"/>
    <s v="theater/plays"/>
    <n v="7.7553333333333336"/>
    <n v="258.51111111111112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633"/>
    <x v="0"/>
    <s v="US"/>
    <s v="USD"/>
    <n v="1464960682"/>
    <n v="1462368682"/>
    <b v="0"/>
    <n v="62"/>
    <b v="1"/>
    <s v="theater/plays"/>
    <n v="1.1633"/>
    <n v="187.62903225806451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1633"/>
    <x v="0"/>
    <s v="US"/>
    <s v="USD"/>
    <n v="1405017345"/>
    <n v="1403721345"/>
    <b v="0"/>
    <n v="22"/>
    <b v="1"/>
    <s v="theater/plays"/>
    <n v="7.7553333333333336"/>
    <n v="528.77272727272725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633"/>
    <x v="0"/>
    <s v="US"/>
    <s v="USD"/>
    <n v="1407536880"/>
    <n v="1404997548"/>
    <b v="0"/>
    <n v="18"/>
    <b v="1"/>
    <s v="theater/plays"/>
    <n v="23.265999999999998"/>
    <n v="646.2777777777778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11633"/>
    <x v="0"/>
    <s v="GB"/>
    <s v="GBP"/>
    <n v="1462565855"/>
    <n v="1458245855"/>
    <b v="0"/>
    <n v="12"/>
    <b v="1"/>
    <s v="theater/plays"/>
    <n v="23.265999999999998"/>
    <n v="969.41666666666663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1633"/>
    <x v="0"/>
    <s v="US"/>
    <s v="USD"/>
    <n v="1415234760"/>
    <n v="1413065230"/>
    <b v="0"/>
    <n v="44"/>
    <b v="1"/>
    <s v="theater/plays"/>
    <n v="7.7553333333333336"/>
    <n v="264.38636363636363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11633"/>
    <x v="0"/>
    <s v="GB"/>
    <s v="GBP"/>
    <n v="1406470645"/>
    <n v="1403878645"/>
    <b v="0"/>
    <n v="27"/>
    <b v="1"/>
    <s v="theater/plays"/>
    <n v="21.150909090909092"/>
    <n v="430.85185185185185"/>
    <x v="1"/>
    <s v="plays"/>
    <x v="3394"/>
    <d v="2014-07-27T08:17:25"/>
  </r>
  <r>
    <n v="3395"/>
    <s v="MIRAMAR"/>
    <s v="Miramar is a a darkly funny play exploring what it is we call â€˜homeâ€™."/>
    <n v="500"/>
    <n v="11633"/>
    <x v="0"/>
    <s v="GB"/>
    <s v="GBP"/>
    <n v="1433009400"/>
    <n v="1431795944"/>
    <b v="0"/>
    <n v="38"/>
    <b v="1"/>
    <s v="theater/plays"/>
    <n v="23.265999999999998"/>
    <n v="306.13157894736844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1633"/>
    <x v="0"/>
    <s v="US"/>
    <s v="USD"/>
    <n v="1401595140"/>
    <n v="1399286589"/>
    <b v="0"/>
    <n v="28"/>
    <b v="1"/>
    <s v="theater/plays"/>
    <n v="7.7553333333333336"/>
    <n v="415.46428571428572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11633"/>
    <x v="0"/>
    <s v="GB"/>
    <s v="GBP"/>
    <n v="1455832800"/>
    <n v="1452338929"/>
    <b v="0"/>
    <n v="24"/>
    <b v="1"/>
    <s v="theater/plays"/>
    <n v="46.531999999999996"/>
    <n v="484.70833333333331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11633"/>
    <x v="0"/>
    <s v="US"/>
    <s v="USD"/>
    <n v="1416589200"/>
    <n v="1414605776"/>
    <b v="0"/>
    <n v="65"/>
    <b v="1"/>
    <s v="theater/plays"/>
    <n v="2.9082499999999998"/>
    <n v="178.96923076923076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1633"/>
    <x v="0"/>
    <s v="GB"/>
    <s v="GBP"/>
    <n v="1424556325"/>
    <n v="1421964325"/>
    <b v="0"/>
    <n v="46"/>
    <b v="1"/>
    <s v="theater/plays"/>
    <n v="9.6941666666666659"/>
    <n v="252.89130434782609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1633"/>
    <x v="0"/>
    <s v="US"/>
    <s v="USD"/>
    <n v="1409266414"/>
    <n v="1405378414"/>
    <b v="0"/>
    <n v="85"/>
    <b v="1"/>
    <s v="theater/plays"/>
    <n v="1.1633"/>
    <n v="136.85882352941175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11633"/>
    <x v="0"/>
    <s v="GB"/>
    <s v="GBP"/>
    <n v="1438968146"/>
    <n v="1436376146"/>
    <b v="0"/>
    <n v="66"/>
    <b v="1"/>
    <s v="theater/plays"/>
    <n v="4.0113793103448279"/>
    <n v="176.25757575757575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1633"/>
    <x v="0"/>
    <s v="US"/>
    <s v="USD"/>
    <n v="1447295460"/>
    <n v="1444747843"/>
    <b v="0"/>
    <n v="165"/>
    <b v="1"/>
    <s v="theater/plays"/>
    <n v="0.7755333333333333"/>
    <n v="70.5030303030303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11633"/>
    <x v="0"/>
    <s v="GB"/>
    <s v="GBP"/>
    <n v="1435230324"/>
    <n v="1432638324"/>
    <b v="0"/>
    <n v="17"/>
    <b v="1"/>
    <s v="theater/plays"/>
    <n v="5.8164999999999996"/>
    <n v="684.29411764705878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11633"/>
    <x v="0"/>
    <s v="US"/>
    <s v="USD"/>
    <n v="1434542702"/>
    <n v="1432814702"/>
    <b v="0"/>
    <n v="3"/>
    <b v="1"/>
    <s v="theater/plays"/>
    <n v="23.265999999999998"/>
    <n v="3877.6666666666665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11633"/>
    <x v="0"/>
    <s v="GB"/>
    <s v="GBP"/>
    <n v="1456876740"/>
    <n v="1455063886"/>
    <b v="0"/>
    <n v="17"/>
    <b v="1"/>
    <s v="theater/plays"/>
    <n v="33.237142857142857"/>
    <n v="684.29411764705878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1633"/>
    <x v="0"/>
    <s v="US"/>
    <s v="USD"/>
    <n v="1405511376"/>
    <n v="1401623376"/>
    <b v="0"/>
    <n v="91"/>
    <b v="1"/>
    <s v="theater/plays"/>
    <n v="1.1633"/>
    <n v="127.8351648351648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11633"/>
    <x v="0"/>
    <s v="GB"/>
    <s v="GBP"/>
    <n v="1404641289"/>
    <n v="1402049289"/>
    <b v="0"/>
    <n v="67"/>
    <b v="1"/>
    <s v="theater/plays"/>
    <n v="5.8164999999999996"/>
    <n v="173.62686567164178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1633"/>
    <x v="0"/>
    <s v="US"/>
    <s v="USD"/>
    <n v="1405727304"/>
    <n v="1403135304"/>
    <b v="0"/>
    <n v="18"/>
    <b v="1"/>
    <s v="theater/plays"/>
    <n v="23.265999999999998"/>
    <n v="646.27777777777783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11633"/>
    <x v="0"/>
    <s v="GB"/>
    <s v="GBP"/>
    <n v="1469998680"/>
    <n v="1466710358"/>
    <b v="0"/>
    <n v="21"/>
    <b v="1"/>
    <s v="theater/plays"/>
    <n v="23.265999999999998"/>
    <n v="553.95238095238096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11633"/>
    <x v="0"/>
    <s v="US"/>
    <s v="USD"/>
    <n v="1465196400"/>
    <n v="1462841990"/>
    <b v="0"/>
    <n v="40"/>
    <b v="1"/>
    <s v="theater/plays"/>
    <n v="3.8776666666666668"/>
    <n v="290.82499999999999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1633"/>
    <x v="0"/>
    <s v="US"/>
    <s v="USD"/>
    <n v="1444264372"/>
    <n v="1442536372"/>
    <b v="0"/>
    <n v="78"/>
    <b v="1"/>
    <s v="theater/plays"/>
    <n v="0.7755333333333333"/>
    <n v="149.14102564102564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11633"/>
    <x v="0"/>
    <s v="GB"/>
    <s v="GBP"/>
    <n v="1411858862"/>
    <n v="1409266862"/>
    <b v="0"/>
    <n v="26"/>
    <b v="1"/>
    <s v="theater/plays"/>
    <n v="3.8776666666666668"/>
    <n v="447.42307692307691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11633"/>
    <x v="0"/>
    <s v="US"/>
    <s v="USD"/>
    <n v="1425099540"/>
    <n v="1424280938"/>
    <b v="0"/>
    <n v="14"/>
    <b v="1"/>
    <s v="theater/plays"/>
    <n v="23.265999999999998"/>
    <n v="830.92857142857144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11633"/>
    <x v="0"/>
    <s v="US"/>
    <s v="USD"/>
    <n v="1480579140"/>
    <n v="1478030325"/>
    <b v="0"/>
    <n v="44"/>
    <b v="1"/>
    <s v="theater/plays"/>
    <n v="3.8776666666666668"/>
    <n v="264.3863636363636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11633"/>
    <x v="0"/>
    <s v="US"/>
    <s v="USD"/>
    <n v="1460935800"/>
    <n v="1459999656"/>
    <b v="0"/>
    <n v="9"/>
    <b v="1"/>
    <s v="theater/plays"/>
    <n v="58.164999999999999"/>
    <n v="1292.5555555555557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11633"/>
    <x v="0"/>
    <s v="GB"/>
    <s v="GBP"/>
    <n v="1429813800"/>
    <n v="1427363645"/>
    <b v="0"/>
    <n v="30"/>
    <b v="1"/>
    <s v="theater/plays"/>
    <n v="2.9082499999999998"/>
    <n v="387.76666666666665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1633"/>
    <x v="0"/>
    <s v="US"/>
    <s v="USD"/>
    <n v="1414284180"/>
    <n v="1410558948"/>
    <b v="0"/>
    <n v="45"/>
    <b v="1"/>
    <s v="theater/plays"/>
    <n v="6.8429411764705881"/>
    <n v="258.51111111111112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11633"/>
    <x v="0"/>
    <s v="US"/>
    <s v="USD"/>
    <n v="1400875307"/>
    <n v="1398283307"/>
    <b v="0"/>
    <n v="56"/>
    <b v="1"/>
    <s v="theater/plays"/>
    <n v="2.9082499999999998"/>
    <n v="207.73214285714286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11633"/>
    <x v="0"/>
    <s v="IE"/>
    <s v="EUR"/>
    <n v="1459978200"/>
    <n v="1458416585"/>
    <b v="0"/>
    <n v="46"/>
    <b v="1"/>
    <s v="theater/plays"/>
    <n v="4.2301818181818183"/>
    <n v="252.89130434782609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11633"/>
    <x v="0"/>
    <s v="GB"/>
    <s v="GBP"/>
    <n v="1455408000"/>
    <n v="1454638202"/>
    <b v="0"/>
    <n v="34"/>
    <b v="1"/>
    <s v="theater/plays"/>
    <n v="16.618571428571428"/>
    <n v="342.14705882352939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1633"/>
    <x v="0"/>
    <s v="US"/>
    <s v="USD"/>
    <n v="1425495563"/>
    <n v="1422903563"/>
    <b v="0"/>
    <n v="98"/>
    <b v="1"/>
    <s v="theater/plays"/>
    <n v="1.1633"/>
    <n v="118.70408163265306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11633"/>
    <x v="0"/>
    <s v="GB"/>
    <s v="GBP"/>
    <n v="1450051200"/>
    <n v="1447594176"/>
    <b v="0"/>
    <n v="46"/>
    <b v="1"/>
    <s v="theater/plays"/>
    <n v="3.8776666666666668"/>
    <n v="252.89130434782609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11633"/>
    <x v="0"/>
    <s v="US"/>
    <s v="USD"/>
    <n v="1429912341"/>
    <n v="1427320341"/>
    <b v="0"/>
    <n v="10"/>
    <b v="1"/>
    <s v="theater/plays"/>
    <n v="46.531999999999996"/>
    <n v="1163.3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11633"/>
    <x v="0"/>
    <s v="US"/>
    <s v="USD"/>
    <n v="1423119540"/>
    <n v="1421252084"/>
    <b v="0"/>
    <n v="76"/>
    <b v="1"/>
    <s v="theater/plays"/>
    <n v="1.9388333333333334"/>
    <n v="153.06578947368422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11633"/>
    <x v="0"/>
    <s v="US"/>
    <s v="USD"/>
    <n v="1412434136"/>
    <n v="1409669336"/>
    <b v="0"/>
    <n v="104"/>
    <b v="1"/>
    <s v="theater/plays"/>
    <n v="0.38776666666666665"/>
    <n v="111.85576923076923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11633"/>
    <x v="0"/>
    <s v="US"/>
    <s v="USD"/>
    <n v="1411264800"/>
    <n v="1409620903"/>
    <b v="0"/>
    <n v="87"/>
    <b v="1"/>
    <s v="theater/plays"/>
    <n v="3.1021333333333332"/>
    <n v="133.71264367816093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1633"/>
    <x v="0"/>
    <s v="GB"/>
    <s v="GBP"/>
    <n v="1404314952"/>
    <n v="1401722952"/>
    <b v="0"/>
    <n v="29"/>
    <b v="1"/>
    <s v="theater/plays"/>
    <n v="7.7553333333333336"/>
    <n v="401.13793103448273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11633"/>
    <x v="0"/>
    <s v="GB"/>
    <s v="GBP"/>
    <n v="1425142800"/>
    <n v="1422983847"/>
    <b v="0"/>
    <n v="51"/>
    <b v="1"/>
    <s v="theater/plays"/>
    <n v="5.8164999999999996"/>
    <n v="228.09803921568627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1633"/>
    <x v="0"/>
    <s v="GB"/>
    <s v="GBP"/>
    <n v="1478046661"/>
    <n v="1476837061"/>
    <b v="0"/>
    <n v="12"/>
    <b v="1"/>
    <s v="theater/plays"/>
    <n v="77.553333333333327"/>
    <n v="969.41666666666663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11633"/>
    <x v="0"/>
    <s v="GB"/>
    <s v="GBP"/>
    <n v="1406760101"/>
    <n v="1404168101"/>
    <b v="0"/>
    <n v="72"/>
    <b v="1"/>
    <s v="theater/plays"/>
    <n v="5.8164999999999996"/>
    <n v="161.56944444444446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11633"/>
    <x v="0"/>
    <s v="US"/>
    <s v="USD"/>
    <n v="1408383153"/>
    <n v="1405791153"/>
    <b v="0"/>
    <n v="21"/>
    <b v="1"/>
    <s v="theater/plays"/>
    <n v="5.8164999999999996"/>
    <n v="553.95238095238096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11633"/>
    <x v="0"/>
    <s v="US"/>
    <s v="USD"/>
    <n v="1454709600"/>
    <n v="1452520614"/>
    <b v="0"/>
    <n v="42"/>
    <b v="1"/>
    <s v="theater/plays"/>
    <n v="5.8164999999999996"/>
    <n v="276.97619047619048"/>
    <x v="1"/>
    <s v="plays"/>
    <x v="3432"/>
    <d v="2016-02-05T16:00:00"/>
  </r>
  <r>
    <n v="3433"/>
    <s v="The Dybbuk"/>
    <s v="death&amp;pretzels presents their first Chicago based project:_x000a_The Dybbuk by S. Ansky"/>
    <n v="9500"/>
    <n v="11633"/>
    <x v="0"/>
    <s v="US"/>
    <s v="USD"/>
    <n v="1402974000"/>
    <n v="1400290255"/>
    <b v="0"/>
    <n v="71"/>
    <b v="1"/>
    <s v="theater/plays"/>
    <n v="1.2245263157894737"/>
    <n v="163.8450704225352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1633"/>
    <x v="0"/>
    <s v="US"/>
    <s v="USD"/>
    <n v="1404983269"/>
    <n v="1402391269"/>
    <b v="0"/>
    <n v="168"/>
    <b v="1"/>
    <s v="theater/plays"/>
    <n v="1.1633"/>
    <n v="69.24404761904762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633"/>
    <x v="0"/>
    <s v="US"/>
    <s v="USD"/>
    <n v="1470538800"/>
    <n v="1469112493"/>
    <b v="0"/>
    <n v="19"/>
    <b v="1"/>
    <s v="theater/plays"/>
    <n v="11.632999999999999"/>
    <n v="612.26315789473688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11633"/>
    <x v="0"/>
    <s v="US"/>
    <s v="USD"/>
    <n v="1408638480"/>
    <n v="1406811593"/>
    <b v="0"/>
    <n v="37"/>
    <b v="1"/>
    <s v="theater/plays"/>
    <n v="2.3266"/>
    <n v="314.40540540540542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11633"/>
    <x v="0"/>
    <s v="US"/>
    <s v="USD"/>
    <n v="1440003820"/>
    <n v="1437411820"/>
    <b v="0"/>
    <n v="36"/>
    <b v="1"/>
    <s v="theater/plays"/>
    <n v="3.8776666666666668"/>
    <n v="323.1388888888889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11633"/>
    <x v="0"/>
    <s v="GB"/>
    <s v="GBP"/>
    <n v="1430600400"/>
    <n v="1428358567"/>
    <b v="0"/>
    <n v="14"/>
    <b v="1"/>
    <s v="theater/plays"/>
    <n v="4.6532"/>
    <n v="830.92857142857144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1633"/>
    <x v="0"/>
    <s v="US"/>
    <s v="USD"/>
    <n v="1453179540"/>
    <n v="1452030730"/>
    <b v="0"/>
    <n v="18"/>
    <b v="1"/>
    <s v="theater/plays"/>
    <n v="9.6941666666666659"/>
    <n v="646.27777777777783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11633"/>
    <x v="0"/>
    <s v="US"/>
    <s v="USD"/>
    <n v="1405095300"/>
    <n v="1403146628"/>
    <b v="0"/>
    <n v="82"/>
    <b v="1"/>
    <s v="theater/plays"/>
    <n v="2.3266"/>
    <n v="141.86585365853659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11633"/>
    <x v="0"/>
    <s v="US"/>
    <s v="USD"/>
    <n v="1447445820"/>
    <n v="1445077121"/>
    <b v="0"/>
    <n v="43"/>
    <b v="1"/>
    <s v="theater/plays"/>
    <n v="4.6532"/>
    <n v="270.53488372093022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11633"/>
    <x v="0"/>
    <s v="US"/>
    <s v="USD"/>
    <n v="1433016672"/>
    <n v="1430424672"/>
    <b v="0"/>
    <n v="8"/>
    <b v="1"/>
    <s v="theater/plays"/>
    <n v="46.531999999999996"/>
    <n v="1454.1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1633"/>
    <x v="0"/>
    <s v="US"/>
    <s v="USD"/>
    <n v="1410266146"/>
    <n v="1407674146"/>
    <b v="0"/>
    <n v="45"/>
    <b v="1"/>
    <s v="theater/plays"/>
    <n v="11.632999999999999"/>
    <n v="258.51111111111112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11633"/>
    <x v="0"/>
    <s v="AU"/>
    <s v="AUD"/>
    <n v="1465394340"/>
    <n v="1464677986"/>
    <b v="0"/>
    <n v="20"/>
    <b v="1"/>
    <s v="theater/plays"/>
    <n v="38.776666666666664"/>
    <n v="581.6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11633"/>
    <x v="0"/>
    <s v="GB"/>
    <s v="GBP"/>
    <n v="1445604236"/>
    <n v="1443185036"/>
    <b v="0"/>
    <n v="31"/>
    <b v="1"/>
    <s v="theater/plays"/>
    <n v="5.8164999999999996"/>
    <n v="375.25806451612902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1633"/>
    <x v="0"/>
    <s v="GB"/>
    <s v="GBP"/>
    <n v="1423138800"/>
    <n v="1421092725"/>
    <b v="0"/>
    <n v="25"/>
    <b v="1"/>
    <s v="theater/plays"/>
    <n v="11.632999999999999"/>
    <n v="465.32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1633"/>
    <x v="0"/>
    <s v="US"/>
    <s v="USD"/>
    <n v="1458332412"/>
    <n v="1454448012"/>
    <b v="0"/>
    <n v="14"/>
    <b v="1"/>
    <s v="theater/plays"/>
    <n v="11.632999999999999"/>
    <n v="830.92857142857144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11633"/>
    <x v="0"/>
    <s v="US"/>
    <s v="USD"/>
    <n v="1418784689"/>
    <n v="1416192689"/>
    <b v="0"/>
    <n v="45"/>
    <b v="1"/>
    <s v="theater/plays"/>
    <n v="5.5395238095238097"/>
    <n v="258.51111111111112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1633"/>
    <x v="0"/>
    <s v="US"/>
    <s v="USD"/>
    <n v="1468036800"/>
    <n v="1465607738"/>
    <b v="0"/>
    <n v="20"/>
    <b v="1"/>
    <s v="theater/plays"/>
    <n v="14.54125"/>
    <n v="581.6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11633"/>
    <x v="0"/>
    <s v="GB"/>
    <s v="GBP"/>
    <n v="1427990071"/>
    <n v="1422809671"/>
    <b v="0"/>
    <n v="39"/>
    <b v="1"/>
    <s v="theater/plays"/>
    <n v="23.265999999999998"/>
    <n v="298.28205128205127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11633"/>
    <x v="0"/>
    <s v="US"/>
    <s v="USD"/>
    <n v="1429636927"/>
    <n v="1427304127"/>
    <b v="0"/>
    <n v="16"/>
    <b v="1"/>
    <s v="theater/plays"/>
    <n v="17.896923076923077"/>
    <n v="727.06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1633"/>
    <x v="0"/>
    <s v="US"/>
    <s v="USD"/>
    <n v="1406087940"/>
    <n v="1404141626"/>
    <b v="0"/>
    <n v="37"/>
    <b v="1"/>
    <s v="theater/plays"/>
    <n v="11.632999999999999"/>
    <n v="314.40540540540542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11633"/>
    <x v="0"/>
    <s v="GB"/>
    <s v="GBP"/>
    <n v="1471130956"/>
    <n v="1465946956"/>
    <b v="0"/>
    <n v="14"/>
    <b v="1"/>
    <s v="theater/plays"/>
    <n v="38.776666666666664"/>
    <n v="830.92857142857144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11633"/>
    <x v="0"/>
    <s v="GB"/>
    <s v="GBP"/>
    <n v="1406825159"/>
    <n v="1404233159"/>
    <b v="0"/>
    <n v="21"/>
    <b v="1"/>
    <s v="theater/plays"/>
    <n v="16.618571428571428"/>
    <n v="553.95238095238096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1633"/>
    <x v="0"/>
    <s v="US"/>
    <s v="USD"/>
    <n v="1476381627"/>
    <n v="1473789627"/>
    <b v="0"/>
    <n v="69"/>
    <b v="1"/>
    <s v="theater/plays"/>
    <n v="1.1633"/>
    <n v="168.59420289855072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11633"/>
    <x v="0"/>
    <s v="US"/>
    <s v="USD"/>
    <n v="1406876340"/>
    <n v="1404190567"/>
    <b v="0"/>
    <n v="16"/>
    <b v="1"/>
    <s v="theater/plays"/>
    <n v="3.8776666666666668"/>
    <n v="727.062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11633"/>
    <x v="0"/>
    <s v="US"/>
    <s v="USD"/>
    <n v="1423720740"/>
    <n v="1421081857"/>
    <b v="0"/>
    <n v="55"/>
    <b v="1"/>
    <s v="theater/plays"/>
    <n v="5.8164999999999996"/>
    <n v="211.5090909090909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1633"/>
    <x v="0"/>
    <s v="US"/>
    <s v="USD"/>
    <n v="1422937620"/>
    <n v="1420606303"/>
    <b v="0"/>
    <n v="27"/>
    <b v="1"/>
    <s v="theater/plays"/>
    <n v="11.894683026584866"/>
    <n v="430.85185185185185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11633"/>
    <x v="0"/>
    <s v="GB"/>
    <s v="GBP"/>
    <n v="1463743860"/>
    <n v="1461151860"/>
    <b v="0"/>
    <n v="36"/>
    <b v="1"/>
    <s v="theater/plays"/>
    <n v="23.265999999999998"/>
    <n v="323.13888888888891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11633"/>
    <x v="0"/>
    <s v="GB"/>
    <s v="GBP"/>
    <n v="1408106352"/>
    <n v="1406896752"/>
    <b v="0"/>
    <n v="19"/>
    <b v="1"/>
    <s v="theater/plays"/>
    <n v="23.265999999999998"/>
    <n v="612.26315789473688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11633"/>
    <x v="0"/>
    <s v="US"/>
    <s v="USD"/>
    <n v="1477710000"/>
    <n v="1475248279"/>
    <b v="0"/>
    <n v="12"/>
    <b v="1"/>
    <s v="theater/plays"/>
    <n v="23.265999999999998"/>
    <n v="969.41666666666663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11633"/>
    <x v="0"/>
    <s v="US"/>
    <s v="USD"/>
    <n v="1436551200"/>
    <n v="1435181628"/>
    <b v="0"/>
    <n v="17"/>
    <b v="1"/>
    <s v="theater/plays"/>
    <n v="46.531999999999996"/>
    <n v="684.294117647058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1633"/>
    <x v="0"/>
    <s v="CA"/>
    <s v="CAD"/>
    <n v="1476158340"/>
    <n v="1472594585"/>
    <b v="0"/>
    <n v="114"/>
    <b v="1"/>
    <s v="theater/plays"/>
    <n v="1.1633"/>
    <n v="102.04385964912281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11633"/>
    <x v="0"/>
    <s v="US"/>
    <s v="USD"/>
    <n v="1471921637"/>
    <n v="1469329637"/>
    <b v="0"/>
    <n v="93"/>
    <b v="1"/>
    <s v="theater/plays"/>
    <n v="2.3266"/>
    <n v="125.08602150537635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11633"/>
    <x v="0"/>
    <s v="GB"/>
    <s v="GBP"/>
    <n v="1439136000"/>
    <n v="1436972472"/>
    <b v="0"/>
    <n v="36"/>
    <b v="1"/>
    <s v="theater/plays"/>
    <n v="5.8164999999999996"/>
    <n v="323.1388888888889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11633"/>
    <x v="0"/>
    <s v="US"/>
    <s v="USD"/>
    <n v="1461108450"/>
    <n v="1455928050"/>
    <b v="0"/>
    <n v="61"/>
    <b v="1"/>
    <s v="theater/plays"/>
    <n v="3.3237142857142858"/>
    <n v="190.70491803278688"/>
    <x v="1"/>
    <s v="plays"/>
    <x v="3466"/>
    <d v="2016-04-19T17:27:30"/>
  </r>
  <r>
    <n v="3467"/>
    <s v="Venus in Fur, Los Angeles."/>
    <s v="Venus in Fur, By David Ives."/>
    <n v="3000"/>
    <n v="11633"/>
    <x v="0"/>
    <s v="US"/>
    <s v="USD"/>
    <n v="1426864032"/>
    <n v="1424275632"/>
    <b v="0"/>
    <n v="47"/>
    <b v="1"/>
    <s v="theater/plays"/>
    <n v="3.8776666666666668"/>
    <n v="247.51063829787233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1633"/>
    <x v="0"/>
    <s v="US"/>
    <s v="USD"/>
    <n v="1474426800"/>
    <n v="1471976529"/>
    <b v="0"/>
    <n v="17"/>
    <b v="1"/>
    <s v="theater/plays"/>
    <n v="1.1633"/>
    <n v="684.29411764705878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11633"/>
    <x v="0"/>
    <s v="US"/>
    <s v="USD"/>
    <n v="1461857045"/>
    <n v="1459265045"/>
    <b v="0"/>
    <n v="63"/>
    <b v="1"/>
    <s v="theater/plays"/>
    <n v="4.1546428571428571"/>
    <n v="184.65079365079364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11633"/>
    <x v="0"/>
    <s v="US"/>
    <s v="USD"/>
    <n v="1468618680"/>
    <n v="1465345902"/>
    <b v="0"/>
    <n v="9"/>
    <b v="1"/>
    <s v="theater/plays"/>
    <n v="46.531999999999996"/>
    <n v="1292.5555555555557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1633"/>
    <x v="0"/>
    <s v="GB"/>
    <s v="GBP"/>
    <n v="1409515200"/>
    <n v="1405971690"/>
    <b v="0"/>
    <n v="30"/>
    <b v="1"/>
    <s v="theater/plays"/>
    <n v="23.265999999999998"/>
    <n v="387.76666666666665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11633"/>
    <x v="0"/>
    <s v="US"/>
    <s v="USD"/>
    <n v="1415253540"/>
    <n v="1413432331"/>
    <b v="0"/>
    <n v="23"/>
    <b v="1"/>
    <s v="theater/plays"/>
    <n v="5.8164999999999996"/>
    <n v="505.7826086956521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11633"/>
    <x v="0"/>
    <s v="US"/>
    <s v="USD"/>
    <n v="1426883220"/>
    <n v="1425067296"/>
    <b v="0"/>
    <n v="33"/>
    <b v="1"/>
    <s v="theater/plays"/>
    <n v="2.3740816326530614"/>
    <n v="352.515151515151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11633"/>
    <x v="0"/>
    <s v="GB"/>
    <s v="GBP"/>
    <n v="1469016131"/>
    <n v="1466424131"/>
    <b v="0"/>
    <n v="39"/>
    <b v="1"/>
    <s v="theater/plays"/>
    <n v="5.8164999999999996"/>
    <n v="298.28205128205127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11633"/>
    <x v="0"/>
    <s v="GB"/>
    <s v="GBP"/>
    <n v="1414972800"/>
    <n v="1412629704"/>
    <b v="0"/>
    <n v="17"/>
    <b v="1"/>
    <s v="theater/plays"/>
    <n v="38.776666666666664"/>
    <n v="684.29411764705878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11633"/>
    <x v="0"/>
    <s v="US"/>
    <s v="USD"/>
    <n v="1414378800"/>
    <n v="1412836990"/>
    <b v="0"/>
    <n v="6"/>
    <b v="1"/>
    <s v="theater/plays"/>
    <n v="38.776666666666664"/>
    <n v="1938.8333333333333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11633"/>
    <x v="0"/>
    <s v="US"/>
    <s v="USD"/>
    <n v="1431831600"/>
    <n v="1430761243"/>
    <b v="0"/>
    <n v="39"/>
    <b v="1"/>
    <s v="theater/plays"/>
    <n v="6.4627777777777782"/>
    <n v="298.28205128205127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11633"/>
    <x v="0"/>
    <s v="US"/>
    <s v="USD"/>
    <n v="1426539600"/>
    <n v="1424296822"/>
    <b v="0"/>
    <n v="57"/>
    <b v="1"/>
    <s v="theater/plays"/>
    <n v="5.8164999999999996"/>
    <n v="204.08771929824562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1633"/>
    <x v="0"/>
    <s v="GB"/>
    <s v="GBP"/>
    <n v="1403382680"/>
    <n v="1400790680"/>
    <b v="0"/>
    <n v="56"/>
    <b v="1"/>
    <s v="theater/plays"/>
    <n v="7.7553333333333336"/>
    <n v="207.73214285714286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11633"/>
    <x v="0"/>
    <s v="US"/>
    <s v="USD"/>
    <n v="1436562000"/>
    <n v="1434440227"/>
    <b v="0"/>
    <n v="13"/>
    <b v="1"/>
    <s v="theater/plays"/>
    <n v="7.7553333333333336"/>
    <n v="894.8461538461538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633"/>
    <x v="0"/>
    <s v="AU"/>
    <s v="AUD"/>
    <n v="1420178188"/>
    <n v="1418709388"/>
    <b v="0"/>
    <n v="95"/>
    <b v="1"/>
    <s v="theater/plays"/>
    <n v="1.1633"/>
    <n v="122.45263157894736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11633"/>
    <x v="0"/>
    <s v="GB"/>
    <s v="GBP"/>
    <n v="1404671466"/>
    <n v="1402079466"/>
    <b v="0"/>
    <n v="80"/>
    <b v="1"/>
    <s v="theater/plays"/>
    <n v="3.8776666666666668"/>
    <n v="145.41249999999999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11633"/>
    <x v="0"/>
    <s v="US"/>
    <s v="USD"/>
    <n v="1404403381"/>
    <n v="1401811381"/>
    <b v="0"/>
    <n v="133"/>
    <b v="1"/>
    <s v="theater/plays"/>
    <n v="3.4725373134328357"/>
    <n v="87.46616541353383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11633"/>
    <x v="0"/>
    <s v="US"/>
    <s v="USD"/>
    <n v="1466014499"/>
    <n v="1463422499"/>
    <b v="0"/>
    <n v="44"/>
    <b v="1"/>
    <s v="theater/plays"/>
    <n v="4.6532"/>
    <n v="264.38636363636363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1633"/>
    <x v="0"/>
    <s v="US"/>
    <s v="USD"/>
    <n v="1454431080"/>
    <n v="1451839080"/>
    <b v="0"/>
    <n v="30"/>
    <b v="1"/>
    <s v="theater/plays"/>
    <n v="7.0503030303030307"/>
    <n v="387.76666666666665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1633"/>
    <x v="0"/>
    <s v="US"/>
    <s v="USD"/>
    <n v="1433314740"/>
    <n v="1430600401"/>
    <b v="0"/>
    <n v="56"/>
    <b v="1"/>
    <s v="theater/plays"/>
    <n v="3.8776666666666668"/>
    <n v="207.73214285714286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11633"/>
    <x v="0"/>
    <s v="GB"/>
    <s v="GBP"/>
    <n v="1435185252"/>
    <n v="1432593252"/>
    <b v="0"/>
    <n v="66"/>
    <b v="1"/>
    <s v="theater/plays"/>
    <n v="5.8164999999999996"/>
    <n v="176.25757575757575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11633"/>
    <x v="0"/>
    <s v="US"/>
    <s v="USD"/>
    <n v="1429286400"/>
    <n v="1427221560"/>
    <b v="0"/>
    <n v="29"/>
    <b v="1"/>
    <s v="theater/plays"/>
    <n v="3.8776666666666668"/>
    <n v="401.13793103448273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1633"/>
    <x v="0"/>
    <s v="GB"/>
    <s v="GBP"/>
    <n v="1400965200"/>
    <n v="1398352531"/>
    <b v="0"/>
    <n v="72"/>
    <b v="1"/>
    <s v="theater/plays"/>
    <n v="2.3266"/>
    <n v="161.5694444444444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1633"/>
    <x v="0"/>
    <s v="US"/>
    <s v="USD"/>
    <n v="1460574924"/>
    <n v="1457982924"/>
    <b v="0"/>
    <n v="27"/>
    <b v="1"/>
    <s v="theater/plays"/>
    <n v="11.632999999999999"/>
    <n v="430.85185185185185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11633"/>
    <x v="0"/>
    <s v="US"/>
    <s v="USD"/>
    <n v="1431928784"/>
    <n v="1430114384"/>
    <b v="0"/>
    <n v="10"/>
    <b v="1"/>
    <s v="theater/plays"/>
    <n v="23.265999999999998"/>
    <n v="1163.3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11633"/>
    <x v="0"/>
    <s v="US"/>
    <s v="USD"/>
    <n v="1445818397"/>
    <n v="1442794397"/>
    <b v="0"/>
    <n v="35"/>
    <b v="1"/>
    <s v="theater/plays"/>
    <n v="3.0613157894736842"/>
    <n v="332.37142857142857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1633"/>
    <x v="0"/>
    <s v="US"/>
    <s v="USD"/>
    <n v="1408252260"/>
    <n v="1406580436"/>
    <b v="0"/>
    <n v="29"/>
    <b v="1"/>
    <s v="theater/plays"/>
    <n v="7.7553333333333336"/>
    <n v="401.13793103448273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11633"/>
    <x v="0"/>
    <s v="US"/>
    <s v="USD"/>
    <n v="1480140000"/>
    <n v="1479186575"/>
    <b v="0"/>
    <n v="13"/>
    <b v="1"/>
    <s v="theater/plays"/>
    <n v="29.0825"/>
    <n v="894.84615384615381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11633"/>
    <x v="0"/>
    <s v="CA"/>
    <s v="CAD"/>
    <n v="1414862280"/>
    <n v="1412360309"/>
    <b v="0"/>
    <n v="72"/>
    <b v="1"/>
    <s v="theater/plays"/>
    <n v="2.3266"/>
    <n v="161.56944444444446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11633"/>
    <x v="0"/>
    <s v="US"/>
    <s v="USD"/>
    <n v="1473625166"/>
    <n v="1470169166"/>
    <b v="0"/>
    <n v="78"/>
    <b v="1"/>
    <s v="theater/plays"/>
    <n v="3.8776666666666668"/>
    <n v="149.14102564102564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1633"/>
    <x v="0"/>
    <s v="US"/>
    <s v="USD"/>
    <n v="1464904800"/>
    <n v="1463852904"/>
    <b v="0"/>
    <n v="49"/>
    <b v="1"/>
    <s v="theater/plays"/>
    <n v="7.5003223726627981"/>
    <n v="237.40816326530611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1633"/>
    <x v="0"/>
    <s v="CA"/>
    <s v="CAD"/>
    <n v="1464471840"/>
    <n v="1459309704"/>
    <b v="0"/>
    <n v="42"/>
    <b v="1"/>
    <s v="theater/plays"/>
    <n v="7.0503030303030307"/>
    <n v="276.97619047619048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11633"/>
    <x v="0"/>
    <s v="US"/>
    <s v="USD"/>
    <n v="1435733940"/>
    <n v="1431046325"/>
    <b v="0"/>
    <n v="35"/>
    <b v="1"/>
    <s v="theater/plays"/>
    <n v="5.8164999999999996"/>
    <n v="332.37142857142857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633"/>
    <x v="0"/>
    <s v="US"/>
    <s v="USD"/>
    <n v="1457326740"/>
    <n v="1455919438"/>
    <b v="0"/>
    <n v="42"/>
    <b v="1"/>
    <s v="theater/plays"/>
    <n v="11.632999999999999"/>
    <n v="276.97619047619048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1633"/>
    <x v="0"/>
    <s v="GB"/>
    <s v="GBP"/>
    <n v="1441995595"/>
    <n v="1439835595"/>
    <b v="0"/>
    <n v="42"/>
    <b v="1"/>
    <s v="theater/plays"/>
    <n v="7.7553333333333336"/>
    <n v="276.97619047619048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11633"/>
    <x v="0"/>
    <s v="US"/>
    <s v="USD"/>
    <n v="1458100740"/>
    <n v="1456862924"/>
    <b v="0"/>
    <n v="31"/>
    <b v="1"/>
    <s v="theater/plays"/>
    <n v="2.9082499999999998"/>
    <n v="375.25806451612902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11633"/>
    <x v="0"/>
    <s v="GB"/>
    <s v="GBP"/>
    <n v="1469359728"/>
    <n v="1466767728"/>
    <b v="0"/>
    <n v="38"/>
    <b v="1"/>
    <s v="theater/plays"/>
    <n v="4.6532"/>
    <n v="306.13157894736844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1633"/>
    <x v="0"/>
    <s v="US"/>
    <s v="USD"/>
    <n v="1447959491"/>
    <n v="1445363891"/>
    <b v="0"/>
    <n v="8"/>
    <b v="1"/>
    <s v="theater/plays"/>
    <n v="11.632999999999999"/>
    <n v="1454.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11633"/>
    <x v="0"/>
    <s v="US"/>
    <s v="USD"/>
    <n v="1399953600"/>
    <n v="1398983245"/>
    <b v="0"/>
    <n v="39"/>
    <b v="1"/>
    <s v="theater/plays"/>
    <n v="4.6532"/>
    <n v="298.28205128205127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1633"/>
    <x v="0"/>
    <s v="US"/>
    <s v="USD"/>
    <n v="1408815440"/>
    <n v="1404927440"/>
    <b v="0"/>
    <n v="29"/>
    <b v="1"/>
    <s v="theater/plays"/>
    <n v="3.8776666666666668"/>
    <n v="401.13793103448273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1633"/>
    <x v="0"/>
    <s v="US"/>
    <s v="USD"/>
    <n v="1464732537"/>
    <n v="1462140537"/>
    <b v="0"/>
    <n v="72"/>
    <b v="1"/>
    <s v="theater/plays"/>
    <n v="1.1633"/>
    <n v="161.56944444444446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1633"/>
    <x v="0"/>
    <s v="GB"/>
    <s v="GBP"/>
    <n v="1462914000"/>
    <n v="1460914253"/>
    <b v="0"/>
    <n v="15"/>
    <b v="1"/>
    <s v="theater/plays"/>
    <n v="116.33"/>
    <n v="775.5333333333333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1633"/>
    <x v="0"/>
    <s v="US"/>
    <s v="USD"/>
    <n v="1416545700"/>
    <n v="1415392666"/>
    <b v="0"/>
    <n v="33"/>
    <b v="1"/>
    <s v="theater/plays"/>
    <n v="3.8776666666666668"/>
    <n v="352.5151515151515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11633"/>
    <x v="0"/>
    <s v="US"/>
    <s v="USD"/>
    <n v="1404312846"/>
    <n v="1402584846"/>
    <b v="0"/>
    <n v="15"/>
    <b v="1"/>
    <s v="theater/plays"/>
    <n v="12.925555555555556"/>
    <n v="775.5333333333333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1633"/>
    <x v="0"/>
    <s v="GB"/>
    <s v="GBP"/>
    <n v="1415385000"/>
    <n v="1413406695"/>
    <b v="0"/>
    <n v="19"/>
    <b v="1"/>
    <s v="theater/plays"/>
    <n v="7.7553333333333336"/>
    <n v="612.26315789473688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1633"/>
    <x v="0"/>
    <s v="GB"/>
    <s v="GBP"/>
    <n v="1429789992"/>
    <n v="1424609592"/>
    <b v="0"/>
    <n v="17"/>
    <b v="1"/>
    <s v="theater/plays"/>
    <n v="11.632999999999999"/>
    <n v="684.29411764705878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11633"/>
    <x v="0"/>
    <s v="US"/>
    <s v="USD"/>
    <n v="1401857940"/>
    <n v="1400725112"/>
    <b v="0"/>
    <n v="44"/>
    <b v="1"/>
    <s v="theater/plays"/>
    <n v="4.1546428571428571"/>
    <n v="264.3863636363636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1633"/>
    <x v="0"/>
    <s v="US"/>
    <s v="USD"/>
    <n v="1422853140"/>
    <n v="1421439552"/>
    <b v="0"/>
    <n v="10"/>
    <b v="1"/>
    <s v="theater/plays"/>
    <n v="23.265999999999998"/>
    <n v="1163.3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11633"/>
    <x v="0"/>
    <s v="US"/>
    <s v="USD"/>
    <n v="1433097171"/>
    <n v="1430505171"/>
    <b v="0"/>
    <n v="46"/>
    <b v="1"/>
    <s v="theater/plays"/>
    <n v="3.8776666666666668"/>
    <n v="252.89130434782609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11633"/>
    <x v="0"/>
    <s v="US"/>
    <s v="USD"/>
    <n v="1410145200"/>
    <n v="1407197670"/>
    <b v="0"/>
    <n v="11"/>
    <b v="1"/>
    <s v="theater/plays"/>
    <n v="4.6532"/>
    <n v="1057.5454545454545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11633"/>
    <x v="0"/>
    <s v="GB"/>
    <s v="GBP"/>
    <n v="1404471600"/>
    <n v="1401910634"/>
    <b v="0"/>
    <n v="13"/>
    <b v="1"/>
    <s v="theater/plays"/>
    <n v="2.9082499999999998"/>
    <n v="894.84615384615381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1633"/>
    <x v="0"/>
    <s v="US"/>
    <s v="USD"/>
    <n v="1412259660"/>
    <n v="1410461299"/>
    <b v="0"/>
    <n v="33"/>
    <b v="1"/>
    <s v="theater/plays"/>
    <n v="7.7553333333333336"/>
    <n v="352.5151515151515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11633"/>
    <x v="0"/>
    <s v="GB"/>
    <s v="GBP"/>
    <n v="1425478950"/>
    <n v="1422886950"/>
    <b v="0"/>
    <n v="28"/>
    <b v="1"/>
    <s v="theater/plays"/>
    <n v="5.8164999999999996"/>
    <n v="415.46428571428572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11633"/>
    <x v="0"/>
    <s v="GB"/>
    <s v="GBP"/>
    <n v="1441547220"/>
    <n v="1439322412"/>
    <b v="0"/>
    <n v="21"/>
    <b v="1"/>
    <s v="theater/plays"/>
    <n v="5.8164999999999996"/>
    <n v="553.95238095238096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11633"/>
    <x v="0"/>
    <s v="US"/>
    <s v="USD"/>
    <n v="1411980020"/>
    <n v="1409388020"/>
    <b v="0"/>
    <n v="13"/>
    <b v="1"/>
    <s v="theater/plays"/>
    <n v="33.237142857142857"/>
    <n v="894.84615384615381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1633"/>
    <x v="0"/>
    <s v="GB"/>
    <s v="GBP"/>
    <n v="1442311560"/>
    <n v="1439924246"/>
    <b v="0"/>
    <n v="34"/>
    <b v="1"/>
    <s v="theater/plays"/>
    <n v="8.3390681003584231"/>
    <n v="342.14705882352939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11633"/>
    <x v="0"/>
    <s v="GB"/>
    <s v="GBP"/>
    <n v="1474844400"/>
    <n v="1469871148"/>
    <b v="0"/>
    <n v="80"/>
    <b v="1"/>
    <s v="theater/plays"/>
    <n v="2.9082499999999998"/>
    <n v="145.41249999999999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1633"/>
    <x v="0"/>
    <s v="US"/>
    <s v="USD"/>
    <n v="1410580800"/>
    <n v="1409336373"/>
    <b v="0"/>
    <n v="74"/>
    <b v="1"/>
    <s v="theater/plays"/>
    <n v="1.1633"/>
    <n v="157.20270270270271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11633"/>
    <x v="0"/>
    <s v="US"/>
    <s v="USD"/>
    <n v="1439136000"/>
    <n v="1438188106"/>
    <b v="0"/>
    <n v="7"/>
    <b v="1"/>
    <s v="theater/plays"/>
    <n v="23.265999999999998"/>
    <n v="1661.8571428571429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11633"/>
    <x v="0"/>
    <s v="US"/>
    <s v="USD"/>
    <n v="1461823140"/>
    <n v="1459411371"/>
    <b v="0"/>
    <n v="34"/>
    <b v="1"/>
    <s v="theater/plays"/>
    <n v="3.5251515151515154"/>
    <n v="342.1470588235293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1633"/>
    <x v="0"/>
    <s v="US"/>
    <s v="USD"/>
    <n v="1436587140"/>
    <n v="1434069205"/>
    <b v="0"/>
    <n v="86"/>
    <b v="1"/>
    <s v="theater/plays"/>
    <n v="1.9388333333333334"/>
    <n v="135.26744186046511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1633"/>
    <x v="0"/>
    <s v="GB"/>
    <s v="GBP"/>
    <n v="1484740918"/>
    <n v="1483012918"/>
    <b v="0"/>
    <n v="37"/>
    <b v="1"/>
    <s v="theater/plays"/>
    <n v="7.0503030303030307"/>
    <n v="314.40540540540542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1633"/>
    <x v="0"/>
    <s v="US"/>
    <s v="USD"/>
    <n v="1436749200"/>
    <n v="1434997018"/>
    <b v="0"/>
    <n v="18"/>
    <b v="1"/>
    <s v="theater/plays"/>
    <n v="23.265999999999998"/>
    <n v="646.27777777777783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11633"/>
    <x v="0"/>
    <s v="GB"/>
    <s v="GBP"/>
    <n v="1460318400"/>
    <n v="1457881057"/>
    <b v="0"/>
    <n v="22"/>
    <b v="1"/>
    <s v="theater/plays"/>
    <n v="4.2301818181818183"/>
    <n v="528.77272727272725"/>
    <x v="1"/>
    <s v="plays"/>
    <x v="3530"/>
    <d v="2016-04-10T14:00:00"/>
  </r>
  <r>
    <n v="3531"/>
    <s v="The Reinvention of Lily Johnson"/>
    <s v="A political comedy for a crazy election year"/>
    <n v="1000"/>
    <n v="11633"/>
    <x v="0"/>
    <s v="US"/>
    <s v="USD"/>
    <n v="1467301334"/>
    <n v="1464709334"/>
    <b v="0"/>
    <n v="26"/>
    <b v="1"/>
    <s v="theater/plays"/>
    <n v="11.632999999999999"/>
    <n v="447.42307692307691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633"/>
    <x v="0"/>
    <s v="US"/>
    <s v="USD"/>
    <n v="1411012740"/>
    <n v="1409667827"/>
    <b v="0"/>
    <n v="27"/>
    <b v="1"/>
    <s v="theater/plays"/>
    <n v="12.117708333333333"/>
    <n v="430.85185185185185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1633"/>
    <x v="0"/>
    <s v="US"/>
    <s v="USD"/>
    <n v="1447269367"/>
    <n v="1444673767"/>
    <b v="0"/>
    <n v="8"/>
    <b v="1"/>
    <s v="theater/plays"/>
    <n v="23.265999999999998"/>
    <n v="1454.12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11633"/>
    <x v="0"/>
    <s v="US"/>
    <s v="USD"/>
    <n v="1443711623"/>
    <n v="1440687623"/>
    <b v="0"/>
    <n v="204"/>
    <b v="1"/>
    <s v="theater/plays"/>
    <n v="2.3266"/>
    <n v="57.024509803921568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11633"/>
    <x v="0"/>
    <s v="GB"/>
    <s v="GBP"/>
    <n v="1443808800"/>
    <n v="1441120910"/>
    <b v="0"/>
    <n v="46"/>
    <b v="1"/>
    <s v="theater/plays"/>
    <n v="5.8164999999999996"/>
    <n v="252.89130434782609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1633"/>
    <x v="0"/>
    <s v="GB"/>
    <s v="GBP"/>
    <n v="1450612740"/>
    <n v="1448040425"/>
    <b v="0"/>
    <n v="17"/>
    <b v="1"/>
    <s v="theater/plays"/>
    <n v="77.553333333333327"/>
    <n v="684.29411764705878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1633"/>
    <x v="0"/>
    <s v="CA"/>
    <s v="CAD"/>
    <n v="1416211140"/>
    <n v="1413016216"/>
    <b v="0"/>
    <n v="28"/>
    <b v="1"/>
    <s v="theater/plays"/>
    <n v="17.234074074074073"/>
    <n v="415.46428571428572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11633"/>
    <x v="0"/>
    <s v="GB"/>
    <s v="GBP"/>
    <n v="1471428340"/>
    <n v="1469009140"/>
    <b v="0"/>
    <n v="83"/>
    <b v="1"/>
    <s v="theater/plays"/>
    <n v="5.8164999999999996"/>
    <n v="140.15662650602408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11633"/>
    <x v="0"/>
    <s v="US"/>
    <s v="USD"/>
    <n v="1473358122"/>
    <n v="1471543722"/>
    <b v="0"/>
    <n v="13"/>
    <b v="1"/>
    <s v="theater/plays"/>
    <n v="19.388333333333332"/>
    <n v="894.84615384615381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11633"/>
    <x v="0"/>
    <s v="GB"/>
    <s v="GBP"/>
    <n v="1466899491"/>
    <n v="1464307491"/>
    <b v="0"/>
    <n v="8"/>
    <b v="1"/>
    <s v="theater/plays"/>
    <n v="38.776666666666664"/>
    <n v="1454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1633"/>
    <x v="0"/>
    <s v="GB"/>
    <s v="GBP"/>
    <n v="1441042275"/>
    <n v="1438882275"/>
    <b v="0"/>
    <n v="32"/>
    <b v="1"/>
    <s v="theater/plays"/>
    <n v="9.6941666666666659"/>
    <n v="363.5312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11633"/>
    <x v="0"/>
    <s v="US"/>
    <s v="USD"/>
    <n v="1410099822"/>
    <n v="1404915822"/>
    <b v="0"/>
    <n v="85"/>
    <b v="1"/>
    <s v="theater/plays"/>
    <n v="2.1150909090909091"/>
    <n v="136.85882352941175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1633"/>
    <x v="0"/>
    <s v="DE"/>
    <s v="EUR"/>
    <n v="1435255659"/>
    <n v="1432663659"/>
    <b v="0"/>
    <n v="29"/>
    <b v="1"/>
    <s v="theater/plays"/>
    <n v="7.7553333333333336"/>
    <n v="401.13793103448273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11633"/>
    <x v="0"/>
    <s v="US"/>
    <s v="USD"/>
    <n v="1425758257"/>
    <n v="1423166257"/>
    <b v="0"/>
    <n v="24"/>
    <b v="1"/>
    <s v="theater/plays"/>
    <n v="4.6532"/>
    <n v="484.70833333333331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1633"/>
    <x v="0"/>
    <s v="US"/>
    <s v="USD"/>
    <n v="1428780159"/>
    <n v="1426188159"/>
    <b v="0"/>
    <n v="8"/>
    <b v="1"/>
    <s v="theater/plays"/>
    <n v="46.531999999999996"/>
    <n v="1454.12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633"/>
    <x v="0"/>
    <s v="US"/>
    <s v="USD"/>
    <n v="1427860740"/>
    <n v="1426002684"/>
    <b v="0"/>
    <n v="19"/>
    <b v="1"/>
    <s v="theater/plays"/>
    <n v="10.575454545454546"/>
    <n v="612.26315789473688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11633"/>
    <x v="0"/>
    <s v="US"/>
    <s v="USD"/>
    <n v="1463198340"/>
    <n v="1461117201"/>
    <b v="0"/>
    <n v="336"/>
    <b v="1"/>
    <s v="theater/plays"/>
    <n v="0.3323714285714286"/>
    <n v="34.62202380952381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11633"/>
    <x v="0"/>
    <s v="US"/>
    <s v="USD"/>
    <n v="1457139600"/>
    <n v="1455230214"/>
    <b v="0"/>
    <n v="13"/>
    <b v="1"/>
    <s v="theater/plays"/>
    <n v="5.5395238095238097"/>
    <n v="894.8461538461538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1633"/>
    <x v="0"/>
    <s v="GB"/>
    <s v="GBP"/>
    <n v="1441358873"/>
    <n v="1438939673"/>
    <b v="0"/>
    <n v="42"/>
    <b v="1"/>
    <s v="theater/plays"/>
    <n v="11.632999999999999"/>
    <n v="276.97619047619048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11633"/>
    <x v="0"/>
    <s v="GB"/>
    <s v="GBP"/>
    <n v="1462224398"/>
    <n v="1459632398"/>
    <b v="0"/>
    <n v="64"/>
    <b v="1"/>
    <s v="theater/plays"/>
    <n v="4.6532"/>
    <n v="181.76562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1633"/>
    <x v="0"/>
    <s v="US"/>
    <s v="USD"/>
    <n v="1400796420"/>
    <n v="1398342170"/>
    <b v="0"/>
    <n v="25"/>
    <b v="1"/>
    <s v="theater/plays"/>
    <n v="7.7553333333333336"/>
    <n v="465.32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11633"/>
    <x v="0"/>
    <s v="GB"/>
    <s v="GBP"/>
    <n v="1403964324"/>
    <n v="1401372324"/>
    <b v="0"/>
    <n v="20"/>
    <b v="1"/>
    <s v="theater/plays"/>
    <n v="15.049159120310479"/>
    <n v="581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11633"/>
    <x v="0"/>
    <s v="US"/>
    <s v="USD"/>
    <n v="1439337600"/>
    <n v="1436575280"/>
    <b v="0"/>
    <n v="104"/>
    <b v="1"/>
    <s v="theater/plays"/>
    <n v="2.1150909090909091"/>
    <n v="111.85576923076923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11633"/>
    <x v="0"/>
    <s v="US"/>
    <s v="USD"/>
    <n v="1423674000"/>
    <n v="1421025159"/>
    <b v="0"/>
    <n v="53"/>
    <b v="1"/>
    <s v="theater/plays"/>
    <n v="2.3266"/>
    <n v="219.49056603773585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11633"/>
    <x v="0"/>
    <s v="IT"/>
    <s v="EUR"/>
    <n v="1479382594"/>
    <n v="1476786994"/>
    <b v="0"/>
    <n v="14"/>
    <b v="1"/>
    <s v="theater/plays"/>
    <n v="4.847083333333333"/>
    <n v="830.92857142857144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11633"/>
    <x v="0"/>
    <s v="GB"/>
    <s v="GBP"/>
    <n v="1408289724"/>
    <n v="1403105724"/>
    <b v="0"/>
    <n v="20"/>
    <b v="1"/>
    <s v="theater/plays"/>
    <n v="5.2877272727272731"/>
    <n v="581.6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1633"/>
    <x v="0"/>
    <s v="US"/>
    <s v="USD"/>
    <n v="1399271911"/>
    <n v="1396334311"/>
    <b v="0"/>
    <n v="558"/>
    <b v="1"/>
    <s v="theater/plays"/>
    <n v="0.11633"/>
    <n v="20.847670250896059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11633"/>
    <x v="0"/>
    <s v="GB"/>
    <s v="GBP"/>
    <n v="1435352400"/>
    <n v="1431718575"/>
    <b v="0"/>
    <n v="22"/>
    <b v="1"/>
    <s v="theater/plays"/>
    <n v="33.237142857142857"/>
    <n v="528.77272727272725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1633"/>
    <x v="0"/>
    <s v="AU"/>
    <s v="AUD"/>
    <n v="1438333080"/>
    <n v="1436408308"/>
    <b v="0"/>
    <n v="24"/>
    <b v="1"/>
    <s v="theater/plays"/>
    <n v="11.632999999999999"/>
    <n v="484.70833333333331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11633"/>
    <x v="0"/>
    <s v="CA"/>
    <s v="CAD"/>
    <n v="1432694700"/>
    <n v="1429651266"/>
    <b v="0"/>
    <n v="74"/>
    <b v="1"/>
    <s v="theater/plays"/>
    <n v="3.6353124999999999"/>
    <n v="157.20270270270271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11633"/>
    <x v="0"/>
    <s v="US"/>
    <s v="USD"/>
    <n v="1438799760"/>
    <n v="1437236378"/>
    <b v="0"/>
    <n v="54"/>
    <b v="1"/>
    <s v="theater/plays"/>
    <n v="4.6532"/>
    <n v="215.42592592592592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11633"/>
    <x v="0"/>
    <s v="GB"/>
    <s v="GBP"/>
    <n v="1457906400"/>
    <n v="1457115427"/>
    <b v="0"/>
    <n v="31"/>
    <b v="1"/>
    <s v="theater/plays"/>
    <n v="36.93015873015873"/>
    <n v="375.25806451612902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11633"/>
    <x v="0"/>
    <s v="GB"/>
    <s v="GBP"/>
    <n v="1470078000"/>
    <n v="1467648456"/>
    <b v="0"/>
    <n v="25"/>
    <b v="1"/>
    <s v="theater/plays"/>
    <n v="23.265999999999998"/>
    <n v="465.32"/>
    <x v="1"/>
    <s v="plays"/>
    <x v="3563"/>
    <d v="2016-08-01T13:00:00"/>
  </r>
  <r>
    <n v="3564"/>
    <s v="The Pillowman Aberdeen"/>
    <s v="Multi Award-Winng play THE PILLOWMAN coming to the Arts Centre Theatre, Aberdeen"/>
    <n v="1000"/>
    <n v="11633"/>
    <x v="0"/>
    <s v="GB"/>
    <s v="GBP"/>
    <n v="1444060800"/>
    <n v="1440082649"/>
    <b v="0"/>
    <n v="17"/>
    <b v="1"/>
    <s v="theater/plays"/>
    <n v="11.632999999999999"/>
    <n v="684.29411764705878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633"/>
    <x v="0"/>
    <s v="US"/>
    <s v="USD"/>
    <n v="1420048208"/>
    <n v="1417456208"/>
    <b v="0"/>
    <n v="12"/>
    <b v="1"/>
    <s v="theater/plays"/>
    <n v="12.925555555555556"/>
    <n v="969.41666666666663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11633"/>
    <x v="0"/>
    <s v="GB"/>
    <s v="GBP"/>
    <n v="1422015083"/>
    <n v="1419423083"/>
    <b v="0"/>
    <n v="38"/>
    <b v="1"/>
    <s v="theater/plays"/>
    <n v="5.8164999999999996"/>
    <n v="306.13157894736844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1633"/>
    <x v="0"/>
    <s v="GB"/>
    <s v="GBP"/>
    <n v="1433964444"/>
    <n v="1431372444"/>
    <b v="0"/>
    <n v="41"/>
    <b v="1"/>
    <s v="theater/plays"/>
    <n v="11.632999999999999"/>
    <n v="283.73170731707319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633"/>
    <x v="0"/>
    <s v="US"/>
    <s v="USD"/>
    <n v="1410975994"/>
    <n v="1408383994"/>
    <b v="0"/>
    <n v="19"/>
    <b v="1"/>
    <s v="theater/plays"/>
    <n v="11.632999999999999"/>
    <n v="612.26315789473688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11633"/>
    <x v="0"/>
    <s v="US"/>
    <s v="USD"/>
    <n v="1420734696"/>
    <n v="1418142696"/>
    <b v="0"/>
    <n v="41"/>
    <b v="1"/>
    <s v="theater/plays"/>
    <n v="2.3266"/>
    <n v="283.73170731707319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11633"/>
    <x v="0"/>
    <s v="US"/>
    <s v="USD"/>
    <n v="1420009200"/>
    <n v="1417593483"/>
    <b v="0"/>
    <n v="26"/>
    <b v="1"/>
    <s v="theater/plays"/>
    <n v="5.8164999999999996"/>
    <n v="447.42307692307691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1633"/>
    <x v="0"/>
    <s v="GB"/>
    <s v="GBP"/>
    <n v="1414701413"/>
    <n v="1412109413"/>
    <b v="0"/>
    <n v="25"/>
    <b v="1"/>
    <s v="theater/plays"/>
    <n v="7.7553333333333336"/>
    <n v="465.32"/>
    <x v="1"/>
    <s v="plays"/>
    <x v="3571"/>
    <d v="2014-10-30T14:36:53"/>
  </r>
  <r>
    <n v="3572"/>
    <s v="Monster"/>
    <s v="A darkly comic one woman show by Abram Rooney as part of The Camden Fringe 2015."/>
    <n v="500"/>
    <n v="11633"/>
    <x v="0"/>
    <s v="GB"/>
    <s v="GBP"/>
    <n v="1434894082"/>
    <n v="1432302082"/>
    <b v="0"/>
    <n v="9"/>
    <b v="1"/>
    <s v="theater/plays"/>
    <n v="23.265999999999998"/>
    <n v="1292.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11633"/>
    <x v="0"/>
    <s v="GB"/>
    <s v="GBP"/>
    <n v="1415440846"/>
    <n v="1412845246"/>
    <b v="0"/>
    <n v="78"/>
    <b v="1"/>
    <s v="theater/plays"/>
    <n v="3.8776666666666668"/>
    <n v="149.1410256410256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11633"/>
    <x v="0"/>
    <s v="US"/>
    <s v="USD"/>
    <n v="1415921848"/>
    <n v="1413326248"/>
    <b v="0"/>
    <n v="45"/>
    <b v="1"/>
    <s v="theater/plays"/>
    <n v="2.0056896551724139"/>
    <n v="258.51111111111112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1633"/>
    <x v="0"/>
    <s v="US"/>
    <s v="USD"/>
    <n v="1470887940"/>
    <n v="1468176527"/>
    <b v="0"/>
    <n v="102"/>
    <b v="1"/>
    <s v="theater/plays"/>
    <n v="1.1633"/>
    <n v="114.04901960784314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1633"/>
    <x v="0"/>
    <s v="US"/>
    <s v="USD"/>
    <n v="1480947054"/>
    <n v="1475759454"/>
    <b v="0"/>
    <n v="5"/>
    <b v="1"/>
    <s v="theater/plays"/>
    <n v="116.33"/>
    <n v="2326.6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11633"/>
    <x v="0"/>
    <s v="US"/>
    <s v="USD"/>
    <n v="1430029680"/>
    <n v="1427741583"/>
    <b v="0"/>
    <n v="27"/>
    <b v="1"/>
    <s v="theater/plays"/>
    <n v="19.388333333333332"/>
    <n v="430.85185185185185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1633"/>
    <x v="0"/>
    <s v="GB"/>
    <s v="GBP"/>
    <n v="1462037777"/>
    <n v="1459445777"/>
    <b v="0"/>
    <n v="37"/>
    <b v="1"/>
    <s v="theater/plays"/>
    <n v="7.7553333333333336"/>
    <n v="314.40540540540542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11633"/>
    <x v="0"/>
    <s v="GB"/>
    <s v="GBP"/>
    <n v="1459444656"/>
    <n v="1456856256"/>
    <b v="0"/>
    <n v="14"/>
    <b v="1"/>
    <s v="theater/plays"/>
    <n v="23.265999999999998"/>
    <n v="830.92857142857144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1633"/>
    <x v="0"/>
    <s v="US"/>
    <s v="USD"/>
    <n v="1425185940"/>
    <n v="1421900022"/>
    <b v="0"/>
    <n v="27"/>
    <b v="1"/>
    <s v="theater/plays"/>
    <n v="12.925555555555556"/>
    <n v="430.85185185185185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1633"/>
    <x v="0"/>
    <s v="GB"/>
    <s v="GBP"/>
    <n v="1406719110"/>
    <n v="1405509510"/>
    <b v="0"/>
    <n v="45"/>
    <b v="1"/>
    <s v="theater/plays"/>
    <n v="7.7553333333333336"/>
    <n v="258.51111111111112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11633"/>
    <x v="0"/>
    <s v="US"/>
    <s v="USD"/>
    <n v="1459822682"/>
    <n v="1458613082"/>
    <b v="0"/>
    <n v="49"/>
    <b v="1"/>
    <s v="theater/plays"/>
    <n v="11.632999999999999"/>
    <n v="237.40816326530611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11633"/>
    <x v="0"/>
    <s v="US"/>
    <s v="USD"/>
    <n v="1460970805"/>
    <n v="1455790405"/>
    <b v="0"/>
    <n v="24"/>
    <b v="1"/>
    <s v="theater/plays"/>
    <n v="3.8776666666666668"/>
    <n v="484.70833333333331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11633"/>
    <x v="0"/>
    <s v="GB"/>
    <s v="GBP"/>
    <n v="1436772944"/>
    <n v="1434180944"/>
    <b v="0"/>
    <n v="112"/>
    <b v="1"/>
    <s v="theater/plays"/>
    <n v="3.8776666666666668"/>
    <n v="103.86607142857143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11633"/>
    <x v="0"/>
    <s v="US"/>
    <s v="USD"/>
    <n v="1419181890"/>
    <n v="1416589890"/>
    <b v="0"/>
    <n v="23"/>
    <b v="1"/>
    <s v="theater/plays"/>
    <n v="3.421470588235294"/>
    <n v="505.78260869565219"/>
    <x v="1"/>
    <s v="plays"/>
    <x v="3585"/>
    <d v="2014-12-21T11:11:30"/>
  </r>
  <r>
    <n v="3586"/>
    <s v="Actors &amp; Musicians who are Blind or Autistic"/>
    <s v="See Theatre In A New Light"/>
    <n v="7500"/>
    <n v="11633"/>
    <x v="0"/>
    <s v="US"/>
    <s v="USD"/>
    <n v="1474649070"/>
    <n v="1469465070"/>
    <b v="0"/>
    <n v="54"/>
    <b v="1"/>
    <s v="theater/plays"/>
    <n v="1.5510666666666666"/>
    <n v="215.42592592592592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11633"/>
    <x v="0"/>
    <s v="GB"/>
    <s v="GBP"/>
    <n v="1467054000"/>
    <n v="1463144254"/>
    <b v="0"/>
    <n v="28"/>
    <b v="1"/>
    <s v="theater/plays"/>
    <n v="23.265999999999998"/>
    <n v="415.46428571428572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11633"/>
    <x v="0"/>
    <s v="GB"/>
    <s v="GBP"/>
    <n v="1430348400"/>
    <n v="1428436410"/>
    <b v="0"/>
    <n v="11"/>
    <b v="1"/>
    <s v="theater/plays"/>
    <n v="58.164999999999999"/>
    <n v="1057.5454545454545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11633"/>
    <x v="0"/>
    <s v="US"/>
    <s v="USD"/>
    <n v="1432654347"/>
    <n v="1430494347"/>
    <b v="0"/>
    <n v="62"/>
    <b v="1"/>
    <s v="theater/plays"/>
    <n v="2.9082499999999998"/>
    <n v="187.62903225806451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11633"/>
    <x v="0"/>
    <s v="GB"/>
    <s v="GBP"/>
    <n v="1413792034"/>
    <n v="1411200034"/>
    <b v="0"/>
    <n v="73"/>
    <b v="1"/>
    <s v="theater/plays"/>
    <n v="2.3266"/>
    <n v="159.35616438356163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1633"/>
    <x v="0"/>
    <s v="US"/>
    <s v="USD"/>
    <n v="1422075540"/>
    <n v="1419979544"/>
    <b v="0"/>
    <n v="18"/>
    <b v="1"/>
    <s v="theater/plays"/>
    <n v="16.618571428571428"/>
    <n v="646.27777777777783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11633"/>
    <x v="0"/>
    <s v="US"/>
    <s v="USD"/>
    <n v="1423630740"/>
    <n v="1418673307"/>
    <b v="0"/>
    <n v="35"/>
    <b v="1"/>
    <s v="theater/plays"/>
    <n v="5.8164999999999996"/>
    <n v="332.37142857142857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11633"/>
    <x v="0"/>
    <s v="US"/>
    <s v="USD"/>
    <n v="1420489560"/>
    <n v="1417469639"/>
    <b v="0"/>
    <n v="43"/>
    <b v="1"/>
    <s v="theater/plays"/>
    <n v="3.8776666666666668"/>
    <n v="270.53488372093022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11633"/>
    <x v="0"/>
    <s v="US"/>
    <s v="USD"/>
    <n v="1472952982"/>
    <n v="1470792982"/>
    <b v="0"/>
    <n v="36"/>
    <b v="1"/>
    <s v="theater/plays"/>
    <n v="7.2706249999999999"/>
    <n v="323.13888888888891"/>
    <x v="1"/>
    <s v="plays"/>
    <x v="3594"/>
    <d v="2016-09-03T19:36:22"/>
  </r>
  <r>
    <n v="3595"/>
    <s v="The Flu Season"/>
    <s v="A new theatre company staging Will Eno's The Flu Season in Seattle"/>
    <n v="2600"/>
    <n v="11633"/>
    <x v="0"/>
    <s v="US"/>
    <s v="USD"/>
    <n v="1426229940"/>
    <n v="1423959123"/>
    <b v="0"/>
    <n v="62"/>
    <b v="1"/>
    <s v="theater/plays"/>
    <n v="4.4742307692307692"/>
    <n v="187.62903225806451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633"/>
    <x v="0"/>
    <s v="CA"/>
    <s v="CAD"/>
    <n v="1409072982"/>
    <n v="1407258582"/>
    <b v="0"/>
    <n v="15"/>
    <b v="1"/>
    <s v="theater/plays"/>
    <n v="10.575454545454546"/>
    <n v="775.5333333333333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11633"/>
    <x v="0"/>
    <s v="US"/>
    <s v="USD"/>
    <n v="1456984740"/>
    <n v="1455717790"/>
    <b v="0"/>
    <n v="33"/>
    <b v="1"/>
    <s v="theater/plays"/>
    <n v="4.6532"/>
    <n v="352.5151515151515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633"/>
    <x v="0"/>
    <s v="US"/>
    <s v="USD"/>
    <n v="1409720340"/>
    <n v="1408129822"/>
    <b v="0"/>
    <n v="27"/>
    <b v="1"/>
    <s v="theater/plays"/>
    <n v="11.632999999999999"/>
    <n v="430.85185185185185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1633"/>
    <x v="0"/>
    <s v="US"/>
    <s v="USD"/>
    <n v="1440892800"/>
    <n v="1438715077"/>
    <b v="0"/>
    <n v="17"/>
    <b v="1"/>
    <s v="theater/plays"/>
    <n v="23.265999999999998"/>
    <n v="684.29411764705878"/>
    <x v="1"/>
    <s v="plays"/>
    <x v="3599"/>
    <d v="2015-08-29T18:00:00"/>
  </r>
  <r>
    <n v="3600"/>
    <s v="Pariah"/>
    <s v="The First Play From The Man Who Brought You The Black James Bond!"/>
    <n v="10"/>
    <n v="11633"/>
    <x v="0"/>
    <s v="US"/>
    <s v="USD"/>
    <n v="1476390164"/>
    <n v="1473970964"/>
    <b v="0"/>
    <n v="4"/>
    <b v="1"/>
    <s v="theater/plays"/>
    <n v="1163.3"/>
    <n v="2908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11633"/>
    <x v="0"/>
    <s v="GB"/>
    <s v="GBP"/>
    <n v="1421452682"/>
    <n v="1418860682"/>
    <b v="0"/>
    <n v="53"/>
    <b v="1"/>
    <s v="theater/plays"/>
    <n v="5.8164999999999996"/>
    <n v="219.49056603773585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11633"/>
    <x v="0"/>
    <s v="US"/>
    <s v="USD"/>
    <n v="1463520479"/>
    <n v="1458336479"/>
    <b v="0"/>
    <n v="49"/>
    <b v="1"/>
    <s v="theater/plays"/>
    <n v="2.9082499999999998"/>
    <n v="237.40816326530611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11633"/>
    <x v="0"/>
    <s v="US"/>
    <s v="USD"/>
    <n v="1446759880"/>
    <n v="1444164280"/>
    <b v="0"/>
    <n v="57"/>
    <b v="1"/>
    <s v="theater/plays"/>
    <n v="7.7553333333333336"/>
    <n v="204.08771929824562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11633"/>
    <x v="0"/>
    <s v="US"/>
    <s v="USD"/>
    <n v="1461913140"/>
    <n v="1461370956"/>
    <b v="0"/>
    <n v="69"/>
    <b v="1"/>
    <s v="theater/plays"/>
    <n v="3.8776666666666668"/>
    <n v="168.59420289855072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11633"/>
    <x v="0"/>
    <s v="GB"/>
    <s v="GBP"/>
    <n v="1455390126"/>
    <n v="1452798126"/>
    <b v="0"/>
    <n v="15"/>
    <b v="1"/>
    <s v="theater/plays"/>
    <n v="46.531999999999996"/>
    <n v="775.5333333333333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11633"/>
    <x v="0"/>
    <s v="GB"/>
    <s v="GBP"/>
    <n v="1471185057"/>
    <n v="1468593057"/>
    <b v="0"/>
    <n v="64"/>
    <b v="1"/>
    <s v="theater/plays"/>
    <n v="3.8776666666666668"/>
    <n v="181.765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11633"/>
    <x v="0"/>
    <s v="GB"/>
    <s v="GBP"/>
    <n v="1450137600"/>
    <n v="1448924882"/>
    <b v="0"/>
    <n v="20"/>
    <b v="1"/>
    <s v="theater/plays"/>
    <n v="21.150909090909092"/>
    <n v="581.65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11633"/>
    <x v="0"/>
    <s v="GB"/>
    <s v="GBP"/>
    <n v="1466172000"/>
    <n v="1463418090"/>
    <b v="0"/>
    <n v="27"/>
    <b v="1"/>
    <s v="theater/plays"/>
    <n v="14.54125"/>
    <n v="430.85185185185185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11633"/>
    <x v="0"/>
    <s v="GB"/>
    <s v="GBP"/>
    <n v="1459378085"/>
    <n v="1456789685"/>
    <b v="0"/>
    <n v="21"/>
    <b v="1"/>
    <s v="theater/plays"/>
    <n v="5.9352040816326532"/>
    <n v="553.95238095238096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1633"/>
    <x v="0"/>
    <s v="GB"/>
    <s v="GBP"/>
    <n v="1439806936"/>
    <n v="1437214936"/>
    <b v="0"/>
    <n v="31"/>
    <b v="1"/>
    <s v="theater/plays"/>
    <n v="11.632999999999999"/>
    <n v="375.25806451612902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11633"/>
    <x v="0"/>
    <s v="GB"/>
    <s v="GBP"/>
    <n v="1428483201"/>
    <n v="1425891201"/>
    <b v="0"/>
    <n v="51"/>
    <b v="1"/>
    <s v="theater/plays"/>
    <n v="4.6532"/>
    <n v="228.09803921568627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11633"/>
    <x v="0"/>
    <s v="CA"/>
    <s v="CAD"/>
    <n v="1402334811"/>
    <n v="1401470811"/>
    <b v="0"/>
    <n v="57"/>
    <b v="1"/>
    <s v="theater/plays"/>
    <n v="2.3266"/>
    <n v="204.08771929824562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1633"/>
    <x v="0"/>
    <s v="US"/>
    <s v="USD"/>
    <n v="1403964574"/>
    <n v="1401372574"/>
    <b v="0"/>
    <n v="20"/>
    <b v="1"/>
    <s v="theater/plays"/>
    <n v="9.3064"/>
    <n v="581.6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11633"/>
    <x v="0"/>
    <s v="US"/>
    <s v="USD"/>
    <n v="1434675616"/>
    <n v="1432083616"/>
    <b v="0"/>
    <n v="71"/>
    <b v="1"/>
    <s v="theater/plays"/>
    <n v="4.6532"/>
    <n v="163.845070422535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11633"/>
    <x v="0"/>
    <s v="GB"/>
    <s v="GBP"/>
    <n v="1449756896"/>
    <n v="1447164896"/>
    <b v="0"/>
    <n v="72"/>
    <b v="1"/>
    <s v="theater/plays"/>
    <n v="4.6532"/>
    <n v="161.5694444444444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11633"/>
    <x v="0"/>
    <s v="GB"/>
    <s v="GBP"/>
    <n v="1426801664"/>
    <n v="1424213264"/>
    <b v="0"/>
    <n v="45"/>
    <b v="1"/>
    <s v="theater/plays"/>
    <n v="4.6532"/>
    <n v="258.51111111111112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11633"/>
    <x v="0"/>
    <s v="GB"/>
    <s v="GBP"/>
    <n v="1488240000"/>
    <n v="1486996729"/>
    <b v="0"/>
    <n v="51"/>
    <b v="1"/>
    <s v="theater/plays"/>
    <n v="15.720270270270269"/>
    <n v="228.09803921568627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11633"/>
    <x v="0"/>
    <s v="GB"/>
    <s v="GBP"/>
    <n v="1433343850"/>
    <n v="1430751850"/>
    <b v="0"/>
    <n v="56"/>
    <b v="1"/>
    <s v="theater/plays"/>
    <n v="5.8164999999999996"/>
    <n v="207.73214285714286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633"/>
    <x v="0"/>
    <s v="US"/>
    <s v="USD"/>
    <n v="1479592800"/>
    <n v="1476760226"/>
    <b v="0"/>
    <n v="17"/>
    <b v="1"/>
    <s v="theater/plays"/>
    <n v="11.632999999999999"/>
    <n v="684.29411764705878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633"/>
    <x v="0"/>
    <s v="US"/>
    <s v="USD"/>
    <n v="1425528000"/>
    <n v="1422916261"/>
    <b v="0"/>
    <n v="197"/>
    <b v="1"/>
    <s v="theater/plays"/>
    <n v="1.1079047619047619"/>
    <n v="59.050761421319798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11633"/>
    <x v="0"/>
    <s v="US"/>
    <s v="USD"/>
    <n v="1475269200"/>
    <n v="1473200844"/>
    <b v="0"/>
    <n v="70"/>
    <b v="1"/>
    <s v="theater/plays"/>
    <n v="3.8776666666666668"/>
    <n v="166.18571428571428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1633"/>
    <x v="0"/>
    <s v="US"/>
    <s v="USD"/>
    <n v="1411874580"/>
    <n v="1409030371"/>
    <b v="0"/>
    <n v="21"/>
    <b v="1"/>
    <s v="theater/plays"/>
    <n v="11.632999999999999"/>
    <n v="553.95238095238096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11633"/>
    <x v="0"/>
    <s v="US"/>
    <s v="USD"/>
    <n v="1406358000"/>
    <n v="1404841270"/>
    <b v="0"/>
    <n v="34"/>
    <b v="1"/>
    <s v="theater/plays"/>
    <n v="4.6532"/>
    <n v="342.14705882352939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11633"/>
    <x v="0"/>
    <s v="US"/>
    <s v="USD"/>
    <n v="1471977290"/>
    <n v="1466793290"/>
    <b v="0"/>
    <n v="39"/>
    <b v="1"/>
    <s v="theater/plays"/>
    <n v="3.8776666666666668"/>
    <n v="298.28205128205127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11633"/>
    <x v="0"/>
    <s v="GB"/>
    <s v="GBP"/>
    <n v="1435851577"/>
    <n v="1433259577"/>
    <b v="0"/>
    <n v="78"/>
    <b v="1"/>
    <s v="theater/plays"/>
    <n v="3.8776666666666668"/>
    <n v="149.14102564102564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11633"/>
    <x v="0"/>
    <s v="GB"/>
    <s v="GBP"/>
    <n v="1408204857"/>
    <n v="1406390457"/>
    <b v="0"/>
    <n v="48"/>
    <b v="1"/>
    <s v="theater/plays"/>
    <n v="2.9082499999999998"/>
    <n v="242.35416666666666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11633"/>
    <x v="0"/>
    <s v="US"/>
    <s v="USD"/>
    <n v="1463803140"/>
    <n v="1459446487"/>
    <b v="0"/>
    <n v="29"/>
    <b v="1"/>
    <s v="theater/plays"/>
    <n v="5.8164999999999996"/>
    <n v="401.13793103448273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11633"/>
    <x v="2"/>
    <s v="US"/>
    <s v="USD"/>
    <n v="1450040396"/>
    <n v="1444852796"/>
    <b v="0"/>
    <n v="0"/>
    <b v="0"/>
    <s v="theater/musical"/>
    <n v="0.11633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11633"/>
    <x v="2"/>
    <s v="US"/>
    <s v="USD"/>
    <n v="1462467600"/>
    <n v="1457403364"/>
    <b v="0"/>
    <n v="2"/>
    <b v="0"/>
    <s v="theater/musical"/>
    <n v="1.1632999999999999E-2"/>
    <n v="5816.5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1633"/>
    <x v="2"/>
    <s v="GB"/>
    <s v="GBP"/>
    <n v="1417295990"/>
    <n v="1414700390"/>
    <b v="0"/>
    <n v="1"/>
    <b v="0"/>
    <s v="theater/musical"/>
    <n v="3.8776666666666668"/>
    <n v="11633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11633"/>
    <x v="2"/>
    <s v="US"/>
    <s v="USD"/>
    <n v="1411444740"/>
    <n v="1409335497"/>
    <b v="0"/>
    <n v="59"/>
    <b v="0"/>
    <s v="theater/musical"/>
    <n v="0.68029239766081873"/>
    <n v="197.16949152542372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1633"/>
    <x v="2"/>
    <s v="GB"/>
    <s v="GBP"/>
    <n v="1416781749"/>
    <n v="1415053749"/>
    <b v="0"/>
    <n v="1"/>
    <b v="0"/>
    <s v="theater/musical"/>
    <n v="23.265999999999998"/>
    <n v="11633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1633"/>
    <x v="2"/>
    <s v="US"/>
    <s v="USD"/>
    <n v="1479517200"/>
    <n v="1475765867"/>
    <b v="0"/>
    <n v="31"/>
    <b v="0"/>
    <s v="theater/musical"/>
    <n v="2.3266"/>
    <n v="375.2580645161290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11633"/>
    <x v="2"/>
    <s v="CA"/>
    <s v="CAD"/>
    <n v="1484366340"/>
    <n v="1480219174"/>
    <b v="0"/>
    <n v="18"/>
    <b v="0"/>
    <s v="theater/musical"/>
    <n v="0.15510666666666667"/>
    <n v="646.27777777777783"/>
    <x v="1"/>
    <s v="musical"/>
    <x v="3634"/>
    <d v="2017-01-13T21:59:00"/>
  </r>
  <r>
    <n v="3635"/>
    <s v="Mary's Son"/>
    <s v="Mary's Son is a pop opera about Jesus and the hope he brings to all people."/>
    <n v="3500"/>
    <n v="11633"/>
    <x v="2"/>
    <s v="US"/>
    <s v="USD"/>
    <n v="1461186676"/>
    <n v="1458594676"/>
    <b v="0"/>
    <n v="10"/>
    <b v="0"/>
    <s v="theater/musical"/>
    <n v="3.3237142857142858"/>
    <n v="1163.3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11633"/>
    <x v="2"/>
    <s v="US"/>
    <s v="USD"/>
    <n v="1442248829"/>
    <n v="1439224829"/>
    <b v="0"/>
    <n v="0"/>
    <b v="0"/>
    <s v="theater/musical"/>
    <n v="7.7553333333333335E-2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11633"/>
    <x v="2"/>
    <s v="US"/>
    <s v="USD"/>
    <n v="1420130935"/>
    <n v="1417538935"/>
    <b v="0"/>
    <n v="14"/>
    <b v="0"/>
    <s v="theater/musical"/>
    <n v="3.8776666666666668"/>
    <n v="830.92857142857144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11633"/>
    <x v="2"/>
    <s v="CA"/>
    <s v="CAD"/>
    <n v="1429456132"/>
    <n v="1424275732"/>
    <b v="0"/>
    <n v="2"/>
    <b v="0"/>
    <s v="theater/musical"/>
    <n v="3.5251515151515154"/>
    <n v="5816.5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1633"/>
    <x v="2"/>
    <s v="US"/>
    <s v="USD"/>
    <n v="1475853060"/>
    <n v="1470672906"/>
    <b v="0"/>
    <n v="1"/>
    <b v="0"/>
    <s v="theater/musical"/>
    <n v="0.46532000000000001"/>
    <n v="11633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1633"/>
    <x v="2"/>
    <s v="US"/>
    <s v="USD"/>
    <n v="1431283530"/>
    <n v="1428691530"/>
    <b v="0"/>
    <n v="3"/>
    <b v="0"/>
    <s v="theater/musical"/>
    <n v="11.632999999999999"/>
    <n v="3877.6666666666665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11633"/>
    <x v="2"/>
    <s v="US"/>
    <s v="USD"/>
    <n v="1412485200"/>
    <n v="1410966179"/>
    <b v="0"/>
    <n v="0"/>
    <b v="0"/>
    <s v="theater/musical"/>
    <n v="3.8776666666666668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1633"/>
    <x v="2"/>
    <s v="DE"/>
    <s v="EUR"/>
    <n v="1448902800"/>
    <n v="1445369727"/>
    <b v="0"/>
    <n v="2"/>
    <b v="0"/>
    <s v="theater/musical"/>
    <n v="16.618571428571428"/>
    <n v="5816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11633"/>
    <x v="2"/>
    <s v="US"/>
    <s v="USD"/>
    <n v="1447734439"/>
    <n v="1444274839"/>
    <b v="0"/>
    <n v="0"/>
    <b v="0"/>
    <s v="theater/musical"/>
    <n v="0.46532000000000001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11633"/>
    <x v="2"/>
    <s v="US"/>
    <s v="USD"/>
    <n v="1457413140"/>
    <n v="1454996887"/>
    <b v="0"/>
    <n v="12"/>
    <b v="0"/>
    <s v="theater/musical"/>
    <n v="2.3266"/>
    <n v="969.41666666666663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1633"/>
    <x v="2"/>
    <s v="CA"/>
    <s v="CAD"/>
    <n v="1479773838"/>
    <n v="1477178238"/>
    <b v="0"/>
    <n v="1"/>
    <b v="0"/>
    <s v="theater/musical"/>
    <n v="11.632999999999999"/>
    <n v="11633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11633"/>
    <x v="2"/>
    <s v="US"/>
    <s v="USD"/>
    <n v="1434497400"/>
    <n v="1431770802"/>
    <b v="0"/>
    <n v="8"/>
    <b v="0"/>
    <s v="theater/musical"/>
    <n v="1.1633"/>
    <n v="1454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11633"/>
    <x v="2"/>
    <s v="GB"/>
    <s v="GBP"/>
    <n v="1475258327"/>
    <n v="1471370327"/>
    <b v="0"/>
    <n v="2"/>
    <b v="0"/>
    <s v="theater/musical"/>
    <n v="23.265999999999998"/>
    <n v="5816.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11633"/>
    <x v="0"/>
    <s v="US"/>
    <s v="USD"/>
    <n v="1412492445"/>
    <n v="1409900445"/>
    <b v="0"/>
    <n v="73"/>
    <b v="1"/>
    <s v="theater/plays"/>
    <n v="0.290825"/>
    <n v="159.3561643835616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11633"/>
    <x v="0"/>
    <s v="CA"/>
    <s v="CAD"/>
    <n v="1402938394"/>
    <n v="1400691994"/>
    <b v="0"/>
    <n v="8"/>
    <b v="1"/>
    <s v="theater/plays"/>
    <n v="15.510666666666667"/>
    <n v="1454.12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11633"/>
    <x v="0"/>
    <s v="GB"/>
    <s v="GBP"/>
    <n v="1454412584"/>
    <n v="1452598184"/>
    <b v="0"/>
    <n v="17"/>
    <b v="1"/>
    <s v="theater/plays"/>
    <n v="23.265999999999998"/>
    <n v="684.29411764705878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11633"/>
    <x v="0"/>
    <s v="US"/>
    <s v="USD"/>
    <n v="1407686340"/>
    <n v="1404833442"/>
    <b v="0"/>
    <n v="9"/>
    <b v="1"/>
    <s v="theater/plays"/>
    <n v="23.265999999999998"/>
    <n v="1292.5555555555557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11633"/>
    <x v="0"/>
    <s v="CA"/>
    <s v="CAD"/>
    <n v="1472097540"/>
    <n v="1471188502"/>
    <b v="0"/>
    <n v="17"/>
    <b v="1"/>
    <s v="theater/plays"/>
    <n v="38.776666666666664"/>
    <n v="684.2941176470587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11633"/>
    <x v="0"/>
    <s v="GB"/>
    <s v="GBP"/>
    <n v="1438764207"/>
    <n v="1436172207"/>
    <b v="0"/>
    <n v="33"/>
    <b v="1"/>
    <s v="theater/plays"/>
    <n v="5.8164999999999996"/>
    <n v="352.5151515151515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1633"/>
    <x v="0"/>
    <s v="GB"/>
    <s v="GBP"/>
    <n v="1459702800"/>
    <n v="1457690386"/>
    <b v="0"/>
    <n v="38"/>
    <b v="1"/>
    <s v="theater/plays"/>
    <n v="7.7553333333333336"/>
    <n v="306.13157894736844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11633"/>
    <x v="0"/>
    <s v="US"/>
    <s v="USD"/>
    <n v="1437202740"/>
    <n v="1434654998"/>
    <b v="0"/>
    <n v="79"/>
    <b v="1"/>
    <s v="theater/plays"/>
    <n v="2.3266"/>
    <n v="147.25316455696202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11633"/>
    <x v="0"/>
    <s v="CH"/>
    <s v="CHF"/>
    <n v="1485989940"/>
    <n v="1483393836"/>
    <b v="0"/>
    <n v="46"/>
    <b v="1"/>
    <s v="theater/plays"/>
    <n v="2.3266"/>
    <n v="252.89130434782609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11633"/>
    <x v="0"/>
    <s v="DK"/>
    <s v="DKK"/>
    <n v="1464817320"/>
    <n v="1462806419"/>
    <b v="0"/>
    <n v="20"/>
    <b v="1"/>
    <s v="theater/plays"/>
    <n v="5.8164999999999996"/>
    <n v="581.65"/>
    <x v="1"/>
    <s v="plays"/>
    <x v="3657"/>
    <d v="2016-06-01T15:42:00"/>
  </r>
  <r>
    <n v="3658"/>
    <s v="Mr. Marmalade"/>
    <s v="Life is hard when your own imaginary friend can't make time for you."/>
    <n v="1500"/>
    <n v="11633"/>
    <x v="0"/>
    <s v="US"/>
    <s v="USD"/>
    <n v="1404273540"/>
    <n v="1400272580"/>
    <b v="0"/>
    <n v="20"/>
    <b v="1"/>
    <s v="theater/plays"/>
    <n v="7.7553333333333336"/>
    <n v="581.6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11633"/>
    <x v="0"/>
    <s v="US"/>
    <s v="USD"/>
    <n v="1426775940"/>
    <n v="1424414350"/>
    <b v="0"/>
    <n v="13"/>
    <b v="1"/>
    <s v="theater/plays"/>
    <n v="3.8776666666666668"/>
    <n v="894.84615384615381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11633"/>
    <x v="0"/>
    <s v="GB"/>
    <s v="GBP"/>
    <n v="1419368925"/>
    <n v="1417208925"/>
    <b v="0"/>
    <n v="22"/>
    <b v="1"/>
    <s v="theater/plays"/>
    <n v="46.531999999999996"/>
    <n v="528.77272727272725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1633"/>
    <x v="0"/>
    <s v="US"/>
    <s v="USD"/>
    <n v="1460260800"/>
    <n v="1458336672"/>
    <b v="0"/>
    <n v="36"/>
    <b v="1"/>
    <s v="theater/plays"/>
    <n v="3.8776666666666668"/>
    <n v="323.13888888888891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1633"/>
    <x v="0"/>
    <s v="CA"/>
    <s v="CAD"/>
    <n v="1427775414"/>
    <n v="1425187014"/>
    <b v="0"/>
    <n v="40"/>
    <b v="1"/>
    <s v="theater/plays"/>
    <n v="1.4541249999999999"/>
    <n v="290.82499999999999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11633"/>
    <x v="0"/>
    <s v="GB"/>
    <s v="GBP"/>
    <n v="1482321030"/>
    <n v="1477133430"/>
    <b v="0"/>
    <n v="9"/>
    <b v="1"/>
    <s v="theater/plays"/>
    <n v="51.702222222222225"/>
    <n v="1292.5555555555557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11633"/>
    <x v="0"/>
    <s v="US"/>
    <s v="USD"/>
    <n v="1466056689"/>
    <n v="1464847089"/>
    <b v="0"/>
    <n v="19"/>
    <b v="1"/>
    <s v="theater/plays"/>
    <n v="14.54125"/>
    <n v="612.26315789473688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11633"/>
    <x v="0"/>
    <s v="FR"/>
    <s v="EUR"/>
    <n v="1446062040"/>
    <n v="1445109822"/>
    <b v="0"/>
    <n v="14"/>
    <b v="1"/>
    <s v="theater/plays"/>
    <n v="18.762903225806451"/>
    <n v="830.92857142857144"/>
    <x v="1"/>
    <s v="plays"/>
    <x v="3665"/>
    <d v="2015-10-28T13:54:00"/>
  </r>
  <r>
    <n v="3666"/>
    <s v="Israel LÃ³pez @ Ojai Playwrights Conference"/>
    <s v="Artistic Internship @ Ojai Playwrights Conference"/>
    <n v="1200"/>
    <n v="11633"/>
    <x v="0"/>
    <s v="US"/>
    <s v="USD"/>
    <n v="1406185200"/>
    <n v="1404337382"/>
    <b v="0"/>
    <n v="38"/>
    <b v="1"/>
    <s v="theater/plays"/>
    <n v="9.6941666666666659"/>
    <n v="306.13157894736844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11633"/>
    <x v="0"/>
    <s v="GB"/>
    <s v="GBP"/>
    <n v="1437261419"/>
    <n v="1434669419"/>
    <b v="0"/>
    <n v="58"/>
    <b v="1"/>
    <s v="theater/plays"/>
    <n v="3.8776666666666668"/>
    <n v="200.56896551724137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1633"/>
    <x v="0"/>
    <s v="US"/>
    <s v="USD"/>
    <n v="1437676380"/>
    <n v="1435670452"/>
    <b v="0"/>
    <n v="28"/>
    <b v="1"/>
    <s v="theater/plays"/>
    <n v="11.632999999999999"/>
    <n v="415.46428571428572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1633"/>
    <x v="0"/>
    <s v="GB"/>
    <s v="GBP"/>
    <n v="1434039137"/>
    <n v="1431447137"/>
    <b v="0"/>
    <n v="17"/>
    <b v="1"/>
    <s v="theater/plays"/>
    <n v="11.632999999999999"/>
    <n v="684.29411764705878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11633"/>
    <x v="0"/>
    <s v="GB"/>
    <s v="GBP"/>
    <n v="1433113200"/>
    <n v="1431951611"/>
    <b v="0"/>
    <n v="12"/>
    <b v="1"/>
    <s v="theater/plays"/>
    <n v="52.877272727272725"/>
    <n v="969.41666666666663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11633"/>
    <x v="0"/>
    <s v="US"/>
    <s v="USD"/>
    <n v="1405915140"/>
    <n v="1404140667"/>
    <b v="0"/>
    <n v="40"/>
    <b v="1"/>
    <s v="theater/plays"/>
    <n v="3.3237142857142858"/>
    <n v="290.82499999999999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1633"/>
    <x v="0"/>
    <s v="GB"/>
    <s v="GBP"/>
    <n v="1411771384"/>
    <n v="1409179384"/>
    <b v="0"/>
    <n v="57"/>
    <b v="1"/>
    <s v="theater/plays"/>
    <n v="3.8776666666666668"/>
    <n v="204.08771929824562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11633"/>
    <x v="0"/>
    <s v="GB"/>
    <s v="GBP"/>
    <n v="1415191920"/>
    <n v="1412233497"/>
    <b v="0"/>
    <n v="114"/>
    <b v="1"/>
    <s v="theater/plays"/>
    <n v="2.9082499999999998"/>
    <n v="102.04385964912281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11633"/>
    <x v="0"/>
    <s v="DE"/>
    <s v="EUR"/>
    <n v="1472936229"/>
    <n v="1467752229"/>
    <b v="0"/>
    <n v="31"/>
    <b v="1"/>
    <s v="theater/plays"/>
    <n v="2.5851111111111109"/>
    <n v="375.25806451612902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11633"/>
    <x v="0"/>
    <s v="GB"/>
    <s v="GBP"/>
    <n v="1463353200"/>
    <n v="1462285182"/>
    <b v="0"/>
    <n v="3"/>
    <b v="1"/>
    <s v="theater/plays"/>
    <n v="232.66"/>
    <n v="3877.6666666666665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1633"/>
    <x v="0"/>
    <s v="US"/>
    <s v="USD"/>
    <n v="1410550484"/>
    <n v="1408995284"/>
    <b v="0"/>
    <n v="16"/>
    <b v="1"/>
    <s v="theater/plays"/>
    <n v="14.54125"/>
    <n v="727.062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1633"/>
    <x v="0"/>
    <s v="US"/>
    <s v="USD"/>
    <n v="1404359940"/>
    <n v="1402580818"/>
    <b v="0"/>
    <n v="199"/>
    <b v="1"/>
    <s v="theater/plays"/>
    <n v="0.9694166666666667"/>
    <n v="58.457286432160807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11633"/>
    <x v="0"/>
    <s v="GB"/>
    <s v="GBP"/>
    <n v="1433076298"/>
    <n v="1430052298"/>
    <b v="0"/>
    <n v="31"/>
    <b v="1"/>
    <s v="theater/plays"/>
    <n v="5.8164999999999996"/>
    <n v="375.2580645161290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11633"/>
    <x v="0"/>
    <s v="US"/>
    <s v="USD"/>
    <n v="1404190740"/>
    <n v="1401214581"/>
    <b v="0"/>
    <n v="30"/>
    <b v="1"/>
    <s v="theater/plays"/>
    <n v="5.8164999999999996"/>
    <n v="387.76666666666665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11633"/>
    <x v="0"/>
    <s v="US"/>
    <s v="USD"/>
    <n v="1475664834"/>
    <n v="1473850434"/>
    <b v="0"/>
    <n v="34"/>
    <b v="1"/>
    <s v="theater/plays"/>
    <n v="3.8776666666666668"/>
    <n v="342.14705882352939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633"/>
    <x v="0"/>
    <s v="US"/>
    <s v="USD"/>
    <n v="1452872290"/>
    <n v="1452008290"/>
    <b v="0"/>
    <n v="18"/>
    <b v="1"/>
    <s v="theater/plays"/>
    <n v="11.632999999999999"/>
    <n v="646.27777777777783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11633"/>
    <x v="0"/>
    <s v="US"/>
    <s v="USD"/>
    <n v="1402901940"/>
    <n v="1399998418"/>
    <b v="0"/>
    <n v="67"/>
    <b v="1"/>
    <s v="theater/plays"/>
    <n v="3.8776666666666668"/>
    <n v="173.62686567164178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11633"/>
    <x v="0"/>
    <s v="US"/>
    <s v="USD"/>
    <n v="1476931696"/>
    <n v="1474339696"/>
    <b v="0"/>
    <n v="66"/>
    <b v="1"/>
    <s v="theater/plays"/>
    <n v="3.3237142857142858"/>
    <n v="176.25757575757575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1633"/>
    <x v="0"/>
    <s v="US"/>
    <s v="USD"/>
    <n v="1441167586"/>
    <n v="1438575586"/>
    <b v="0"/>
    <n v="23"/>
    <b v="1"/>
    <s v="theater/plays"/>
    <n v="15.510666666666667"/>
    <n v="505.78260869565219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11633"/>
    <x v="0"/>
    <s v="US"/>
    <s v="USD"/>
    <n v="1400533200"/>
    <n v="1398348859"/>
    <b v="0"/>
    <n v="126"/>
    <b v="1"/>
    <s v="theater/plays"/>
    <n v="2.3266"/>
    <n v="92.325396825396822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11633"/>
    <x v="0"/>
    <s v="US"/>
    <s v="USD"/>
    <n v="1440820740"/>
    <n v="1439567660"/>
    <b v="0"/>
    <n v="6"/>
    <b v="1"/>
    <s v="theater/plays"/>
    <n v="33.237142857142857"/>
    <n v="1938.8333333333333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11633"/>
    <x v="0"/>
    <s v="US"/>
    <s v="USD"/>
    <n v="1403846055"/>
    <n v="1401254055"/>
    <b v="0"/>
    <n v="25"/>
    <b v="1"/>
    <s v="theater/plays"/>
    <n v="2.3266"/>
    <n v="465.32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11633"/>
    <x v="0"/>
    <s v="GB"/>
    <s v="GBP"/>
    <n v="1407524004"/>
    <n v="1404932004"/>
    <b v="0"/>
    <n v="39"/>
    <b v="1"/>
    <s v="theater/plays"/>
    <n v="3.8776666666666668"/>
    <n v="298.28205128205127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11633"/>
    <x v="0"/>
    <s v="US"/>
    <s v="USD"/>
    <n v="1434925500"/>
    <n v="1432410639"/>
    <b v="0"/>
    <n v="62"/>
    <b v="1"/>
    <s v="theater/plays"/>
    <n v="3.8776666666666668"/>
    <n v="187.62903225806451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1633"/>
    <x v="0"/>
    <s v="US"/>
    <s v="USD"/>
    <n v="1417101683"/>
    <n v="1414506083"/>
    <b v="0"/>
    <n v="31"/>
    <b v="1"/>
    <s v="theater/plays"/>
    <n v="7.7553333333333336"/>
    <n v="375.25806451612902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11633"/>
    <x v="0"/>
    <s v="US"/>
    <s v="USD"/>
    <n v="1425272340"/>
    <n v="1421426929"/>
    <b v="0"/>
    <n v="274"/>
    <b v="1"/>
    <s v="theater/plays"/>
    <n v="0.290825"/>
    <n v="42.456204379562045"/>
    <x v="1"/>
    <s v="plays"/>
    <x v="3691"/>
    <d v="2015-03-01T22:59:00"/>
  </r>
  <r>
    <n v="3692"/>
    <s v="An Evening With Durang"/>
    <s v="Help us independently produce two great comedies by Christopher Durang."/>
    <n v="1000"/>
    <n v="11633"/>
    <x v="0"/>
    <s v="US"/>
    <s v="USD"/>
    <n v="1411084800"/>
    <n v="1410304179"/>
    <b v="0"/>
    <n v="17"/>
    <b v="1"/>
    <s v="theater/plays"/>
    <n v="11.632999999999999"/>
    <n v="684.29411764705878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11633"/>
    <x v="0"/>
    <s v="GB"/>
    <s v="GBP"/>
    <n v="1448922600"/>
    <n v="1446352529"/>
    <b v="0"/>
    <n v="14"/>
    <b v="1"/>
    <s v="theater/plays"/>
    <n v="34.933933933933936"/>
    <n v="830.92857142857144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11633"/>
    <x v="0"/>
    <s v="US"/>
    <s v="USD"/>
    <n v="1465178400"/>
    <n v="1461985967"/>
    <b v="0"/>
    <n v="60"/>
    <b v="1"/>
    <s v="theater/plays"/>
    <n v="3.3237142857142858"/>
    <n v="193.88333333333333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11633"/>
    <x v="0"/>
    <s v="US"/>
    <s v="USD"/>
    <n v="1421009610"/>
    <n v="1419281610"/>
    <b v="0"/>
    <n v="33"/>
    <b v="1"/>
    <s v="theater/plays"/>
    <n v="2.9082499999999998"/>
    <n v="352.5151515151515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11633"/>
    <x v="0"/>
    <s v="GB"/>
    <s v="GBP"/>
    <n v="1423838916"/>
    <n v="1418654916"/>
    <b v="0"/>
    <n v="78"/>
    <b v="1"/>
    <s v="theater/plays"/>
    <n v="5.8164999999999996"/>
    <n v="149.14102564102564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11633"/>
    <x v="0"/>
    <s v="GB"/>
    <s v="GBP"/>
    <n v="1462878648"/>
    <n v="1461064248"/>
    <b v="0"/>
    <n v="30"/>
    <b v="1"/>
    <s v="theater/plays"/>
    <n v="5.8164999999999996"/>
    <n v="387.76666666666665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11633"/>
    <x v="0"/>
    <s v="US"/>
    <s v="USD"/>
    <n v="1456946487"/>
    <n v="1454354487"/>
    <b v="0"/>
    <n v="136"/>
    <b v="1"/>
    <s v="theater/plays"/>
    <n v="2.3266"/>
    <n v="85.536764705882348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11633"/>
    <x v="0"/>
    <s v="US"/>
    <s v="USD"/>
    <n v="1413383216"/>
    <n v="1410791216"/>
    <b v="0"/>
    <n v="40"/>
    <b v="1"/>
    <s v="theater/plays"/>
    <n v="4.6532"/>
    <n v="290.82499999999999"/>
    <x v="1"/>
    <s v="plays"/>
    <x v="3699"/>
    <d v="2014-10-15T08:26:56"/>
  </r>
  <r>
    <n v="3700"/>
    <s v="Generations (Senior Project)"/>
    <s v="Help me produce the play I have written for my senior project!"/>
    <n v="500"/>
    <n v="11633"/>
    <x v="0"/>
    <s v="US"/>
    <s v="USD"/>
    <n v="1412092800"/>
    <n v="1409493800"/>
    <b v="0"/>
    <n v="18"/>
    <b v="1"/>
    <s v="theater/plays"/>
    <n v="23.265999999999998"/>
    <n v="646.27777777777783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1633"/>
    <x v="0"/>
    <s v="GB"/>
    <s v="GBP"/>
    <n v="1433422793"/>
    <n v="1430830793"/>
    <b v="0"/>
    <n v="39"/>
    <b v="1"/>
    <s v="theater/plays"/>
    <n v="7.7553333333333336"/>
    <n v="298.28205128205127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11633"/>
    <x v="0"/>
    <s v="GB"/>
    <s v="GBP"/>
    <n v="1468191540"/>
    <n v="1464958484"/>
    <b v="0"/>
    <n v="21"/>
    <b v="1"/>
    <s v="theater/plays"/>
    <n v="3.8776666666666668"/>
    <n v="553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1633"/>
    <x v="0"/>
    <s v="US"/>
    <s v="USD"/>
    <n v="1471071540"/>
    <n v="1467720388"/>
    <b v="0"/>
    <n v="30"/>
    <b v="1"/>
    <s v="theater/plays"/>
    <n v="11.079047619047619"/>
    <n v="387.76666666666665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11633"/>
    <x v="0"/>
    <s v="GB"/>
    <s v="GBP"/>
    <n v="1464712394"/>
    <n v="1459528394"/>
    <b v="0"/>
    <n v="27"/>
    <b v="1"/>
    <s v="theater/plays"/>
    <n v="38.776666666666664"/>
    <n v="430.85185185185185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11633"/>
    <x v="0"/>
    <s v="US"/>
    <s v="USD"/>
    <n v="1403546400"/>
    <n v="1401714114"/>
    <b v="0"/>
    <n v="35"/>
    <b v="1"/>
    <s v="theater/plays"/>
    <n v="4.11496285815352"/>
    <n v="332.37142857142857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1633"/>
    <x v="0"/>
    <s v="US"/>
    <s v="USD"/>
    <n v="1410558949"/>
    <n v="1409262949"/>
    <b v="0"/>
    <n v="13"/>
    <b v="1"/>
    <s v="theater/plays"/>
    <n v="7.7553333333333336"/>
    <n v="894.84615384615381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1633"/>
    <x v="0"/>
    <s v="US"/>
    <s v="USD"/>
    <n v="1469165160"/>
    <n v="1467335378"/>
    <b v="0"/>
    <n v="23"/>
    <b v="1"/>
    <s v="theater/plays"/>
    <n v="11.632999999999999"/>
    <n v="505.78260869565219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11633"/>
    <x v="0"/>
    <s v="US"/>
    <s v="USD"/>
    <n v="1404444286"/>
    <n v="1403234686"/>
    <b v="0"/>
    <n v="39"/>
    <b v="1"/>
    <s v="theater/plays"/>
    <n v="16.618571428571428"/>
    <n v="298.2820512820512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1633"/>
    <x v="0"/>
    <s v="GB"/>
    <s v="GBP"/>
    <n v="1403715546"/>
    <n v="1401123546"/>
    <b v="0"/>
    <n v="35"/>
    <b v="1"/>
    <s v="theater/plays"/>
    <n v="11.632999999999999"/>
    <n v="332.3714285714285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1633"/>
    <x v="0"/>
    <s v="US"/>
    <s v="USD"/>
    <n v="1428068988"/>
    <n v="1425908988"/>
    <b v="0"/>
    <n v="27"/>
    <b v="1"/>
    <s v="theater/plays"/>
    <n v="8.9484615384615385"/>
    <n v="430.85185185185185"/>
    <x v="1"/>
    <s v="plays"/>
    <x v="3710"/>
    <d v="2015-04-03T07:49:48"/>
  </r>
  <r>
    <n v="3711"/>
    <s v="The Youth Shakespeare Project 2014"/>
    <s v="Two teachers and twenty kids bring one of Shakespeare's plays to life!"/>
    <n v="500"/>
    <n v="11633"/>
    <x v="0"/>
    <s v="US"/>
    <s v="USD"/>
    <n v="1402848000"/>
    <n v="1400606573"/>
    <b v="0"/>
    <n v="21"/>
    <b v="1"/>
    <s v="theater/plays"/>
    <n v="23.265999999999998"/>
    <n v="553.95238095238096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633"/>
    <x v="0"/>
    <s v="US"/>
    <s v="USD"/>
    <n v="1433055540"/>
    <n v="1431230867"/>
    <b v="0"/>
    <n v="104"/>
    <b v="1"/>
    <s v="theater/plays"/>
    <n v="1.5510666666666666"/>
    <n v="111.85576923076923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11633"/>
    <x v="0"/>
    <s v="US"/>
    <s v="USD"/>
    <n v="1465062166"/>
    <n v="1463334166"/>
    <b v="0"/>
    <n v="19"/>
    <b v="1"/>
    <s v="theater/plays"/>
    <n v="5.8164999999999996"/>
    <n v="612.26315789473688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1633"/>
    <x v="0"/>
    <s v="US"/>
    <s v="USD"/>
    <n v="1432612740"/>
    <n v="1429881667"/>
    <b v="0"/>
    <n v="97"/>
    <b v="1"/>
    <s v="theater/plays"/>
    <n v="1.1633"/>
    <n v="119.9278350515464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11633"/>
    <x v="0"/>
    <s v="GB"/>
    <s v="GBP"/>
    <n v="1427806320"/>
    <n v="1422834819"/>
    <b v="0"/>
    <n v="27"/>
    <b v="1"/>
    <s v="theater/plays"/>
    <n v="3.3237142857142858"/>
    <n v="430.85185185185185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1633"/>
    <x v="0"/>
    <s v="US"/>
    <s v="USD"/>
    <n v="1453411109"/>
    <n v="1450819109"/>
    <b v="0"/>
    <n v="24"/>
    <b v="1"/>
    <s v="theater/plays"/>
    <n v="14.54125"/>
    <n v="484.70833333333331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11633"/>
    <x v="0"/>
    <s v="GB"/>
    <s v="GBP"/>
    <n v="1431204449"/>
    <n v="1428526049"/>
    <b v="0"/>
    <n v="13"/>
    <b v="1"/>
    <s v="theater/plays"/>
    <n v="2.9082499999999998"/>
    <n v="894.84615384615381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633"/>
    <x v="0"/>
    <s v="GB"/>
    <s v="GBP"/>
    <n v="1425057075"/>
    <n v="1422465075"/>
    <b v="0"/>
    <n v="46"/>
    <b v="1"/>
    <s v="theater/plays"/>
    <n v="23.265999999999998"/>
    <n v="252.89130434782609"/>
    <x v="1"/>
    <s v="plays"/>
    <x v="3718"/>
    <d v="2015-02-27T11:11:15"/>
  </r>
  <r>
    <n v="3719"/>
    <s v="Corium"/>
    <s v="A new piece of physical theatre about love, regret and longing."/>
    <n v="200"/>
    <n v="11633"/>
    <x v="0"/>
    <s v="GB"/>
    <s v="GBP"/>
    <n v="1434994266"/>
    <n v="1432402266"/>
    <b v="0"/>
    <n v="4"/>
    <b v="1"/>
    <s v="theater/plays"/>
    <n v="58.164999999999999"/>
    <n v="2908.25"/>
    <x v="1"/>
    <s v="plays"/>
    <x v="3719"/>
    <d v="2015-06-22T11:31:06"/>
  </r>
  <r>
    <n v="3720"/>
    <s v="Lakotas and the American Theatre"/>
    <s v="Breaking the American Indian stereotype in the American Theatre."/>
    <n v="3300"/>
    <n v="11633"/>
    <x v="0"/>
    <s v="US"/>
    <s v="USD"/>
    <n v="1435881006"/>
    <n v="1433980206"/>
    <b v="0"/>
    <n v="40"/>
    <b v="1"/>
    <s v="theater/plays"/>
    <n v="3.5251515151515154"/>
    <n v="290.82499999999999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11633"/>
    <x v="0"/>
    <s v="US"/>
    <s v="USD"/>
    <n v="1415230084"/>
    <n v="1413412084"/>
    <b v="0"/>
    <n v="44"/>
    <b v="1"/>
    <s v="theater/plays"/>
    <n v="2.3266"/>
    <n v="264.38636363636363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1633"/>
    <x v="0"/>
    <s v="CA"/>
    <s v="CAD"/>
    <n v="1455231540"/>
    <n v="1452614847"/>
    <b v="0"/>
    <n v="35"/>
    <b v="1"/>
    <s v="theater/plays"/>
    <n v="7.7553333333333336"/>
    <n v="332.37142857142857"/>
    <x v="1"/>
    <s v="plays"/>
    <x v="3722"/>
    <d v="2016-02-11T16:59:00"/>
  </r>
  <r>
    <n v="3723"/>
    <s v="Beauty and the Beast"/>
    <s v="Saltmine Theatre Company present Beauty and the Beast:"/>
    <n v="4500"/>
    <n v="11633"/>
    <x v="0"/>
    <s v="GB"/>
    <s v="GBP"/>
    <n v="1417374262"/>
    <n v="1414778662"/>
    <b v="0"/>
    <n v="63"/>
    <b v="1"/>
    <s v="theater/plays"/>
    <n v="2.5851111111111109"/>
    <n v="184.65079365079364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11633"/>
    <x v="0"/>
    <s v="GB"/>
    <s v="GBP"/>
    <n v="1462402800"/>
    <n v="1459856860"/>
    <b v="0"/>
    <n v="89"/>
    <b v="1"/>
    <s v="theater/plays"/>
    <n v="2.7053488372093022"/>
    <n v="130.70786516853931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11633"/>
    <x v="0"/>
    <s v="GB"/>
    <s v="GBP"/>
    <n v="1455831000"/>
    <n v="1454366467"/>
    <b v="0"/>
    <n v="15"/>
    <b v="1"/>
    <s v="theater/plays"/>
    <n v="38.776666666666664"/>
    <n v="775.5333333333333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11633"/>
    <x v="0"/>
    <s v="US"/>
    <s v="USD"/>
    <n v="1461963600"/>
    <n v="1459567371"/>
    <b v="0"/>
    <n v="46"/>
    <b v="1"/>
    <s v="theater/plays"/>
    <n v="13.685882352941176"/>
    <n v="252.89130434782609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11633"/>
    <x v="0"/>
    <s v="US"/>
    <s v="USD"/>
    <n v="1476939300"/>
    <n v="1474273294"/>
    <b v="0"/>
    <n v="33"/>
    <b v="1"/>
    <s v="theater/plays"/>
    <n v="5.8164999999999996"/>
    <n v="352.5151515151515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1633"/>
    <x v="2"/>
    <s v="US"/>
    <s v="USD"/>
    <n v="1439957176"/>
    <n v="1437365176"/>
    <b v="0"/>
    <n v="31"/>
    <b v="0"/>
    <s v="theater/plays"/>
    <n v="0.58165"/>
    <n v="375.25806451612902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11633"/>
    <x v="2"/>
    <s v="US"/>
    <s v="USD"/>
    <n v="1427082912"/>
    <n v="1423198512"/>
    <b v="0"/>
    <n v="5"/>
    <b v="0"/>
    <s v="theater/plays"/>
    <n v="2.3266"/>
    <n v="2326.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1633"/>
    <x v="2"/>
    <s v="US"/>
    <s v="USD"/>
    <n v="1439828159"/>
    <n v="1437236159"/>
    <b v="0"/>
    <n v="1"/>
    <b v="0"/>
    <s v="theater/plays"/>
    <n v="11.632999999999999"/>
    <n v="11633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11633"/>
    <x v="2"/>
    <s v="US"/>
    <s v="USD"/>
    <n v="1420860180"/>
    <n v="1418234646"/>
    <b v="0"/>
    <n v="12"/>
    <b v="0"/>
    <s v="theater/plays"/>
    <n v="2.1150909090909091"/>
    <n v="969.41666666666663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1633"/>
    <x v="2"/>
    <s v="NL"/>
    <s v="EUR"/>
    <n v="1422100800"/>
    <n v="1416932133"/>
    <b v="0"/>
    <n v="4"/>
    <b v="0"/>
    <s v="theater/plays"/>
    <n v="13.685882352941176"/>
    <n v="2908.2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11633"/>
    <x v="2"/>
    <s v="US"/>
    <s v="USD"/>
    <n v="1429396200"/>
    <n v="1428539708"/>
    <b v="0"/>
    <n v="0"/>
    <b v="0"/>
    <s v="theater/plays"/>
    <n v="7.7553333333333336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11633"/>
    <x v="2"/>
    <s v="US"/>
    <s v="USD"/>
    <n v="1432589896"/>
    <n v="1427405896"/>
    <b v="0"/>
    <n v="7"/>
    <b v="0"/>
    <s v="theater/plays"/>
    <n v="7.7553333333333336"/>
    <n v="1661.8571428571429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11633"/>
    <x v="2"/>
    <s v="GB"/>
    <s v="GBP"/>
    <n v="1432831089"/>
    <n v="1430239089"/>
    <b v="0"/>
    <n v="2"/>
    <b v="0"/>
    <s v="theater/plays"/>
    <n v="77.553333333333327"/>
    <n v="5816.5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1633"/>
    <x v="2"/>
    <s v="GB"/>
    <s v="GBP"/>
    <n v="1427133600"/>
    <n v="1423847093"/>
    <b v="0"/>
    <n v="1"/>
    <b v="0"/>
    <s v="theater/plays"/>
    <n v="7.7553333333333336"/>
    <n v="11633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1633"/>
    <x v="2"/>
    <s v="US"/>
    <s v="USD"/>
    <n v="1447311540"/>
    <n v="1445358903"/>
    <b v="0"/>
    <n v="4"/>
    <b v="0"/>
    <s v="theater/plays"/>
    <n v="16.618571428571428"/>
    <n v="2908.2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11633"/>
    <x v="2"/>
    <s v="GB"/>
    <s v="GBP"/>
    <n v="1405461600"/>
    <n v="1403562705"/>
    <b v="0"/>
    <n v="6"/>
    <b v="0"/>
    <s v="theater/plays"/>
    <n v="7.7553333333333336"/>
    <n v="1938.8333333333333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11633"/>
    <x v="2"/>
    <s v="GB"/>
    <s v="GBP"/>
    <n v="1468752468"/>
    <n v="1467024468"/>
    <b v="0"/>
    <n v="8"/>
    <b v="0"/>
    <s v="theater/plays"/>
    <n v="2.9082499999999998"/>
    <n v="1454.1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11633"/>
    <x v="2"/>
    <s v="US"/>
    <s v="USD"/>
    <n v="1407808438"/>
    <n v="1405217355"/>
    <b v="0"/>
    <n v="14"/>
    <b v="0"/>
    <s v="theater/plays"/>
    <n v="5.8164999999999996"/>
    <n v="830.92857142857144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11633"/>
    <x v="2"/>
    <s v="US"/>
    <s v="USD"/>
    <n v="1450389950"/>
    <n v="1447797950"/>
    <b v="0"/>
    <n v="0"/>
    <b v="0"/>
    <s v="theater/plays"/>
    <n v="0.58165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1633"/>
    <x v="2"/>
    <s v="US"/>
    <s v="USD"/>
    <n v="1409980144"/>
    <n v="1407388144"/>
    <b v="0"/>
    <n v="4"/>
    <b v="0"/>
    <s v="theater/plays"/>
    <n v="2.3266"/>
    <n v="2908.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11633"/>
    <x v="2"/>
    <s v="US"/>
    <s v="USD"/>
    <n v="1404406964"/>
    <n v="1401814964"/>
    <b v="0"/>
    <n v="0"/>
    <b v="0"/>
    <s v="theater/plays"/>
    <n v="5.2877272727272731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11633"/>
    <x v="2"/>
    <s v="US"/>
    <s v="USD"/>
    <n v="1404532740"/>
    <n v="1401823952"/>
    <b v="0"/>
    <n v="0"/>
    <b v="0"/>
    <s v="theater/plays"/>
    <n v="9.6941666666666659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1633"/>
    <x v="2"/>
    <s v="US"/>
    <s v="USD"/>
    <n v="1407689102"/>
    <n v="1405097102"/>
    <b v="0"/>
    <n v="1"/>
    <b v="0"/>
    <s v="theater/plays"/>
    <n v="116.33"/>
    <n v="11633"/>
    <x v="1"/>
    <s v="plays"/>
    <x v="3745"/>
    <d v="2014-08-10T10:45:02"/>
  </r>
  <r>
    <n v="3746"/>
    <s v="Stage Play Production - &quot;I Love You to Death&quot;"/>
    <s v="Generational curses CAN be broken...right?"/>
    <n v="8500"/>
    <n v="11633"/>
    <x v="2"/>
    <s v="US"/>
    <s v="USD"/>
    <n v="1475918439"/>
    <n v="1473326439"/>
    <b v="0"/>
    <n v="1"/>
    <b v="0"/>
    <s v="theater/plays"/>
    <n v="1.3685882352941177"/>
    <n v="11633"/>
    <x v="1"/>
    <s v="plays"/>
    <x v="3746"/>
    <d v="2016-10-08T03:20:39"/>
  </r>
  <r>
    <n v="3747"/>
    <s v="Counting Stars"/>
    <s v="The world premiere of an astonishing new play by acclaimed writer Atiha Sen Gupta."/>
    <n v="2500"/>
    <n v="11633"/>
    <x v="2"/>
    <s v="GB"/>
    <s v="GBP"/>
    <n v="1436137140"/>
    <n v="1433833896"/>
    <b v="0"/>
    <n v="1"/>
    <b v="0"/>
    <s v="theater/plays"/>
    <n v="4.6532"/>
    <n v="11633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11633"/>
    <x v="0"/>
    <s v="US"/>
    <s v="USD"/>
    <n v="1455602340"/>
    <n v="1453827436"/>
    <b v="0"/>
    <n v="52"/>
    <b v="1"/>
    <s v="theater/musical"/>
    <n v="2.3266"/>
    <n v="223.71153846153845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11633"/>
    <x v="0"/>
    <s v="US"/>
    <s v="USD"/>
    <n v="1461902340"/>
    <n v="1459220588"/>
    <b v="0"/>
    <n v="7"/>
    <b v="1"/>
    <s v="theater/musical"/>
    <n v="23.265999999999998"/>
    <n v="1661.8571428571429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11633"/>
    <x v="0"/>
    <s v="US"/>
    <s v="USD"/>
    <n v="1423555140"/>
    <n v="1421105608"/>
    <b v="0"/>
    <n v="28"/>
    <b v="1"/>
    <s v="theater/musical"/>
    <n v="1.9388333333333334"/>
    <n v="415.46428571428572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1633"/>
    <x v="0"/>
    <s v="US"/>
    <s v="USD"/>
    <n v="1459641073"/>
    <n v="1454460673"/>
    <b v="0"/>
    <n v="11"/>
    <b v="1"/>
    <s v="theater/musical"/>
    <n v="11.632999999999999"/>
    <n v="1057.545454545454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11633"/>
    <x v="0"/>
    <s v="GB"/>
    <s v="GBP"/>
    <n v="1476651600"/>
    <n v="1473189335"/>
    <b v="0"/>
    <n v="15"/>
    <b v="1"/>
    <s v="theater/musical"/>
    <n v="23.265999999999998"/>
    <n v="775.5333333333333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11633"/>
    <x v="0"/>
    <s v="US"/>
    <s v="USD"/>
    <n v="1433289600"/>
    <n v="1430768800"/>
    <b v="0"/>
    <n v="30"/>
    <b v="1"/>
    <s v="theater/musical"/>
    <n v="2.3266"/>
    <n v="387.76666666666665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11633"/>
    <x v="0"/>
    <s v="US"/>
    <s v="USD"/>
    <n v="1406350740"/>
    <n v="1403125737"/>
    <b v="0"/>
    <n v="27"/>
    <b v="1"/>
    <s v="theater/musical"/>
    <n v="4.6532"/>
    <n v="430.85185185185185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11633"/>
    <x v="0"/>
    <s v="GB"/>
    <s v="GBP"/>
    <n v="1460753307"/>
    <n v="1458161307"/>
    <b v="0"/>
    <n v="28"/>
    <b v="1"/>
    <s v="theater/musical"/>
    <n v="21.150909090909092"/>
    <n v="415.46428571428572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11633"/>
    <x v="0"/>
    <s v="US"/>
    <s v="USD"/>
    <n v="1402515198"/>
    <n v="1399923198"/>
    <b v="0"/>
    <n v="17"/>
    <b v="1"/>
    <s v="theater/musical"/>
    <n v="2.5851111111111109"/>
    <n v="684.29411764705878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11633"/>
    <x v="0"/>
    <s v="US"/>
    <s v="USD"/>
    <n v="1417465515"/>
    <n v="1415737515"/>
    <b v="0"/>
    <n v="50"/>
    <b v="1"/>
    <s v="theater/musical"/>
    <n v="3.3237142857142858"/>
    <n v="232.66"/>
    <x v="1"/>
    <s v="musical"/>
    <x v="3757"/>
    <d v="2014-12-01T14:25:15"/>
  </r>
  <r>
    <n v="3758"/>
    <s v="Luigi's Ladies"/>
    <s v="LUIGI'S LADIES: an original one-woman musical comedy"/>
    <n v="1500"/>
    <n v="11633"/>
    <x v="0"/>
    <s v="US"/>
    <s v="USD"/>
    <n v="1400475600"/>
    <n v="1397819938"/>
    <b v="0"/>
    <n v="26"/>
    <b v="1"/>
    <s v="theater/musical"/>
    <n v="7.7553333333333336"/>
    <n v="447.42307692307691"/>
    <x v="1"/>
    <s v="musical"/>
    <x v="3758"/>
    <d v="2014-05-18T23:00:00"/>
  </r>
  <r>
    <n v="3759"/>
    <s v="Pared Down Productions"/>
    <s v="A production company specializing in small-scale musicals"/>
    <n v="4000"/>
    <n v="11633"/>
    <x v="0"/>
    <s v="US"/>
    <s v="USD"/>
    <n v="1440556553"/>
    <n v="1435372553"/>
    <b v="0"/>
    <n v="88"/>
    <b v="1"/>
    <s v="theater/musical"/>
    <n v="2.9082499999999998"/>
    <n v="132.19318181818181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11633"/>
    <x v="0"/>
    <s v="US"/>
    <s v="USD"/>
    <n v="1399293386"/>
    <n v="1397133386"/>
    <b v="0"/>
    <n v="91"/>
    <b v="1"/>
    <s v="theater/musical"/>
    <n v="2.3266"/>
    <n v="127.83516483516483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11633"/>
    <x v="0"/>
    <s v="GB"/>
    <s v="GBP"/>
    <n v="1439247600"/>
    <n v="1434625937"/>
    <b v="0"/>
    <n v="3"/>
    <b v="1"/>
    <s v="theater/musical"/>
    <n v="23.265999999999998"/>
    <n v="3877.6666666666665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1633"/>
    <x v="0"/>
    <s v="GB"/>
    <s v="GBP"/>
    <n v="1438543889"/>
    <n v="1436383889"/>
    <b v="0"/>
    <n v="28"/>
    <b v="1"/>
    <s v="theater/musical"/>
    <n v="9.3064"/>
    <n v="415.46428571428572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11633"/>
    <x v="0"/>
    <s v="US"/>
    <s v="USD"/>
    <n v="1427907626"/>
    <n v="1425319226"/>
    <b v="0"/>
    <n v="77"/>
    <b v="1"/>
    <s v="theater/musical"/>
    <n v="2.3266"/>
    <n v="151.07792207792207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1633"/>
    <x v="0"/>
    <s v="US"/>
    <s v="USD"/>
    <n v="1464482160"/>
    <n v="1462824832"/>
    <b v="0"/>
    <n v="27"/>
    <b v="1"/>
    <s v="theater/musical"/>
    <n v="7.7553333333333336"/>
    <n v="430.85185185185185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11633"/>
    <x v="0"/>
    <s v="US"/>
    <s v="USD"/>
    <n v="1406745482"/>
    <n v="1404153482"/>
    <b v="0"/>
    <n v="107"/>
    <b v="1"/>
    <s v="theater/musical"/>
    <n v="1.6618571428571429"/>
    <n v="108.71962616822429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1633"/>
    <x v="0"/>
    <s v="US"/>
    <s v="USD"/>
    <n v="1404360045"/>
    <n v="1401336045"/>
    <b v="0"/>
    <n v="96"/>
    <b v="1"/>
    <s v="theater/musical"/>
    <n v="1.1633"/>
    <n v="121.17708333333333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11633"/>
    <x v="0"/>
    <s v="US"/>
    <s v="USD"/>
    <n v="1425185940"/>
    <n v="1423960097"/>
    <b v="0"/>
    <n v="56"/>
    <b v="1"/>
    <s v="theater/musical"/>
    <n v="5.8164999999999996"/>
    <n v="207.73214285714286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11633"/>
    <x v="0"/>
    <s v="US"/>
    <s v="USD"/>
    <n v="1402594090"/>
    <n v="1400002090"/>
    <b v="0"/>
    <n v="58"/>
    <b v="1"/>
    <s v="theater/musical"/>
    <n v="2.9082499999999998"/>
    <n v="200.56896551724137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633"/>
    <x v="0"/>
    <s v="US"/>
    <s v="USD"/>
    <n v="1460730079"/>
    <n v="1458138079"/>
    <b v="0"/>
    <n v="15"/>
    <b v="1"/>
    <s v="theater/musical"/>
    <n v="10.575454545454546"/>
    <n v="775.5333333333333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11633"/>
    <x v="0"/>
    <s v="GB"/>
    <s v="GBP"/>
    <n v="1434234010"/>
    <n v="1431642010"/>
    <b v="0"/>
    <n v="20"/>
    <b v="1"/>
    <s v="theater/musical"/>
    <n v="5.8164999999999996"/>
    <n v="581.65"/>
    <x v="1"/>
    <s v="musical"/>
    <x v="3770"/>
    <d v="2015-06-13T16:20:10"/>
  </r>
  <r>
    <n v="3771"/>
    <s v="COME OUT SWINGIN'!"/>
    <s v="I would like to make a demo recording of six songs from COME OUT SWINGIN'!"/>
    <n v="1000"/>
    <n v="11633"/>
    <x v="0"/>
    <s v="US"/>
    <s v="USD"/>
    <n v="1463529600"/>
    <n v="1462307652"/>
    <b v="0"/>
    <n v="38"/>
    <b v="1"/>
    <s v="theater/musical"/>
    <n v="11.632999999999999"/>
    <n v="306.13157894736844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11633"/>
    <x v="0"/>
    <s v="US"/>
    <s v="USD"/>
    <n v="1480399200"/>
    <n v="1478616506"/>
    <b v="0"/>
    <n v="33"/>
    <b v="1"/>
    <s v="theater/musical"/>
    <n v="2.3266"/>
    <n v="352.5151515151515"/>
    <x v="1"/>
    <s v="musical"/>
    <x v="3772"/>
    <d v="2016-11-29T00:00:00"/>
  </r>
  <r>
    <n v="3773"/>
    <s v="Dundee: A Hip-Hopera"/>
    <s v="A dramatic hip-hopera, inspired from monologues written by the performers."/>
    <n v="5000"/>
    <n v="11633"/>
    <x v="0"/>
    <s v="US"/>
    <s v="USD"/>
    <n v="1479175680"/>
    <n v="1476317247"/>
    <b v="0"/>
    <n v="57"/>
    <b v="1"/>
    <s v="theater/musical"/>
    <n v="2.3266"/>
    <n v="204.08771929824562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11633"/>
    <x v="0"/>
    <s v="CA"/>
    <s v="CAD"/>
    <n v="1428606055"/>
    <n v="1427223655"/>
    <b v="0"/>
    <n v="25"/>
    <b v="1"/>
    <s v="theater/musical"/>
    <n v="4.6532"/>
    <n v="465.32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11633"/>
    <x v="0"/>
    <s v="US"/>
    <s v="USD"/>
    <n v="1428552000"/>
    <n v="1426199843"/>
    <b v="0"/>
    <n v="14"/>
    <b v="1"/>
    <s v="theater/musical"/>
    <n v="5.8164999999999996"/>
    <n v="830.92857142857144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11633"/>
    <x v="0"/>
    <s v="US"/>
    <s v="USD"/>
    <n v="1406854800"/>
    <n v="1403599778"/>
    <b v="0"/>
    <n v="94"/>
    <b v="1"/>
    <s v="theater/musical"/>
    <n v="1.4541249999999999"/>
    <n v="123.75531914893617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11633"/>
    <x v="0"/>
    <s v="US"/>
    <s v="USD"/>
    <n v="1411790400"/>
    <n v="1409884821"/>
    <b v="0"/>
    <n v="59"/>
    <b v="1"/>
    <s v="theater/musical"/>
    <n v="5.8164999999999996"/>
    <n v="197.16949152542372"/>
    <x v="1"/>
    <s v="musical"/>
    <x v="3777"/>
    <d v="2014-09-26T22:00:00"/>
  </r>
  <r>
    <n v="3778"/>
    <s v="Give a Puppet a Hand"/>
    <s v="Sponsor an AVENUE Q puppet for The Barn Players April 2015 production."/>
    <n v="2400"/>
    <n v="11633"/>
    <x v="0"/>
    <s v="US"/>
    <s v="USD"/>
    <n v="1423942780"/>
    <n v="1418758780"/>
    <b v="0"/>
    <n v="36"/>
    <b v="1"/>
    <s v="theater/musical"/>
    <n v="4.847083333333333"/>
    <n v="323.1388888888889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1633"/>
    <x v="0"/>
    <s v="US"/>
    <s v="USD"/>
    <n v="1459010340"/>
    <n v="1456421940"/>
    <b v="0"/>
    <n v="115"/>
    <b v="1"/>
    <s v="theater/musical"/>
    <n v="0.7755333333333333"/>
    <n v="101.15652173913044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11633"/>
    <x v="0"/>
    <s v="US"/>
    <s v="USD"/>
    <n v="1436817960"/>
    <n v="1433999785"/>
    <b v="0"/>
    <n v="30"/>
    <b v="1"/>
    <s v="theater/musical"/>
    <n v="4.6532"/>
    <n v="387.76666666666665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11633"/>
    <x v="0"/>
    <s v="US"/>
    <s v="USD"/>
    <n v="1410210685"/>
    <n v="1408050685"/>
    <b v="0"/>
    <n v="52"/>
    <b v="1"/>
    <s v="theater/musical"/>
    <n v="2.5851111111111109"/>
    <n v="223.71153846153845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11633"/>
    <x v="0"/>
    <s v="GB"/>
    <s v="GBP"/>
    <n v="1469401200"/>
    <n v="1466887297"/>
    <b v="0"/>
    <n v="27"/>
    <b v="1"/>
    <s v="theater/musical"/>
    <n v="5.8164999999999996"/>
    <n v="430.85185185185185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1633"/>
    <x v="0"/>
    <s v="US"/>
    <s v="USD"/>
    <n v="1458057600"/>
    <n v="1455938520"/>
    <b v="0"/>
    <n v="24"/>
    <b v="1"/>
    <s v="theater/musical"/>
    <n v="9.6941666666666659"/>
    <n v="484.70833333333331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633"/>
    <x v="0"/>
    <s v="CA"/>
    <s v="CAD"/>
    <n v="1468193532"/>
    <n v="1465601532"/>
    <b v="0"/>
    <n v="10"/>
    <b v="1"/>
    <s v="theater/musical"/>
    <n v="11.632999999999999"/>
    <n v="1163.3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11633"/>
    <x v="0"/>
    <s v="GB"/>
    <s v="GBP"/>
    <n v="1470132180"/>
    <n v="1467040769"/>
    <b v="0"/>
    <n v="30"/>
    <b v="1"/>
    <s v="theater/musical"/>
    <n v="5.8164999999999996"/>
    <n v="387.7666666666666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11633"/>
    <x v="0"/>
    <s v="US"/>
    <s v="USD"/>
    <n v="1464310475"/>
    <n v="1461718475"/>
    <b v="0"/>
    <n v="71"/>
    <b v="1"/>
    <s v="theater/musical"/>
    <n v="1.9388333333333334"/>
    <n v="163.8450704225352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11633"/>
    <x v="0"/>
    <s v="US"/>
    <s v="USD"/>
    <n v="1436587140"/>
    <n v="1434113406"/>
    <b v="0"/>
    <n v="10"/>
    <b v="1"/>
    <s v="theater/musical"/>
    <n v="33.237142857142857"/>
    <n v="1163.3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11633"/>
    <x v="2"/>
    <s v="US"/>
    <s v="USD"/>
    <n v="1450887480"/>
    <n v="1448469719"/>
    <b v="0"/>
    <n v="1"/>
    <b v="0"/>
    <s v="theater/musical"/>
    <n v="0.15510666666666667"/>
    <n v="11633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33"/>
    <x v="2"/>
    <s v="GB"/>
    <s v="GBP"/>
    <n v="1434395418"/>
    <n v="1431630618"/>
    <b v="0"/>
    <n v="4"/>
    <b v="0"/>
    <s v="theater/musical"/>
    <n v="3.2769014084507044"/>
    <n v="2908.25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11633"/>
    <x v="2"/>
    <s v="US"/>
    <s v="USD"/>
    <n v="1479834023"/>
    <n v="1477238423"/>
    <b v="0"/>
    <n v="0"/>
    <b v="0"/>
    <s v="theater/musical"/>
    <n v="0.7755333333333333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11633"/>
    <x v="2"/>
    <s v="US"/>
    <s v="USD"/>
    <n v="1404664592"/>
    <n v="1399480592"/>
    <b v="0"/>
    <n v="0"/>
    <b v="0"/>
    <s v="theater/musical"/>
    <n v="7.7553333333333336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11633"/>
    <x v="2"/>
    <s v="US"/>
    <s v="USD"/>
    <n v="1436957022"/>
    <n v="1434365022"/>
    <b v="0"/>
    <n v="2"/>
    <b v="0"/>
    <s v="theater/musical"/>
    <n v="0.93064000000000002"/>
    <n v="5816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11633"/>
    <x v="2"/>
    <s v="US"/>
    <s v="USD"/>
    <n v="1418769129"/>
    <n v="1416954729"/>
    <b v="0"/>
    <n v="24"/>
    <b v="0"/>
    <s v="theater/musical"/>
    <n v="1.6618571428571429"/>
    <n v="484.70833333333331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11633"/>
    <x v="2"/>
    <s v="GB"/>
    <s v="GBP"/>
    <n v="1433685354"/>
    <n v="1431093354"/>
    <b v="0"/>
    <n v="1"/>
    <b v="0"/>
    <s v="theater/musical"/>
    <n v="2.3266"/>
    <n v="11633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1633"/>
    <x v="2"/>
    <s v="GB"/>
    <s v="GBP"/>
    <n v="1440801000"/>
    <n v="1437042490"/>
    <b v="0"/>
    <n v="2"/>
    <b v="0"/>
    <s v="theater/musical"/>
    <n v="19.388333333333332"/>
    <n v="5816.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1633"/>
    <x v="2"/>
    <s v="US"/>
    <s v="USD"/>
    <n v="1484354556"/>
    <n v="1479170556"/>
    <b v="0"/>
    <n v="1"/>
    <b v="0"/>
    <s v="theater/musical"/>
    <n v="0.51702222222222227"/>
    <n v="11633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11633"/>
    <x v="2"/>
    <s v="US"/>
    <s v="USD"/>
    <n v="1429564165"/>
    <n v="1426972165"/>
    <b v="0"/>
    <n v="37"/>
    <b v="0"/>
    <s v="theater/musical"/>
    <n v="1.9388333333333334"/>
    <n v="314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1633"/>
    <x v="2"/>
    <s v="US"/>
    <s v="USD"/>
    <n v="1407691248"/>
    <n v="1405099248"/>
    <b v="0"/>
    <n v="5"/>
    <b v="0"/>
    <s v="theater/musical"/>
    <n v="0.1661857142857143"/>
    <n v="2326.6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11633"/>
    <x v="2"/>
    <s v="US"/>
    <s v="USD"/>
    <n v="1457734843"/>
    <n v="1455142843"/>
    <b v="0"/>
    <n v="4"/>
    <b v="0"/>
    <s v="theater/musical"/>
    <n v="1.1633"/>
    <n v="2908.2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11633"/>
    <x v="2"/>
    <s v="US"/>
    <s v="USD"/>
    <n v="1420952340"/>
    <n v="1418146883"/>
    <b v="0"/>
    <n v="16"/>
    <b v="0"/>
    <s v="theater/musical"/>
    <n v="0.52877272727272728"/>
    <n v="727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11633"/>
    <x v="2"/>
    <s v="US"/>
    <s v="USD"/>
    <n v="1420215216"/>
    <n v="1417536816"/>
    <b v="0"/>
    <n v="9"/>
    <b v="0"/>
    <s v="theater/musical"/>
    <n v="2.3266"/>
    <n v="1292.5555555555557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11633"/>
    <x v="2"/>
    <s v="US"/>
    <s v="USD"/>
    <n v="1445482906"/>
    <n v="1442890906"/>
    <b v="0"/>
    <n v="0"/>
    <b v="0"/>
    <s v="theater/musical"/>
    <n v="3.8776666666666668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11633"/>
    <x v="2"/>
    <s v="US"/>
    <s v="USD"/>
    <n v="1457133568"/>
    <n v="1454541568"/>
    <b v="0"/>
    <n v="40"/>
    <b v="0"/>
    <s v="theater/musical"/>
    <n v="0.9694166666666667"/>
    <n v="290.82499999999999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11633"/>
    <x v="2"/>
    <s v="US"/>
    <s v="USD"/>
    <n v="1469948400"/>
    <n v="1465172024"/>
    <b v="0"/>
    <n v="0"/>
    <b v="0"/>
    <s v="theater/musical"/>
    <n v="1.4541249999999999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11633"/>
    <x v="2"/>
    <s v="US"/>
    <s v="USD"/>
    <n v="1411852640"/>
    <n v="1406668640"/>
    <b v="0"/>
    <n v="2"/>
    <b v="0"/>
    <s v="theater/musical"/>
    <n v="7.7553333333333335E-2"/>
    <n v="5816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11633"/>
    <x v="2"/>
    <s v="AU"/>
    <s v="AUD"/>
    <n v="1404022381"/>
    <n v="1402294381"/>
    <b v="0"/>
    <n v="1"/>
    <b v="0"/>
    <s v="theater/musical"/>
    <n v="1.5510666666666666"/>
    <n v="11633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11633"/>
    <x v="2"/>
    <s v="US"/>
    <s v="USD"/>
    <n v="1428097739"/>
    <n v="1427492939"/>
    <b v="0"/>
    <n v="9"/>
    <b v="0"/>
    <s v="theater/musical"/>
    <n v="7.7553333333333336"/>
    <n v="1292.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1633"/>
    <x v="0"/>
    <s v="GB"/>
    <s v="GBP"/>
    <n v="1429955619"/>
    <n v="1424775219"/>
    <b v="0"/>
    <n v="24"/>
    <b v="1"/>
    <s v="theater/plays"/>
    <n v="11.632999999999999"/>
    <n v="484.70833333333331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11633"/>
    <x v="0"/>
    <s v="GB"/>
    <s v="GBP"/>
    <n v="1406761200"/>
    <n v="1402403907"/>
    <b v="0"/>
    <n v="38"/>
    <b v="1"/>
    <s v="theater/plays"/>
    <n v="5.8164999999999996"/>
    <n v="306.13157894736844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1633"/>
    <x v="0"/>
    <s v="US"/>
    <s v="USD"/>
    <n v="1426965758"/>
    <n v="1424377358"/>
    <b v="0"/>
    <n v="26"/>
    <b v="1"/>
    <s v="theater/plays"/>
    <n v="7.7553333333333336"/>
    <n v="447.42307692307691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11633"/>
    <x v="0"/>
    <s v="GB"/>
    <s v="GBP"/>
    <n v="1464692400"/>
    <n v="1461769373"/>
    <b v="0"/>
    <n v="19"/>
    <b v="1"/>
    <s v="theater/plays"/>
    <n v="46.531999999999996"/>
    <n v="612.26315789473688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11633"/>
    <x v="0"/>
    <s v="CA"/>
    <s v="CAD"/>
    <n v="1433131140"/>
    <n v="1429120908"/>
    <b v="0"/>
    <n v="11"/>
    <b v="1"/>
    <s v="theater/plays"/>
    <n v="5.8164999999999996"/>
    <n v="1057.5454545454545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11633"/>
    <x v="0"/>
    <s v="US"/>
    <s v="USD"/>
    <n v="1465940580"/>
    <n v="1462603021"/>
    <b v="0"/>
    <n v="27"/>
    <b v="1"/>
    <s v="theater/plays"/>
    <n v="5.5395238095238097"/>
    <n v="430.85185185185185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11633"/>
    <x v="0"/>
    <s v="US"/>
    <s v="USD"/>
    <n v="1427860740"/>
    <n v="1424727712"/>
    <b v="0"/>
    <n v="34"/>
    <b v="1"/>
    <s v="theater/plays"/>
    <n v="7.7553333333333336"/>
    <n v="342.14705882352939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1633"/>
    <x v="0"/>
    <s v="GB"/>
    <s v="GBP"/>
    <n v="1440111600"/>
    <n v="1437545657"/>
    <b v="0"/>
    <n v="20"/>
    <b v="1"/>
    <s v="theater/plays"/>
    <n v="11.632999999999999"/>
    <n v="581.65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1633"/>
    <x v="0"/>
    <s v="US"/>
    <s v="USD"/>
    <n v="1405614823"/>
    <n v="1403022823"/>
    <b v="0"/>
    <n v="37"/>
    <b v="1"/>
    <s v="theater/plays"/>
    <n v="7.7553333333333336"/>
    <n v="314.40540540540542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11633"/>
    <x v="0"/>
    <s v="US"/>
    <s v="USD"/>
    <n v="1445659140"/>
    <n v="1444236216"/>
    <b v="0"/>
    <n v="20"/>
    <b v="1"/>
    <s v="theater/plays"/>
    <n v="5.8164999999999996"/>
    <n v="581.6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11633"/>
    <x v="0"/>
    <s v="US"/>
    <s v="USD"/>
    <n v="1426187582"/>
    <n v="1423599182"/>
    <b v="0"/>
    <n v="10"/>
    <b v="1"/>
    <s v="theater/plays"/>
    <n v="46.531999999999996"/>
    <n v="1163.3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1633"/>
    <x v="0"/>
    <s v="US"/>
    <s v="USD"/>
    <n v="1437166920"/>
    <n v="1435554104"/>
    <b v="0"/>
    <n v="26"/>
    <b v="1"/>
    <s v="theater/plays"/>
    <n v="11.632999999999999"/>
    <n v="447.42307692307691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11633"/>
    <x v="0"/>
    <s v="GB"/>
    <s v="GBP"/>
    <n v="1436110717"/>
    <n v="1433518717"/>
    <b v="0"/>
    <n v="20"/>
    <b v="1"/>
    <s v="theater/plays"/>
    <n v="38.776666666666664"/>
    <n v="581.6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11633"/>
    <x v="0"/>
    <s v="US"/>
    <s v="USD"/>
    <n v="1451881207"/>
    <n v="1449116407"/>
    <b v="0"/>
    <n v="46"/>
    <b v="1"/>
    <s v="theater/plays"/>
    <n v="3.3237142857142858"/>
    <n v="252.89130434782609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11633"/>
    <x v="0"/>
    <s v="DE"/>
    <s v="EUR"/>
    <n v="1453244340"/>
    <n v="1448136417"/>
    <b v="0"/>
    <n v="76"/>
    <b v="1"/>
    <s v="theater/plays"/>
    <n v="2.3266"/>
    <n v="153.06578947368422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11633"/>
    <x v="0"/>
    <s v="US"/>
    <s v="USD"/>
    <n v="1437364740"/>
    <n v="1434405044"/>
    <b v="0"/>
    <n v="41"/>
    <b v="1"/>
    <s v="theater/plays"/>
    <n v="4.6532"/>
    <n v="283.73170731707319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11633"/>
    <x v="0"/>
    <s v="GB"/>
    <s v="GBP"/>
    <n v="1470058860"/>
    <n v="1469026903"/>
    <b v="0"/>
    <n v="7"/>
    <b v="1"/>
    <s v="theater/plays"/>
    <n v="46.531999999999996"/>
    <n v="1661.857142857142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11633"/>
    <x v="0"/>
    <s v="US"/>
    <s v="USD"/>
    <n v="1434505214"/>
    <n v="1432690814"/>
    <b v="0"/>
    <n v="49"/>
    <b v="1"/>
    <s v="theater/plays"/>
    <n v="2.3266"/>
    <n v="237.40816326530611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11633"/>
    <x v="0"/>
    <s v="GB"/>
    <s v="GBP"/>
    <n v="1430993394"/>
    <n v="1428401394"/>
    <b v="0"/>
    <n v="26"/>
    <b v="1"/>
    <s v="theater/plays"/>
    <n v="19.388333333333332"/>
    <n v="447.42307692307691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11633"/>
    <x v="0"/>
    <s v="GB"/>
    <s v="GBP"/>
    <n v="1427414400"/>
    <n v="1422656201"/>
    <b v="0"/>
    <n v="65"/>
    <b v="1"/>
    <s v="theater/plays"/>
    <n v="3.8776666666666668"/>
    <n v="178.96923076923076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11633"/>
    <x v="0"/>
    <s v="US"/>
    <s v="USD"/>
    <n v="1420033187"/>
    <n v="1414845587"/>
    <b v="0"/>
    <n v="28"/>
    <b v="1"/>
    <s v="theater/plays"/>
    <n v="2.3266"/>
    <n v="415.46428571428572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11633"/>
    <x v="0"/>
    <s v="US"/>
    <s v="USD"/>
    <n v="1472676371"/>
    <n v="1470948371"/>
    <b v="0"/>
    <n v="8"/>
    <b v="1"/>
    <s v="theater/plays"/>
    <n v="23.265999999999998"/>
    <n v="1454.1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11633"/>
    <x v="0"/>
    <s v="US"/>
    <s v="USD"/>
    <n v="1464371211"/>
    <n v="1463161611"/>
    <b v="0"/>
    <n v="3"/>
    <b v="1"/>
    <s v="theater/plays"/>
    <n v="116.33"/>
    <n v="3877.666666666666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11633"/>
    <x v="0"/>
    <s v="US"/>
    <s v="USD"/>
    <n v="1415222545"/>
    <n v="1413404545"/>
    <b v="0"/>
    <n v="9"/>
    <b v="1"/>
    <s v="theater/plays"/>
    <n v="23.265999999999998"/>
    <n v="1292.5555555555557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1633"/>
    <x v="0"/>
    <s v="US"/>
    <s v="USD"/>
    <n v="1455936335"/>
    <n v="1452048335"/>
    <b v="0"/>
    <n v="9"/>
    <b v="1"/>
    <s v="theater/plays"/>
    <n v="9.6941666666666659"/>
    <n v="1292.5555555555557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1633"/>
    <x v="0"/>
    <s v="CA"/>
    <s v="CAD"/>
    <n v="1417460940"/>
    <n v="1416516972"/>
    <b v="0"/>
    <n v="20"/>
    <b v="1"/>
    <s v="theater/plays"/>
    <n v="9.6941666666666659"/>
    <n v="581.65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11633"/>
    <x v="0"/>
    <s v="GB"/>
    <s v="GBP"/>
    <n v="1434624067"/>
    <n v="1432032067"/>
    <b v="0"/>
    <n v="57"/>
    <b v="1"/>
    <s v="theater/plays"/>
    <n v="3.8776666666666668"/>
    <n v="204.08771929824562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11633"/>
    <x v="0"/>
    <s v="GB"/>
    <s v="GBP"/>
    <n v="1461278208"/>
    <n v="1459463808"/>
    <b v="0"/>
    <n v="8"/>
    <b v="1"/>
    <s v="theater/plays"/>
    <n v="58.164999999999999"/>
    <n v="1454.125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11633"/>
    <x v="0"/>
    <s v="US"/>
    <s v="USD"/>
    <n v="1470197340"/>
    <n v="1467497652"/>
    <b v="0"/>
    <n v="14"/>
    <b v="1"/>
    <s v="theater/plays"/>
    <n v="14.54125"/>
    <n v="830.92857142857144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11633"/>
    <x v="0"/>
    <s v="GB"/>
    <s v="GBP"/>
    <n v="1435947758"/>
    <n v="1432837358"/>
    <b v="0"/>
    <n v="17"/>
    <b v="1"/>
    <s v="theater/plays"/>
    <n v="5.8164999999999996"/>
    <n v="684.29411764705878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1633"/>
    <x v="0"/>
    <s v="SE"/>
    <s v="SEK"/>
    <n v="1432314209"/>
    <n v="1429722209"/>
    <b v="0"/>
    <n v="100"/>
    <b v="1"/>
    <s v="theater/plays"/>
    <n v="0.11633"/>
    <n v="116.33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11633"/>
    <x v="0"/>
    <s v="US"/>
    <s v="USD"/>
    <n v="1438226724"/>
    <n v="1433042724"/>
    <b v="0"/>
    <n v="32"/>
    <b v="1"/>
    <s v="theater/plays"/>
    <n v="5.8164999999999996"/>
    <n v="363.53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11633"/>
    <x v="0"/>
    <s v="GB"/>
    <s v="GBP"/>
    <n v="1459180229"/>
    <n v="1457023829"/>
    <b v="0"/>
    <n v="3"/>
    <b v="1"/>
    <s v="theater/plays"/>
    <n v="11633"/>
    <n v="3877.6666666666665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11633"/>
    <x v="2"/>
    <s v="US"/>
    <s v="USD"/>
    <n v="1405882287"/>
    <n v="1400698287"/>
    <b v="1"/>
    <n v="34"/>
    <b v="0"/>
    <s v="theater/plays"/>
    <n v="1.1633"/>
    <n v="342.14705882352939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1633"/>
    <x v="2"/>
    <s v="GB"/>
    <s v="GBP"/>
    <n v="1399809052"/>
    <n v="1397217052"/>
    <b v="1"/>
    <n v="23"/>
    <b v="0"/>
    <s v="theater/plays"/>
    <n v="2.3266"/>
    <n v="505.78260869565219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1633"/>
    <x v="2"/>
    <s v="US"/>
    <s v="USD"/>
    <n v="1401587064"/>
    <n v="1399427064"/>
    <b v="1"/>
    <n v="19"/>
    <b v="0"/>
    <s v="theater/plays"/>
    <n v="2.3266"/>
    <n v="612.26315789473688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11633"/>
    <x v="2"/>
    <s v="US"/>
    <s v="USD"/>
    <n v="1401778740"/>
    <n v="1399474134"/>
    <b v="1"/>
    <n v="50"/>
    <b v="0"/>
    <s v="theater/plays"/>
    <n v="1.1870408163265307"/>
    <n v="232.66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11633"/>
    <x v="2"/>
    <s v="US"/>
    <s v="USD"/>
    <n v="1443711774"/>
    <n v="1441119774"/>
    <b v="1"/>
    <n v="12"/>
    <b v="0"/>
    <s v="theater/plays"/>
    <n v="0.290825"/>
    <n v="969.41666666666663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1633"/>
    <x v="2"/>
    <s v="US"/>
    <s v="USD"/>
    <n v="1412405940"/>
    <n v="1409721542"/>
    <b v="1"/>
    <n v="8"/>
    <b v="0"/>
    <s v="theater/plays"/>
    <n v="1.6618571428571429"/>
    <n v="1454.1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1633"/>
    <x v="2"/>
    <s v="US"/>
    <s v="USD"/>
    <n v="1437283391"/>
    <n v="1433395391"/>
    <b v="1"/>
    <n v="9"/>
    <b v="0"/>
    <s v="theater/plays"/>
    <n v="1.1079047619047619"/>
    <n v="1292.5555555555557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11633"/>
    <x v="2"/>
    <s v="US"/>
    <s v="USD"/>
    <n v="1445196989"/>
    <n v="1442604989"/>
    <b v="1"/>
    <n v="43"/>
    <b v="0"/>
    <s v="theater/plays"/>
    <n v="0.89484615384615385"/>
    <n v="270.5348837209302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11633"/>
    <x v="2"/>
    <s v="DE"/>
    <s v="EUR"/>
    <n v="1434047084"/>
    <n v="1431455084"/>
    <b v="1"/>
    <n v="28"/>
    <b v="0"/>
    <s v="theater/plays"/>
    <n v="0.38776666666666665"/>
    <n v="415.46428571428572"/>
    <x v="1"/>
    <s v="plays"/>
    <x v="3849"/>
    <d v="2015-06-11T12:24:44"/>
  </r>
  <r>
    <n v="3850"/>
    <s v="The Vagina Monologues 2015"/>
    <s v="V-Day is a global activist movement to end violence against women and girls."/>
    <n v="1000"/>
    <n v="11633"/>
    <x v="2"/>
    <s v="US"/>
    <s v="USD"/>
    <n v="1420081143"/>
    <n v="1417489143"/>
    <b v="1"/>
    <n v="4"/>
    <b v="0"/>
    <s v="theater/plays"/>
    <n v="11.632999999999999"/>
    <n v="2908.2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11633"/>
    <x v="2"/>
    <s v="GB"/>
    <s v="GBP"/>
    <n v="1437129179"/>
    <n v="1434537179"/>
    <b v="1"/>
    <n v="24"/>
    <b v="0"/>
    <s v="theater/plays"/>
    <n v="4.6532"/>
    <n v="484.70833333333331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11633"/>
    <x v="2"/>
    <s v="US"/>
    <s v="USD"/>
    <n v="1427427276"/>
    <n v="1425270876"/>
    <b v="0"/>
    <n v="2"/>
    <b v="0"/>
    <s v="theater/plays"/>
    <n v="1.1633"/>
    <n v="5816.5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11633"/>
    <x v="2"/>
    <s v="US"/>
    <s v="USD"/>
    <n v="1409602178"/>
    <n v="1406578178"/>
    <b v="0"/>
    <n v="2"/>
    <b v="0"/>
    <s v="theater/plays"/>
    <n v="0.11633"/>
    <n v="5816.5"/>
    <x v="1"/>
    <s v="plays"/>
    <x v="3853"/>
    <d v="2014-09-01T14:09:38"/>
  </r>
  <r>
    <n v="3854"/>
    <s v="The Case Of Soghomon Tehlirian"/>
    <s v="A play dedicated to the 100th anniversary of the Armenian Genocide."/>
    <n v="11000"/>
    <n v="11633"/>
    <x v="2"/>
    <s v="US"/>
    <s v="USD"/>
    <n v="1431206058"/>
    <n v="1428614058"/>
    <b v="0"/>
    <n v="20"/>
    <b v="0"/>
    <s v="theater/plays"/>
    <n v="1.0575454545454546"/>
    <n v="581.65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11633"/>
    <x v="2"/>
    <s v="US"/>
    <s v="USD"/>
    <n v="1427408271"/>
    <n v="1424819871"/>
    <b v="0"/>
    <n v="1"/>
    <b v="0"/>
    <s v="theater/plays"/>
    <n v="11.632999999999999"/>
    <n v="11633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1633"/>
    <x v="2"/>
    <s v="US"/>
    <s v="USD"/>
    <n v="1425833403"/>
    <n v="1423245003"/>
    <b v="0"/>
    <n v="1"/>
    <b v="0"/>
    <s v="theater/plays"/>
    <n v="2.3266"/>
    <n v="11633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11633"/>
    <x v="2"/>
    <s v="US"/>
    <s v="USD"/>
    <n v="1406913120"/>
    <n v="1404927690"/>
    <b v="0"/>
    <n v="4"/>
    <b v="0"/>
    <s v="theater/plays"/>
    <n v="2.3266"/>
    <n v="2908.2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1633"/>
    <x v="2"/>
    <s v="GB"/>
    <s v="GBP"/>
    <n v="1432328400"/>
    <n v="1430734844"/>
    <b v="0"/>
    <n v="1"/>
    <b v="0"/>
    <s v="theater/plays"/>
    <n v="23.265999999999998"/>
    <n v="11633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1633"/>
    <x v="2"/>
    <s v="US"/>
    <s v="USD"/>
    <n v="1403730000"/>
    <n v="1401485207"/>
    <b v="0"/>
    <n v="1"/>
    <b v="0"/>
    <s v="theater/plays"/>
    <n v="4.6532"/>
    <n v="11633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1633"/>
    <x v="2"/>
    <s v="US"/>
    <s v="USD"/>
    <n v="1407858710"/>
    <n v="1405266710"/>
    <b v="0"/>
    <n v="13"/>
    <b v="0"/>
    <s v="theater/plays"/>
    <n v="1.9388333333333334"/>
    <n v="894.84615384615381"/>
    <x v="1"/>
    <s v="plays"/>
    <x v="3860"/>
    <d v="2014-08-12T09:51:50"/>
  </r>
  <r>
    <n v="3861"/>
    <s v="READY OR NOT HERE I COME"/>
    <s v="THE COMING OF THE LORD!"/>
    <n v="2000"/>
    <n v="11633"/>
    <x v="2"/>
    <s v="US"/>
    <s v="USD"/>
    <n v="1415828820"/>
    <n v="1412258977"/>
    <b v="0"/>
    <n v="1"/>
    <b v="0"/>
    <s v="theater/plays"/>
    <n v="5.8164999999999996"/>
    <n v="11633"/>
    <x v="1"/>
    <s v="plays"/>
    <x v="3861"/>
    <d v="2014-11-12T15:47:00"/>
  </r>
  <r>
    <n v="3862"/>
    <s v="The Container Play"/>
    <s v="The hit immersive theatre experience of England comes to Corpus Christi!"/>
    <n v="7500"/>
    <n v="11633"/>
    <x v="2"/>
    <s v="US"/>
    <s v="USD"/>
    <n v="1473699540"/>
    <n v="1472451356"/>
    <b v="0"/>
    <n v="1"/>
    <b v="0"/>
    <s v="theater/plays"/>
    <n v="1.5510666666666666"/>
    <n v="11633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11633"/>
    <x v="2"/>
    <s v="US"/>
    <s v="USD"/>
    <n v="1446739905"/>
    <n v="1441552305"/>
    <b v="0"/>
    <n v="0"/>
    <b v="0"/>
    <s v="theater/plays"/>
    <n v="1.9388333333333334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11633"/>
    <x v="2"/>
    <s v="US"/>
    <s v="USD"/>
    <n v="1447799054"/>
    <n v="1445203454"/>
    <b v="0"/>
    <n v="3"/>
    <b v="0"/>
    <s v="theater/plays"/>
    <n v="2.3266"/>
    <n v="3877.6666666666665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11633"/>
    <x v="2"/>
    <s v="CA"/>
    <s v="CAD"/>
    <n v="1409376600"/>
    <n v="1405957098"/>
    <b v="0"/>
    <n v="14"/>
    <b v="0"/>
    <s v="theater/plays"/>
    <n v="4.8209697472026525"/>
    <n v="830.92857142857144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633"/>
    <x v="2"/>
    <s v="US"/>
    <s v="USD"/>
    <n v="1458703740"/>
    <n v="1454453021"/>
    <b v="0"/>
    <n v="2"/>
    <b v="0"/>
    <s v="theater/plays"/>
    <n v="5.8164999999999996"/>
    <n v="5816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11633"/>
    <x v="2"/>
    <s v="US"/>
    <s v="USD"/>
    <n v="1466278339"/>
    <n v="1463686339"/>
    <b v="0"/>
    <n v="5"/>
    <b v="0"/>
    <s v="theater/plays"/>
    <n v="5.8164999999999996"/>
    <n v="2326.6"/>
    <x v="1"/>
    <s v="plays"/>
    <x v="3867"/>
    <d v="2016-06-18T13:32:19"/>
  </r>
  <r>
    <n v="3868"/>
    <s v="1000 words (Canceled)"/>
    <s v="New collection of music by Scott Evan Davis!"/>
    <n v="5000"/>
    <n v="11633"/>
    <x v="1"/>
    <s v="GB"/>
    <s v="GBP"/>
    <n v="1410191405"/>
    <n v="1408031405"/>
    <b v="0"/>
    <n v="1"/>
    <b v="0"/>
    <s v="theater/musical"/>
    <n v="2.3266"/>
    <n v="11633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11633"/>
    <x v="1"/>
    <s v="US"/>
    <s v="USD"/>
    <n v="1426302660"/>
    <n v="1423761792"/>
    <b v="0"/>
    <n v="15"/>
    <b v="0"/>
    <s v="theater/musical"/>
    <n v="0.88727023110365344"/>
    <n v="775.5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1633"/>
    <x v="1"/>
    <s v="US"/>
    <s v="USD"/>
    <n v="1404360478"/>
    <n v="1401768478"/>
    <b v="0"/>
    <n v="10"/>
    <b v="0"/>
    <s v="theater/musical"/>
    <n v="1.1633"/>
    <n v="1163.3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11633"/>
    <x v="1"/>
    <s v="US"/>
    <s v="USD"/>
    <n v="1490809450"/>
    <n v="1485629050"/>
    <b v="0"/>
    <n v="3"/>
    <b v="0"/>
    <s v="theater/musical"/>
    <n v="7.7553333333333336"/>
    <n v="3877.6666666666665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11633"/>
    <x v="1"/>
    <s v="US"/>
    <s v="USD"/>
    <n v="1439522996"/>
    <n v="1435202996"/>
    <b v="0"/>
    <n v="0"/>
    <b v="0"/>
    <s v="theater/musical"/>
    <n v="0.7755333333333333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11633"/>
    <x v="1"/>
    <s v="US"/>
    <s v="USD"/>
    <n v="1444322535"/>
    <n v="1441730535"/>
    <b v="0"/>
    <n v="0"/>
    <b v="0"/>
    <s v="theater/musical"/>
    <n v="2.1150909090909091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11633"/>
    <x v="1"/>
    <s v="NZ"/>
    <s v="NZD"/>
    <n v="1422061200"/>
    <n v="1420244622"/>
    <b v="0"/>
    <n v="0"/>
    <b v="0"/>
    <s v="theater/musical"/>
    <n v="18.762903225806451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11633"/>
    <x v="1"/>
    <s v="DK"/>
    <s v="DKK"/>
    <n v="1472896800"/>
    <n v="1472804365"/>
    <b v="0"/>
    <n v="0"/>
    <b v="0"/>
    <s v="theater/musical"/>
    <n v="0.38776666666666665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11633"/>
    <x v="1"/>
    <s v="GB"/>
    <s v="GBP"/>
    <n v="1454425128"/>
    <n v="1451833128"/>
    <b v="0"/>
    <n v="46"/>
    <b v="0"/>
    <s v="theater/musical"/>
    <n v="2.982820512820513"/>
    <n v="252.89130434782609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1633"/>
    <x v="1"/>
    <s v="US"/>
    <s v="USD"/>
    <n v="1481213752"/>
    <n v="1478621752"/>
    <b v="0"/>
    <n v="14"/>
    <b v="0"/>
    <s v="theater/musical"/>
    <n v="0.46532000000000001"/>
    <n v="830.92857142857144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1633"/>
    <x v="1"/>
    <s v="US"/>
    <s v="USD"/>
    <n v="1435636740"/>
    <n v="1433014746"/>
    <b v="0"/>
    <n v="1"/>
    <b v="0"/>
    <s v="theater/musical"/>
    <n v="0.64627777777777773"/>
    <n v="11633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11633"/>
    <x v="1"/>
    <s v="GB"/>
    <s v="GBP"/>
    <n v="1422218396"/>
    <n v="1419626396"/>
    <b v="0"/>
    <n v="0"/>
    <b v="0"/>
    <s v="theater/musical"/>
    <n v="0.7755333333333333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11633"/>
    <x v="1"/>
    <s v="GB"/>
    <s v="GBP"/>
    <n v="1406761200"/>
    <n v="1403724820"/>
    <b v="0"/>
    <n v="17"/>
    <b v="0"/>
    <s v="theater/musical"/>
    <n v="1.5510666666666666"/>
    <n v="684.29411764705878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11633"/>
    <x v="1"/>
    <s v="US"/>
    <s v="USD"/>
    <n v="1487550399"/>
    <n v="1484958399"/>
    <b v="0"/>
    <n v="1"/>
    <b v="0"/>
    <s v="theater/musical"/>
    <n v="23.265999999999998"/>
    <n v="11633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11633"/>
    <x v="1"/>
    <s v="AU"/>
    <s v="AUD"/>
    <n v="1454281380"/>
    <n v="1451950570"/>
    <b v="0"/>
    <n v="0"/>
    <b v="0"/>
    <s v="theater/musical"/>
    <n v="0.38776666666666665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11633"/>
    <x v="1"/>
    <s v="GB"/>
    <s v="GBP"/>
    <n v="1409668069"/>
    <n v="1407076069"/>
    <b v="0"/>
    <n v="0"/>
    <b v="0"/>
    <s v="theater/musical"/>
    <n v="0.7755333333333333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11633"/>
    <x v="1"/>
    <s v="US"/>
    <s v="USD"/>
    <n v="1427479192"/>
    <n v="1425322792"/>
    <b v="0"/>
    <n v="0"/>
    <b v="0"/>
    <s v="theater/musical"/>
    <n v="1.1633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11633"/>
    <x v="1"/>
    <s v="US"/>
    <s v="USD"/>
    <n v="1462834191"/>
    <n v="1460242191"/>
    <b v="0"/>
    <n v="0"/>
    <b v="0"/>
    <s v="theater/musical"/>
    <n v="3.1021333333333335E-2"/>
    <n v="0"/>
    <x v="1"/>
    <s v="musical"/>
    <x v="3885"/>
    <d v="2016-05-09T16:49:51"/>
  </r>
  <r>
    <n v="3886"/>
    <s v="a (Canceled)"/>
    <n v="1"/>
    <n v="10000"/>
    <n v="11633"/>
    <x v="1"/>
    <s v="AU"/>
    <s v="AUD"/>
    <n v="1418275702"/>
    <n v="1415683702"/>
    <b v="0"/>
    <n v="0"/>
    <b v="0"/>
    <s v="theater/musical"/>
    <n v="1.1633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11633"/>
    <x v="1"/>
    <s v="US"/>
    <s v="USD"/>
    <n v="1430517600"/>
    <n v="1426538129"/>
    <b v="0"/>
    <n v="2"/>
    <b v="0"/>
    <s v="theater/musical"/>
    <n v="5.8164999999999996"/>
    <n v="5816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11633"/>
    <x v="2"/>
    <s v="GB"/>
    <s v="GBP"/>
    <n v="1488114358"/>
    <n v="1485522358"/>
    <b v="0"/>
    <n v="14"/>
    <b v="0"/>
    <s v="theater/plays"/>
    <n v="5.8164999999999996"/>
    <n v="830.92857142857144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633"/>
    <x v="2"/>
    <s v="US"/>
    <s v="USD"/>
    <n v="1420413960"/>
    <n v="1417651630"/>
    <b v="0"/>
    <n v="9"/>
    <b v="0"/>
    <s v="theater/plays"/>
    <n v="1.4541249999999999"/>
    <n v="1292.5555555555557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11633"/>
    <x v="2"/>
    <s v="US"/>
    <s v="USD"/>
    <n v="1439662344"/>
    <n v="1434478344"/>
    <b v="0"/>
    <n v="8"/>
    <b v="0"/>
    <s v="theater/plays"/>
    <n v="0.7755333333333333"/>
    <n v="1454.125"/>
    <x v="1"/>
    <s v="plays"/>
    <x v="3890"/>
    <d v="2015-08-15T12:12:24"/>
  </r>
  <r>
    <n v="3891"/>
    <s v="Out of the Box: A Mime Story"/>
    <s v="A comedy about a mime who dreams of becoming a stand up comedian."/>
    <n v="800"/>
    <n v="11633"/>
    <x v="2"/>
    <s v="US"/>
    <s v="USD"/>
    <n v="1427086740"/>
    <n v="1424488244"/>
    <b v="0"/>
    <n v="7"/>
    <b v="0"/>
    <s v="theater/plays"/>
    <n v="14.54125"/>
    <n v="1661.8571428571429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11633"/>
    <x v="2"/>
    <s v="US"/>
    <s v="USD"/>
    <n v="1408863600"/>
    <n v="1408203557"/>
    <b v="0"/>
    <n v="0"/>
    <b v="0"/>
    <s v="theater/plays"/>
    <n v="11.632999999999999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1633"/>
    <x v="2"/>
    <s v="US"/>
    <s v="USD"/>
    <n v="1404194400"/>
    <n v="1400600840"/>
    <b v="0"/>
    <n v="84"/>
    <b v="0"/>
    <s v="theater/plays"/>
    <n v="0.23266000000000001"/>
    <n v="138.48809523809524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11633"/>
    <x v="2"/>
    <s v="US"/>
    <s v="USD"/>
    <n v="1481000340"/>
    <n v="1478386812"/>
    <b v="0"/>
    <n v="11"/>
    <b v="0"/>
    <s v="theater/plays"/>
    <n v="0.7755333333333333"/>
    <n v="1057.5454545454545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11633"/>
    <x v="2"/>
    <s v="US"/>
    <s v="USD"/>
    <n v="1425103218"/>
    <n v="1422424818"/>
    <b v="0"/>
    <n v="1"/>
    <b v="0"/>
    <s v="theater/plays"/>
    <n v="11.632999999999999"/>
    <n v="11633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1633"/>
    <x v="2"/>
    <s v="US"/>
    <s v="USD"/>
    <n v="1402979778"/>
    <n v="1401770178"/>
    <b v="0"/>
    <n v="4"/>
    <b v="0"/>
    <s v="theater/plays"/>
    <n v="7.2706249999999999"/>
    <n v="2908.2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11633"/>
    <x v="2"/>
    <s v="NZ"/>
    <s v="NZD"/>
    <n v="1420750683"/>
    <n v="1418158683"/>
    <b v="0"/>
    <n v="10"/>
    <b v="0"/>
    <s v="theater/plays"/>
    <n v="4.6532"/>
    <n v="1163.3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11633"/>
    <x v="2"/>
    <s v="GB"/>
    <s v="GBP"/>
    <n v="1439827200"/>
    <n v="1436355270"/>
    <b v="0"/>
    <n v="16"/>
    <b v="0"/>
    <s v="theater/plays"/>
    <n v="4.6532"/>
    <n v="727.062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1633"/>
    <x v="2"/>
    <s v="US"/>
    <s v="USD"/>
    <n v="1407868561"/>
    <n v="1406140561"/>
    <b v="0"/>
    <n v="2"/>
    <b v="0"/>
    <s v="theater/plays"/>
    <n v="1.1633"/>
    <n v="5816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1633"/>
    <x v="2"/>
    <s v="US"/>
    <s v="USD"/>
    <n v="1433988791"/>
    <n v="1431396791"/>
    <b v="0"/>
    <n v="5"/>
    <b v="0"/>
    <s v="theater/plays"/>
    <n v="4.6532"/>
    <n v="2326.6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11633"/>
    <x v="2"/>
    <s v="US"/>
    <s v="USD"/>
    <n v="1450554599"/>
    <n v="1447098599"/>
    <b v="0"/>
    <n v="1"/>
    <b v="0"/>
    <s v="theater/plays"/>
    <n v="3.8776666666666668"/>
    <n v="11633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1633"/>
    <x v="2"/>
    <s v="GB"/>
    <s v="GBP"/>
    <n v="1479125642"/>
    <n v="1476962042"/>
    <b v="0"/>
    <n v="31"/>
    <b v="0"/>
    <s v="theater/plays"/>
    <n v="3.8776666666666668"/>
    <n v="375.2580645161290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11633"/>
    <x v="2"/>
    <s v="US"/>
    <s v="USD"/>
    <n v="1439581080"/>
    <n v="1435709765"/>
    <b v="0"/>
    <n v="0"/>
    <b v="0"/>
    <s v="theater/plays"/>
    <n v="7.7553333333333336"/>
    <n v="0"/>
    <x v="1"/>
    <s v="plays"/>
    <x v="3903"/>
    <d v="2015-08-14T13:38:00"/>
  </r>
  <r>
    <n v="3904"/>
    <s v="Black America from Prophets to Pimps"/>
    <s v="A play that will cover 4000 years of black history."/>
    <n v="10000"/>
    <n v="11633"/>
    <x v="2"/>
    <s v="US"/>
    <s v="USD"/>
    <n v="1429074240"/>
    <n v="1427866200"/>
    <b v="0"/>
    <n v="2"/>
    <b v="0"/>
    <s v="theater/plays"/>
    <n v="1.1633"/>
    <n v="5816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1633"/>
    <x v="2"/>
    <s v="GB"/>
    <s v="GBP"/>
    <n v="1434063600"/>
    <n v="1430405903"/>
    <b v="0"/>
    <n v="7"/>
    <b v="0"/>
    <s v="theater/plays"/>
    <n v="7.7553333333333336"/>
    <n v="1661.8571428571429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1633"/>
    <x v="2"/>
    <s v="GB"/>
    <s v="GBP"/>
    <n v="1435325100"/>
    <n v="1432072893"/>
    <b v="0"/>
    <n v="16"/>
    <b v="0"/>
    <s v="theater/plays"/>
    <n v="7.7553333333333336"/>
    <n v="727.06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1633"/>
    <x v="2"/>
    <s v="US"/>
    <s v="USD"/>
    <n v="1414354080"/>
    <n v="1411587606"/>
    <b v="0"/>
    <n v="4"/>
    <b v="0"/>
    <s v="theater/plays"/>
    <n v="11.632999999999999"/>
    <n v="290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11633"/>
    <x v="2"/>
    <s v="US"/>
    <s v="USD"/>
    <n v="1406603696"/>
    <n v="1405307696"/>
    <b v="0"/>
    <n v="4"/>
    <b v="0"/>
    <s v="theater/plays"/>
    <n v="15.510666666666667"/>
    <n v="2908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1633"/>
    <x v="2"/>
    <s v="US"/>
    <s v="USD"/>
    <n v="1410424642"/>
    <n v="1407832642"/>
    <b v="0"/>
    <n v="4"/>
    <b v="0"/>
    <s v="theater/plays"/>
    <n v="0.19388333333333332"/>
    <n v="2908.2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1633"/>
    <x v="2"/>
    <s v="US"/>
    <s v="USD"/>
    <n v="1441649397"/>
    <n v="1439057397"/>
    <b v="0"/>
    <n v="3"/>
    <b v="0"/>
    <s v="theater/plays"/>
    <n v="1.9388333333333334"/>
    <n v="3877.6666666666665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11633"/>
    <x v="2"/>
    <s v="US"/>
    <s v="USD"/>
    <n v="1417033777"/>
    <n v="1414438177"/>
    <b v="0"/>
    <n v="36"/>
    <b v="0"/>
    <s v="theater/plays"/>
    <n v="1.4541249999999999"/>
    <n v="323.13888888888891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1633"/>
    <x v="2"/>
    <s v="US"/>
    <s v="USD"/>
    <n v="1429936500"/>
    <n v="1424759330"/>
    <b v="0"/>
    <n v="1"/>
    <b v="0"/>
    <s v="theater/plays"/>
    <n v="0.7755333333333333"/>
    <n v="11633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1633"/>
    <x v="2"/>
    <s v="US"/>
    <s v="USD"/>
    <n v="1448863449"/>
    <n v="1446267849"/>
    <b v="0"/>
    <n v="7"/>
    <b v="0"/>
    <s v="theater/plays"/>
    <n v="1.1633"/>
    <n v="1661.8571428571429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11633"/>
    <x v="2"/>
    <s v="GB"/>
    <s v="GBP"/>
    <n v="1431298740"/>
    <n v="1429558756"/>
    <b v="0"/>
    <n v="27"/>
    <b v="0"/>
    <s v="theater/plays"/>
    <n v="4.6532"/>
    <n v="430.85185185185185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11633"/>
    <x v="2"/>
    <s v="GB"/>
    <s v="GBP"/>
    <n v="1464824309"/>
    <n v="1462232309"/>
    <b v="0"/>
    <n v="1"/>
    <b v="0"/>
    <s v="theater/plays"/>
    <n v="7.7553333333333336"/>
    <n v="11633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11633"/>
    <x v="2"/>
    <s v="DK"/>
    <s v="DKK"/>
    <n v="1464952752"/>
    <n v="1462360752"/>
    <b v="0"/>
    <n v="0"/>
    <b v="0"/>
    <s v="theater/plays"/>
    <n v="5.8164999999999996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1633"/>
    <x v="2"/>
    <s v="GB"/>
    <s v="GBP"/>
    <n v="1410439161"/>
    <n v="1407847161"/>
    <b v="0"/>
    <n v="1"/>
    <b v="0"/>
    <s v="theater/plays"/>
    <n v="3.3237142857142858"/>
    <n v="11633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1633"/>
    <x v="2"/>
    <s v="GB"/>
    <s v="GBP"/>
    <n v="1407168000"/>
    <n v="1406131023"/>
    <b v="0"/>
    <n v="3"/>
    <b v="0"/>
    <s v="theater/plays"/>
    <n v="0.19388333333333332"/>
    <n v="3877.6666666666665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11633"/>
    <x v="2"/>
    <s v="GB"/>
    <s v="GBP"/>
    <n v="1453075200"/>
    <n v="1450628773"/>
    <b v="0"/>
    <n v="3"/>
    <b v="0"/>
    <s v="theater/plays"/>
    <n v="2.3266"/>
    <n v="3877.6666666666665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1633"/>
    <x v="2"/>
    <s v="GB"/>
    <s v="GBP"/>
    <n v="1479032260"/>
    <n v="1476436660"/>
    <b v="0"/>
    <n v="3"/>
    <b v="0"/>
    <s v="theater/plays"/>
    <n v="4.6532"/>
    <n v="3877.666666666666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11633"/>
    <x v="2"/>
    <s v="GB"/>
    <s v="GBP"/>
    <n v="1414346400"/>
    <n v="1413291655"/>
    <b v="0"/>
    <n v="0"/>
    <b v="0"/>
    <s v="theater/plays"/>
    <n v="3.8776666666666668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11633"/>
    <x v="2"/>
    <s v="US"/>
    <s v="USD"/>
    <n v="1425337200"/>
    <n v="1421432810"/>
    <b v="0"/>
    <n v="6"/>
    <b v="0"/>
    <s v="theater/plays"/>
    <n v="15.510666666666667"/>
    <n v="1938.8333333333333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1633"/>
    <x v="2"/>
    <s v="GB"/>
    <s v="GBP"/>
    <n v="1428622271"/>
    <n v="1426203071"/>
    <b v="0"/>
    <n v="17"/>
    <b v="0"/>
    <s v="theater/plays"/>
    <n v="1.0115652173913043"/>
    <n v="684.2941176470587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11633"/>
    <x v="2"/>
    <s v="US"/>
    <s v="USD"/>
    <n v="1403823722"/>
    <n v="1401231722"/>
    <b v="0"/>
    <n v="40"/>
    <b v="0"/>
    <s v="theater/plays"/>
    <n v="0.7755333333333333"/>
    <n v="290.82499999999999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1633"/>
    <x v="2"/>
    <s v="US"/>
    <s v="USD"/>
    <n v="1406753639"/>
    <n v="1404161639"/>
    <b v="0"/>
    <n v="3"/>
    <b v="0"/>
    <s v="theater/plays"/>
    <n v="77.553333333333327"/>
    <n v="3877.666666666666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1633"/>
    <x v="2"/>
    <s v="AU"/>
    <s v="AUD"/>
    <n v="1419645748"/>
    <n v="1417053748"/>
    <b v="0"/>
    <n v="1"/>
    <b v="0"/>
    <s v="theater/plays"/>
    <n v="2.3266"/>
    <n v="11633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11633"/>
    <x v="2"/>
    <s v="GB"/>
    <s v="GBP"/>
    <n v="1407565504"/>
    <n v="1404973504"/>
    <b v="0"/>
    <n v="2"/>
    <b v="0"/>
    <s v="theater/plays"/>
    <n v="4.6532"/>
    <n v="5816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11633"/>
    <x v="2"/>
    <s v="US"/>
    <s v="USD"/>
    <n v="1444971540"/>
    <n v="1442593427"/>
    <b v="0"/>
    <n v="7"/>
    <b v="0"/>
    <s v="theater/plays"/>
    <n v="2.3266"/>
    <n v="1661.8571428571429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11633"/>
    <x v="2"/>
    <s v="US"/>
    <s v="USD"/>
    <n v="1474228265"/>
    <n v="1471636265"/>
    <b v="0"/>
    <n v="14"/>
    <b v="0"/>
    <s v="theater/plays"/>
    <n v="0.58165"/>
    <n v="830.9285714285714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11633"/>
    <x v="2"/>
    <s v="AU"/>
    <s v="AUD"/>
    <n v="1459490400"/>
    <n v="1457078868"/>
    <b v="0"/>
    <n v="0"/>
    <b v="0"/>
    <s v="theater/plays"/>
    <n v="1.1633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11633"/>
    <x v="2"/>
    <s v="US"/>
    <s v="USD"/>
    <n v="1441510707"/>
    <n v="1439350707"/>
    <b v="0"/>
    <n v="0"/>
    <b v="0"/>
    <s v="theater/plays"/>
    <n v="1.4541249999999999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1633"/>
    <x v="2"/>
    <s v="US"/>
    <s v="USD"/>
    <n v="1458097364"/>
    <n v="1455508964"/>
    <b v="0"/>
    <n v="1"/>
    <b v="0"/>
    <s v="theater/plays"/>
    <n v="0.9694166666666667"/>
    <n v="11633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633"/>
    <x v="2"/>
    <s v="US"/>
    <s v="USD"/>
    <n v="1468716180"/>
    <n v="1466205262"/>
    <b v="0"/>
    <n v="12"/>
    <b v="0"/>
    <s v="theater/plays"/>
    <n v="1.6618571428571429"/>
    <n v="969.41666666666663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11633"/>
    <x v="2"/>
    <s v="US"/>
    <s v="USD"/>
    <n v="1443704400"/>
    <n v="1439827639"/>
    <b v="0"/>
    <n v="12"/>
    <b v="0"/>
    <s v="theater/plays"/>
    <n v="2.3266"/>
    <n v="969.41666666666663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1633"/>
    <x v="2"/>
    <s v="GB"/>
    <s v="GBP"/>
    <n v="1443973546"/>
    <n v="1438789546"/>
    <b v="0"/>
    <n v="23"/>
    <b v="0"/>
    <s v="theater/plays"/>
    <n v="3.8776666666666668"/>
    <n v="505.78260869565219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11633"/>
    <x v="2"/>
    <s v="US"/>
    <s v="USD"/>
    <n v="1480576720"/>
    <n v="1477981120"/>
    <b v="0"/>
    <n v="0"/>
    <b v="0"/>
    <s v="theater/plays"/>
    <n v="0.58165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11633"/>
    <x v="2"/>
    <s v="US"/>
    <s v="USD"/>
    <n v="1468249760"/>
    <n v="1465830560"/>
    <b v="0"/>
    <n v="10"/>
    <b v="0"/>
    <s v="theater/plays"/>
    <n v="4.0322357019064121"/>
    <n v="1163.3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11633"/>
    <x v="2"/>
    <s v="US"/>
    <s v="USD"/>
    <n v="1435441454"/>
    <n v="1432763054"/>
    <b v="0"/>
    <n v="5"/>
    <b v="0"/>
    <s v="theater/plays"/>
    <n v="3.5738863287250382"/>
    <n v="2326.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11633"/>
    <x v="2"/>
    <s v="AU"/>
    <s v="AUD"/>
    <n v="1412656200"/>
    <n v="1412328979"/>
    <b v="0"/>
    <n v="1"/>
    <b v="0"/>
    <s v="theater/plays"/>
    <n v="2.3266"/>
    <n v="11633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633"/>
    <x v="2"/>
    <s v="US"/>
    <s v="USD"/>
    <n v="1420199351"/>
    <n v="1416311351"/>
    <b v="0"/>
    <n v="2"/>
    <b v="0"/>
    <s v="theater/plays"/>
    <n v="2.3266"/>
    <n v="5816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11633"/>
    <x v="2"/>
    <s v="US"/>
    <s v="USD"/>
    <n v="1416877200"/>
    <n v="1414505137"/>
    <b v="0"/>
    <n v="2"/>
    <b v="0"/>
    <s v="theater/plays"/>
    <n v="2.1150909090909091"/>
    <n v="5816.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11633"/>
    <x v="2"/>
    <s v="US"/>
    <s v="USD"/>
    <n v="1434490914"/>
    <n v="1429306914"/>
    <b v="0"/>
    <n v="0"/>
    <b v="0"/>
    <s v="theater/plays"/>
    <n v="9.6941666666666659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1633"/>
    <x v="2"/>
    <s v="US"/>
    <s v="USD"/>
    <n v="1446483000"/>
    <n v="1443811268"/>
    <b v="0"/>
    <n v="13"/>
    <b v="0"/>
    <s v="theater/plays"/>
    <n v="2.3266"/>
    <n v="894.84615384615381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11633"/>
    <x v="2"/>
    <s v="US"/>
    <s v="USD"/>
    <n v="1440690875"/>
    <n v="1438098875"/>
    <b v="0"/>
    <n v="0"/>
    <b v="0"/>
    <s v="theater/plays"/>
    <n v="2.3266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11633"/>
    <x v="2"/>
    <s v="US"/>
    <s v="USD"/>
    <n v="1431717268"/>
    <n v="1429125268"/>
    <b v="0"/>
    <n v="1"/>
    <b v="0"/>
    <s v="theater/plays"/>
    <n v="5.8164999999999996"/>
    <n v="11633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1633"/>
    <x v="2"/>
    <s v="US"/>
    <s v="USD"/>
    <n v="1425110400"/>
    <n v="1422388822"/>
    <b v="0"/>
    <n v="5"/>
    <b v="0"/>
    <s v="theater/plays"/>
    <n v="1.9388333333333334"/>
    <n v="2326.6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1633"/>
    <x v="2"/>
    <s v="US"/>
    <s v="USD"/>
    <n v="1475378744"/>
    <n v="1472786744"/>
    <b v="0"/>
    <n v="2"/>
    <b v="0"/>
    <s v="theater/plays"/>
    <n v="3.8776666666666668"/>
    <n v="5816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11633"/>
    <x v="2"/>
    <s v="AU"/>
    <s v="AUD"/>
    <n v="1410076123"/>
    <n v="1404892123"/>
    <b v="0"/>
    <n v="0"/>
    <b v="0"/>
    <s v="theater/plays"/>
    <n v="0.38776666666666665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1633"/>
    <x v="2"/>
    <s v="AU"/>
    <s v="AUD"/>
    <n v="1423623221"/>
    <n v="1421031221"/>
    <b v="0"/>
    <n v="32"/>
    <b v="0"/>
    <s v="theater/plays"/>
    <n v="1.1633"/>
    <n v="363.53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11633"/>
    <x v="2"/>
    <s v="US"/>
    <s v="USD"/>
    <n v="1460140500"/>
    <n v="1457628680"/>
    <b v="0"/>
    <n v="1"/>
    <b v="0"/>
    <s v="theater/plays"/>
    <n v="2.9082499999999998"/>
    <n v="11633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1633"/>
    <x v="2"/>
    <s v="IE"/>
    <s v="EUR"/>
    <n v="1462301342"/>
    <n v="1457120942"/>
    <b v="0"/>
    <n v="1"/>
    <b v="0"/>
    <s v="theater/plays"/>
    <n v="5.8165000000000001E-2"/>
    <n v="11633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11633"/>
    <x v="2"/>
    <s v="US"/>
    <s v="USD"/>
    <n v="1445885890"/>
    <n v="1440701890"/>
    <b v="0"/>
    <n v="1"/>
    <b v="0"/>
    <s v="theater/plays"/>
    <n v="0.44742307692307692"/>
    <n v="11633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11633"/>
    <x v="2"/>
    <s v="US"/>
    <s v="USD"/>
    <n v="1469834940"/>
    <n v="1467162586"/>
    <b v="0"/>
    <n v="0"/>
    <b v="0"/>
    <s v="theater/plays"/>
    <n v="0.66096590909090913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11633"/>
    <x v="2"/>
    <s v="CA"/>
    <s v="CAD"/>
    <n v="1405352264"/>
    <n v="1400168264"/>
    <b v="0"/>
    <n v="0"/>
    <b v="0"/>
    <s v="theater/plays"/>
    <n v="0.46532000000000001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11633"/>
    <x v="2"/>
    <s v="US"/>
    <s v="USD"/>
    <n v="1448745741"/>
    <n v="1446150141"/>
    <b v="0"/>
    <n v="8"/>
    <b v="0"/>
    <s v="theater/plays"/>
    <n v="6.6474285714285717"/>
    <n v="1454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11633"/>
    <x v="2"/>
    <s v="US"/>
    <s v="USD"/>
    <n v="1461543600"/>
    <n v="1459203727"/>
    <b v="0"/>
    <n v="0"/>
    <b v="0"/>
    <s v="theater/plays"/>
    <n v="2.1150909090909091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11633"/>
    <x v="2"/>
    <s v="US"/>
    <s v="USD"/>
    <n v="1468020354"/>
    <n v="1464045954"/>
    <b v="0"/>
    <n v="1"/>
    <b v="0"/>
    <s v="theater/plays"/>
    <n v="0.41546428571428573"/>
    <n v="11633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11633"/>
    <x v="2"/>
    <s v="US"/>
    <s v="USD"/>
    <n v="1406988000"/>
    <n v="1403822912"/>
    <b v="0"/>
    <n v="16"/>
    <b v="0"/>
    <s v="theater/plays"/>
    <n v="5.8164999999999996"/>
    <n v="727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11633"/>
    <x v="2"/>
    <s v="US"/>
    <s v="USD"/>
    <n v="1411930556"/>
    <n v="1409338556"/>
    <b v="0"/>
    <n v="12"/>
    <b v="0"/>
    <s v="theater/plays"/>
    <n v="9.6941666666666659"/>
    <n v="969.41666666666663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11633"/>
    <x v="2"/>
    <s v="US"/>
    <s v="USD"/>
    <n v="1451852256"/>
    <n v="1449260256"/>
    <b v="0"/>
    <n v="4"/>
    <b v="0"/>
    <s v="theater/plays"/>
    <n v="3.8776666666666668"/>
    <n v="2908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11633"/>
    <x v="2"/>
    <s v="GB"/>
    <s v="GBP"/>
    <n v="1399584210"/>
    <n v="1397683410"/>
    <b v="0"/>
    <n v="2"/>
    <b v="0"/>
    <s v="theater/plays"/>
    <n v="2.3266"/>
    <n v="5816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11633"/>
    <x v="2"/>
    <s v="GB"/>
    <s v="GBP"/>
    <n v="1448722494"/>
    <n v="1446562494"/>
    <b v="0"/>
    <n v="3"/>
    <b v="0"/>
    <s v="theater/plays"/>
    <n v="8.3092857142857142"/>
    <n v="3877.666666666666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11633"/>
    <x v="2"/>
    <s v="CA"/>
    <s v="CAD"/>
    <n v="1447821717"/>
    <n v="1445226117"/>
    <b v="0"/>
    <n v="0"/>
    <b v="0"/>
    <s v="theater/plays"/>
    <n v="1.1633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1633"/>
    <x v="2"/>
    <s v="US"/>
    <s v="USD"/>
    <n v="1429460386"/>
    <n v="1424279986"/>
    <b v="0"/>
    <n v="3"/>
    <b v="0"/>
    <s v="theater/plays"/>
    <n v="5.8164999999999996"/>
    <n v="3877.6666666666665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11633"/>
    <x v="2"/>
    <s v="US"/>
    <s v="USD"/>
    <n v="1460608780"/>
    <n v="1455428380"/>
    <b v="0"/>
    <n v="4"/>
    <b v="0"/>
    <s v="theater/plays"/>
    <n v="5.8164999999999996"/>
    <n v="2908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11633"/>
    <x v="2"/>
    <s v="US"/>
    <s v="USD"/>
    <n v="1406170740"/>
    <n v="1402506278"/>
    <b v="0"/>
    <n v="2"/>
    <b v="0"/>
    <s v="theater/plays"/>
    <n v="1.5510666666666666"/>
    <n v="5816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11633"/>
    <x v="2"/>
    <s v="US"/>
    <s v="USD"/>
    <n v="1488783507"/>
    <n v="1486191507"/>
    <b v="0"/>
    <n v="10"/>
    <b v="0"/>
    <s v="theater/plays"/>
    <n v="6.8429411764705881"/>
    <n v="1163.3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11633"/>
    <x v="2"/>
    <s v="US"/>
    <s v="USD"/>
    <n v="1463945673"/>
    <n v="1458761673"/>
    <b v="0"/>
    <n v="11"/>
    <b v="0"/>
    <s v="theater/plays"/>
    <n v="2.3266"/>
    <n v="1057.5454545454545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11633"/>
    <x v="2"/>
    <s v="US"/>
    <s v="USD"/>
    <n v="1472442900"/>
    <n v="1471638646"/>
    <b v="0"/>
    <n v="6"/>
    <b v="0"/>
    <s v="theater/plays"/>
    <n v="4.1178761061946902"/>
    <n v="1938.8333333333333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633"/>
    <x v="2"/>
    <s v="US"/>
    <s v="USD"/>
    <n v="1460925811"/>
    <n v="1458333811"/>
    <b v="0"/>
    <n v="2"/>
    <b v="0"/>
    <s v="theater/plays"/>
    <n v="0.7755333333333333"/>
    <n v="5816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1633"/>
    <x v="2"/>
    <s v="US"/>
    <s v="USD"/>
    <n v="1405947126"/>
    <n v="1403355126"/>
    <b v="0"/>
    <n v="6"/>
    <b v="0"/>
    <s v="theater/plays"/>
    <n v="0.83092857142857146"/>
    <n v="1938.8333333333333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11633"/>
    <x v="2"/>
    <s v="US"/>
    <s v="USD"/>
    <n v="1423186634"/>
    <n v="1418002634"/>
    <b v="0"/>
    <n v="8"/>
    <b v="0"/>
    <s v="theater/plays"/>
    <n v="11.632999999999999"/>
    <n v="1454.12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11633"/>
    <x v="2"/>
    <s v="US"/>
    <s v="USD"/>
    <n v="1462766400"/>
    <n v="1460219110"/>
    <b v="0"/>
    <n v="37"/>
    <b v="0"/>
    <s v="theater/plays"/>
    <n v="2.3266"/>
    <n v="314.40540540540542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11633"/>
    <x v="2"/>
    <s v="GB"/>
    <s v="GBP"/>
    <n v="1464872848"/>
    <n v="1462280848"/>
    <b v="0"/>
    <n v="11"/>
    <b v="0"/>
    <s v="theater/plays"/>
    <n v="11.632999999999999"/>
    <n v="1057.5454545454545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11633"/>
    <x v="2"/>
    <s v="US"/>
    <s v="USD"/>
    <n v="1468442898"/>
    <n v="1465850898"/>
    <b v="0"/>
    <n v="0"/>
    <b v="0"/>
    <s v="theater/plays"/>
    <n v="17.157817109144542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11633"/>
    <x v="2"/>
    <s v="US"/>
    <s v="USD"/>
    <n v="1406876400"/>
    <n v="1405024561"/>
    <b v="0"/>
    <n v="10"/>
    <b v="0"/>
    <s v="theater/plays"/>
    <n v="8.9484615384615385"/>
    <n v="1163.3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1633"/>
    <x v="2"/>
    <s v="US"/>
    <s v="USD"/>
    <n v="1469213732"/>
    <n v="1466621732"/>
    <b v="0"/>
    <n v="6"/>
    <b v="0"/>
    <s v="theater/plays"/>
    <n v="0.12925555555555557"/>
    <n v="1938.8333333333333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11633"/>
    <x v="2"/>
    <s v="US"/>
    <s v="USD"/>
    <n v="1422717953"/>
    <n v="1417533953"/>
    <b v="0"/>
    <n v="8"/>
    <b v="0"/>
    <s v="theater/plays"/>
    <n v="5.8164999999999996"/>
    <n v="1454.12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633"/>
    <x v="2"/>
    <s v="GB"/>
    <s v="GBP"/>
    <n v="1427659200"/>
    <n v="1425678057"/>
    <b v="0"/>
    <n v="6"/>
    <b v="0"/>
    <s v="theater/plays"/>
    <n v="1.9388333333333334"/>
    <n v="1938.8333333333333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11633"/>
    <x v="2"/>
    <s v="US"/>
    <s v="USD"/>
    <n v="1404570147"/>
    <n v="1401978147"/>
    <b v="0"/>
    <n v="7"/>
    <b v="0"/>
    <s v="theater/plays"/>
    <n v="4.6532"/>
    <n v="1661.8571428571429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1633"/>
    <x v="2"/>
    <s v="US"/>
    <s v="USD"/>
    <n v="1468729149"/>
    <n v="1463545149"/>
    <b v="0"/>
    <n v="7"/>
    <b v="0"/>
    <s v="theater/plays"/>
    <n v="0.38776666666666665"/>
    <n v="1661.8571428571429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1633"/>
    <x v="2"/>
    <s v="GB"/>
    <s v="GBP"/>
    <n v="1436297180"/>
    <n v="1431113180"/>
    <b v="0"/>
    <n v="5"/>
    <b v="0"/>
    <s v="theater/plays"/>
    <n v="13.685882352941176"/>
    <n v="2326.6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11633"/>
    <x v="2"/>
    <s v="US"/>
    <s v="USD"/>
    <n v="1400569140"/>
    <n v="1397854356"/>
    <b v="0"/>
    <n v="46"/>
    <b v="0"/>
    <s v="theater/plays"/>
    <n v="1.0442549371633751"/>
    <n v="252.89130434782609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11633"/>
    <x v="2"/>
    <s v="GB"/>
    <s v="GBP"/>
    <n v="1415404800"/>
    <n v="1412809644"/>
    <b v="0"/>
    <n v="10"/>
    <b v="0"/>
    <s v="theater/plays"/>
    <n v="7.7553333333333336"/>
    <n v="1163.3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11633"/>
    <x v="2"/>
    <s v="US"/>
    <s v="USD"/>
    <n v="1456002300"/>
    <n v="1454173120"/>
    <b v="0"/>
    <n v="19"/>
    <b v="0"/>
    <s v="theater/plays"/>
    <n v="5.8164999999999996"/>
    <n v="612.2631578947368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11633"/>
    <x v="2"/>
    <s v="GB"/>
    <s v="GBP"/>
    <n v="1462539840"/>
    <n v="1460034594"/>
    <b v="0"/>
    <n v="13"/>
    <b v="0"/>
    <s v="theater/plays"/>
    <n v="2.3266"/>
    <n v="894.84615384615381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1633"/>
    <x v="2"/>
    <s v="GB"/>
    <s v="GBP"/>
    <n v="1400278290"/>
    <n v="1399414290"/>
    <b v="0"/>
    <n v="13"/>
    <b v="0"/>
    <s v="theater/plays"/>
    <n v="29.0825"/>
    <n v="894.84615384615381"/>
    <x v="1"/>
    <s v="plays"/>
    <x v="3987"/>
    <d v="2014-05-16T16:11:30"/>
  </r>
  <r>
    <n v="3988"/>
    <s v="Folk-Tales: What Stories Do Your Folks Tell?"/>
    <s v="An evening of of stories based both in myth and truth."/>
    <n v="1500"/>
    <n v="11633"/>
    <x v="2"/>
    <s v="US"/>
    <s v="USD"/>
    <n v="1440813413"/>
    <n v="1439517413"/>
    <b v="0"/>
    <n v="4"/>
    <b v="0"/>
    <s v="theater/plays"/>
    <n v="7.7553333333333336"/>
    <n v="2908.25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11633"/>
    <x v="2"/>
    <s v="US"/>
    <s v="USD"/>
    <n v="1447009181"/>
    <n v="1444413581"/>
    <b v="0"/>
    <n v="0"/>
    <b v="0"/>
    <s v="theater/plays"/>
    <n v="3.8776666666666668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11633"/>
    <x v="2"/>
    <s v="GB"/>
    <s v="GBP"/>
    <n v="1456934893"/>
    <n v="1454342893"/>
    <b v="0"/>
    <n v="3"/>
    <b v="0"/>
    <s v="theater/plays"/>
    <n v="7.0503030303030307"/>
    <n v="3877.6666666666665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1633"/>
    <x v="2"/>
    <s v="US"/>
    <s v="USD"/>
    <n v="1433086082"/>
    <n v="1430494082"/>
    <b v="0"/>
    <n v="1"/>
    <b v="0"/>
    <s v="theater/plays"/>
    <n v="23.265999999999998"/>
    <n v="11633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11633"/>
    <x v="2"/>
    <s v="US"/>
    <s v="USD"/>
    <n v="1449876859"/>
    <n v="1444689259"/>
    <b v="0"/>
    <n v="9"/>
    <b v="0"/>
    <s v="theater/plays"/>
    <n v="1.1633"/>
    <n v="1292.5555555555557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11633"/>
    <x v="2"/>
    <s v="US"/>
    <s v="USD"/>
    <n v="1431549912"/>
    <n v="1428957912"/>
    <b v="0"/>
    <n v="1"/>
    <b v="0"/>
    <s v="theater/plays"/>
    <n v="0.23266000000000001"/>
    <n v="1163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11633"/>
    <x v="2"/>
    <s v="US"/>
    <s v="USD"/>
    <n v="1405761690"/>
    <n v="1403169690"/>
    <b v="0"/>
    <n v="1"/>
    <b v="0"/>
    <s v="theater/plays"/>
    <n v="5.8164999999999996"/>
    <n v="11633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11633"/>
    <x v="2"/>
    <s v="GB"/>
    <s v="GBP"/>
    <n v="1423913220"/>
    <n v="1421339077"/>
    <b v="0"/>
    <n v="4"/>
    <b v="0"/>
    <s v="theater/plays"/>
    <n v="58.164999999999999"/>
    <n v="2908.2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11633"/>
    <x v="2"/>
    <s v="US"/>
    <s v="USD"/>
    <n v="1416499440"/>
    <n v="1415341464"/>
    <b v="0"/>
    <n v="17"/>
    <b v="0"/>
    <s v="theater/plays"/>
    <n v="3.8776666666666668"/>
    <n v="684.2941176470587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11633"/>
    <x v="2"/>
    <s v="GB"/>
    <s v="GBP"/>
    <n v="1428222221"/>
    <n v="1425633821"/>
    <b v="0"/>
    <n v="0"/>
    <b v="0"/>
    <s v="theater/plays"/>
    <n v="3.8776666666666668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11633"/>
    <x v="2"/>
    <s v="US"/>
    <s v="USD"/>
    <n v="1427580426"/>
    <n v="1424992026"/>
    <b v="0"/>
    <n v="12"/>
    <b v="0"/>
    <s v="theater/plays"/>
    <n v="9.3064"/>
    <n v="969.41666666666663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633"/>
    <x v="2"/>
    <s v="US"/>
    <s v="USD"/>
    <n v="1409514709"/>
    <n v="1406058798"/>
    <b v="0"/>
    <n v="14"/>
    <b v="0"/>
    <s v="theater/plays"/>
    <n v="1.6618571428571429"/>
    <n v="830.92857142857144"/>
    <x v="1"/>
    <s v="plays"/>
    <x v="3999"/>
    <d v="2014-08-31T13:51:49"/>
  </r>
  <r>
    <n v="4000"/>
    <s v="The Escorts"/>
    <s v="An Enticing Trip into the World of Assisted Dying"/>
    <n v="8000"/>
    <n v="11633"/>
    <x v="2"/>
    <s v="US"/>
    <s v="USD"/>
    <n v="1462631358"/>
    <n v="1457450958"/>
    <b v="0"/>
    <n v="1"/>
    <b v="0"/>
    <s v="theater/plays"/>
    <n v="1.4541249999999999"/>
    <n v="11633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11633"/>
    <x v="2"/>
    <s v="GB"/>
    <s v="GBP"/>
    <n v="1488394800"/>
    <n v="1486681708"/>
    <b v="0"/>
    <n v="14"/>
    <b v="0"/>
    <s v="theater/plays"/>
    <n v="9.6941666666666659"/>
    <n v="830.9285714285714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11633"/>
    <x v="2"/>
    <s v="US"/>
    <s v="USD"/>
    <n v="1411779761"/>
    <n v="1409187761"/>
    <b v="0"/>
    <n v="4"/>
    <b v="0"/>
    <s v="theater/plays"/>
    <n v="9.3064"/>
    <n v="2908.2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11633"/>
    <x v="2"/>
    <s v="US"/>
    <s v="USD"/>
    <n v="1424009147"/>
    <n v="1421417147"/>
    <b v="0"/>
    <n v="2"/>
    <b v="0"/>
    <s v="theater/plays"/>
    <n v="5.8164999999999996"/>
    <n v="5816.5"/>
    <x v="1"/>
    <s v="plays"/>
    <x v="4003"/>
    <d v="2015-02-15T08:05:47"/>
  </r>
  <r>
    <n v="4004"/>
    <s v="South Florida Tours"/>
    <s v="Help Launch The Queen Into South Florida!"/>
    <n v="500"/>
    <n v="11633"/>
    <x v="2"/>
    <s v="US"/>
    <s v="USD"/>
    <n v="1412740457"/>
    <n v="1410148457"/>
    <b v="0"/>
    <n v="1"/>
    <b v="0"/>
    <s v="theater/plays"/>
    <n v="23.265999999999998"/>
    <n v="11633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11633"/>
    <x v="2"/>
    <s v="US"/>
    <s v="USD"/>
    <n v="1413832985"/>
    <n v="1408648985"/>
    <b v="0"/>
    <n v="2"/>
    <b v="0"/>
    <s v="theater/plays"/>
    <n v="3.8776666666666668"/>
    <n v="5816.5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11633"/>
    <x v="2"/>
    <s v="US"/>
    <s v="USD"/>
    <n v="1455647587"/>
    <n v="1453487587"/>
    <b v="0"/>
    <n v="1"/>
    <b v="0"/>
    <s v="theater/plays"/>
    <n v="0.38776666666666665"/>
    <n v="11633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11633"/>
    <x v="2"/>
    <s v="US"/>
    <s v="USD"/>
    <n v="1409070480"/>
    <n v="1406572381"/>
    <b v="0"/>
    <n v="1"/>
    <b v="0"/>
    <s v="theater/plays"/>
    <n v="5.8164999999999996"/>
    <n v="11633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11633"/>
    <x v="2"/>
    <s v="GB"/>
    <s v="GBP"/>
    <n v="1437606507"/>
    <n v="1435014507"/>
    <b v="0"/>
    <n v="4"/>
    <b v="0"/>
    <s v="theater/plays"/>
    <n v="11.632999999999999"/>
    <n v="2908.2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11633"/>
    <x v="2"/>
    <s v="GB"/>
    <s v="GBP"/>
    <n v="1410281360"/>
    <n v="1406825360"/>
    <b v="0"/>
    <n v="3"/>
    <b v="0"/>
    <s v="theater/plays"/>
    <n v="6.0274611398963733"/>
    <n v="3877.666666666666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1633"/>
    <x v="2"/>
    <s v="US"/>
    <s v="USD"/>
    <n v="1414348166"/>
    <n v="1412879366"/>
    <b v="0"/>
    <n v="38"/>
    <b v="0"/>
    <s v="theater/plays"/>
    <n v="1.6156944444444445"/>
    <n v="306.13157894736844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1633"/>
    <x v="2"/>
    <s v="GB"/>
    <s v="GBP"/>
    <n v="1422450278"/>
    <n v="1419858278"/>
    <b v="0"/>
    <n v="4"/>
    <b v="0"/>
    <s v="theater/plays"/>
    <n v="46.531999999999996"/>
    <n v="2908.2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11633"/>
    <x v="2"/>
    <s v="GB"/>
    <s v="GBP"/>
    <n v="1430571849"/>
    <n v="1427979849"/>
    <b v="0"/>
    <n v="0"/>
    <b v="0"/>
    <s v="theater/plays"/>
    <n v="20.231304347826086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11633"/>
    <x v="2"/>
    <s v="US"/>
    <s v="USD"/>
    <n v="1424070823"/>
    <n v="1421478823"/>
    <b v="0"/>
    <n v="2"/>
    <b v="0"/>
    <s v="theater/plays"/>
    <n v="5.8164999999999996"/>
    <n v="5816.5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11633"/>
    <x v="2"/>
    <s v="US"/>
    <s v="USD"/>
    <n v="1457157269"/>
    <n v="1455861269"/>
    <b v="0"/>
    <n v="0"/>
    <b v="0"/>
    <s v="theater/plays"/>
    <n v="1.2925555555555555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1633"/>
    <x v="2"/>
    <s v="US"/>
    <s v="USD"/>
    <n v="1437331463"/>
    <n v="1434739463"/>
    <b v="0"/>
    <n v="1"/>
    <b v="0"/>
    <s v="theater/plays"/>
    <n v="1.6618571428571429"/>
    <n v="11633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11633"/>
    <x v="2"/>
    <s v="GB"/>
    <s v="GBP"/>
    <n v="1410987400"/>
    <n v="1408395400"/>
    <b v="0"/>
    <n v="7"/>
    <b v="0"/>
    <s v="theater/plays"/>
    <n v="23.265999999999998"/>
    <n v="1661.8571428571429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1633"/>
    <x v="2"/>
    <s v="US"/>
    <s v="USD"/>
    <n v="1409846874"/>
    <n v="1407254874"/>
    <b v="0"/>
    <n v="2"/>
    <b v="0"/>
    <s v="theater/plays"/>
    <n v="1.1633"/>
    <n v="5816.5"/>
    <x v="1"/>
    <s v="plays"/>
    <x v="4017"/>
    <d v="2014-09-04T10:07:54"/>
  </r>
  <r>
    <n v="4018"/>
    <s v="Time Please Fringe"/>
    <s v="Funding for a production of Time Please at the Brighton Fringe 2017... and beyond."/>
    <n v="1500"/>
    <n v="11633"/>
    <x v="2"/>
    <s v="GB"/>
    <s v="GBP"/>
    <n v="1475877108"/>
    <n v="1473285108"/>
    <b v="0"/>
    <n v="4"/>
    <b v="0"/>
    <s v="theater/plays"/>
    <n v="7.7553333333333336"/>
    <n v="2908.2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11633"/>
    <x v="2"/>
    <s v="US"/>
    <s v="USD"/>
    <n v="1460737680"/>
    <n v="1455725596"/>
    <b v="0"/>
    <n v="4"/>
    <b v="0"/>
    <s v="theater/plays"/>
    <n v="3.3237142857142858"/>
    <n v="2908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1633"/>
    <x v="2"/>
    <s v="US"/>
    <s v="USD"/>
    <n v="1427168099"/>
    <n v="1424579699"/>
    <b v="0"/>
    <n v="3"/>
    <b v="0"/>
    <s v="theater/plays"/>
    <n v="19.388333333333332"/>
    <n v="3877.6666666666665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1633"/>
    <x v="2"/>
    <s v="US"/>
    <s v="USD"/>
    <n v="1414360358"/>
    <n v="1409176358"/>
    <b v="0"/>
    <n v="2"/>
    <b v="0"/>
    <s v="theater/plays"/>
    <n v="0.7755333333333333"/>
    <n v="5816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1633"/>
    <x v="2"/>
    <s v="US"/>
    <s v="USD"/>
    <n v="1422759240"/>
    <n v="1418824867"/>
    <b v="0"/>
    <n v="197"/>
    <b v="0"/>
    <s v="theater/plays"/>
    <n v="0.64627777777777773"/>
    <n v="59.050761421319798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11633"/>
    <x v="2"/>
    <s v="US"/>
    <s v="USD"/>
    <n v="1458860363"/>
    <n v="1454975963"/>
    <b v="0"/>
    <n v="0"/>
    <b v="0"/>
    <s v="theater/plays"/>
    <n v="1.6618571428571429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1633"/>
    <x v="2"/>
    <s v="US"/>
    <s v="USD"/>
    <n v="1441037097"/>
    <n v="1438445097"/>
    <b v="0"/>
    <n v="1"/>
    <b v="0"/>
    <s v="theater/plays"/>
    <n v="14.54125"/>
    <n v="11633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11633"/>
    <x v="2"/>
    <s v="FR"/>
    <s v="EUR"/>
    <n v="1437889336"/>
    <n v="1432705336"/>
    <b v="0"/>
    <n v="4"/>
    <b v="0"/>
    <s v="theater/plays"/>
    <n v="2.3266"/>
    <n v="2908.2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11633"/>
    <x v="2"/>
    <s v="US"/>
    <s v="USD"/>
    <n v="1449247439"/>
    <n v="1444059839"/>
    <b v="0"/>
    <n v="0"/>
    <b v="0"/>
    <s v="theater/plays"/>
    <n v="2.9082499999999998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11633"/>
    <x v="2"/>
    <s v="US"/>
    <s v="USD"/>
    <n v="1487811600"/>
    <n v="1486077481"/>
    <b v="0"/>
    <n v="7"/>
    <b v="0"/>
    <s v="theater/plays"/>
    <n v="3.8776666666666668"/>
    <n v="1661.8571428571429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11633"/>
    <x v="2"/>
    <s v="US"/>
    <s v="USD"/>
    <n v="1402007500"/>
    <n v="1399415500"/>
    <b v="0"/>
    <n v="11"/>
    <b v="0"/>
    <s v="theater/plays"/>
    <n v="5.8164999999999996"/>
    <n v="1057.5454545454545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11633"/>
    <x v="2"/>
    <s v="US"/>
    <s v="USD"/>
    <n v="1450053370"/>
    <n v="1447461370"/>
    <b v="0"/>
    <n v="0"/>
    <b v="0"/>
    <s v="theater/plays"/>
    <n v="0.58165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11633"/>
    <x v="2"/>
    <s v="US"/>
    <s v="USD"/>
    <n v="1454525340"/>
    <n v="1452008599"/>
    <b v="0"/>
    <n v="6"/>
    <b v="0"/>
    <s v="theater/plays"/>
    <n v="4.6532"/>
    <n v="1938.8333333333333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11633"/>
    <x v="2"/>
    <s v="US"/>
    <s v="USD"/>
    <n v="1418914964"/>
    <n v="1414591364"/>
    <b v="0"/>
    <n v="0"/>
    <b v="0"/>
    <s v="theater/plays"/>
    <n v="2.3266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11633"/>
    <x v="2"/>
    <s v="US"/>
    <s v="USD"/>
    <n v="1450211116"/>
    <n v="1445023516"/>
    <b v="0"/>
    <n v="7"/>
    <b v="0"/>
    <s v="theater/plays"/>
    <n v="1.9234457671957672"/>
    <n v="1661.857142857142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11633"/>
    <x v="2"/>
    <s v="GB"/>
    <s v="GBP"/>
    <n v="1475398800"/>
    <n v="1472711224"/>
    <b v="0"/>
    <n v="94"/>
    <b v="0"/>
    <s v="theater/plays"/>
    <n v="0.48673640167364018"/>
    <n v="123.75531914893617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11633"/>
    <x v="2"/>
    <s v="US"/>
    <s v="USD"/>
    <n v="1428097450"/>
    <n v="1425509050"/>
    <b v="0"/>
    <n v="2"/>
    <b v="0"/>
    <s v="theater/plays"/>
    <n v="0.86170370370370375"/>
    <n v="5816.5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11633"/>
    <x v="2"/>
    <s v="US"/>
    <s v="USD"/>
    <n v="1413925887"/>
    <n v="1411333887"/>
    <b v="0"/>
    <n v="25"/>
    <b v="0"/>
    <s v="theater/plays"/>
    <n v="1.1633"/>
    <n v="465.32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11633"/>
    <x v="2"/>
    <s v="US"/>
    <s v="USD"/>
    <n v="1404253800"/>
    <n v="1402784964"/>
    <b v="0"/>
    <n v="17"/>
    <b v="0"/>
    <s v="theater/plays"/>
    <n v="1.9388333333333334"/>
    <n v="684.29411764705878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11633"/>
    <x v="2"/>
    <s v="US"/>
    <s v="USD"/>
    <n v="1464099900"/>
    <n v="1462585315"/>
    <b v="0"/>
    <n v="2"/>
    <b v="0"/>
    <s v="theater/plays"/>
    <n v="16.618571428571428"/>
    <n v="5816.5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11633"/>
    <x v="2"/>
    <s v="US"/>
    <s v="USD"/>
    <n v="1413573010"/>
    <n v="1408389010"/>
    <b v="0"/>
    <n v="4"/>
    <b v="0"/>
    <s v="theater/plays"/>
    <n v="4.6532"/>
    <n v="2908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11633"/>
    <x v="2"/>
    <s v="US"/>
    <s v="USD"/>
    <n v="1448949540"/>
    <n v="1446048367"/>
    <b v="0"/>
    <n v="5"/>
    <b v="0"/>
    <s v="theater/plays"/>
    <n v="23.265999999999998"/>
    <n v="2326.6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11633"/>
    <x v="2"/>
    <s v="US"/>
    <s v="USD"/>
    <n v="1437188400"/>
    <n v="1432100004"/>
    <b v="0"/>
    <n v="2"/>
    <b v="0"/>
    <s v="theater/plays"/>
    <n v="1.4541249999999999"/>
    <n v="5816.5"/>
    <x v="1"/>
    <s v="plays"/>
    <x v="4040"/>
    <d v="2015-07-17T21:00:00"/>
  </r>
  <r>
    <n v="4041"/>
    <s v="In the Land of Gold"/>
    <s v="A bold, colouful, vibrant play centred around the last remaining monarchy of Africa."/>
    <n v="5000"/>
    <n v="11633"/>
    <x v="2"/>
    <s v="GB"/>
    <s v="GBP"/>
    <n v="1473160954"/>
    <n v="1467976954"/>
    <b v="0"/>
    <n v="2"/>
    <b v="0"/>
    <s v="theater/plays"/>
    <n v="2.3266"/>
    <n v="5816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11633"/>
    <x v="2"/>
    <s v="US"/>
    <s v="USD"/>
    <n v="1421781360"/>
    <n v="1419213664"/>
    <b v="0"/>
    <n v="3"/>
    <b v="0"/>
    <s v="theater/plays"/>
    <n v="1.1633"/>
    <n v="3877.6666666666665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11633"/>
    <x v="2"/>
    <s v="CA"/>
    <s v="CAD"/>
    <n v="1416524325"/>
    <n v="1415228325"/>
    <b v="0"/>
    <n v="0"/>
    <b v="0"/>
    <s v="theater/plays"/>
    <n v="38.776666666666664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11633"/>
    <x v="2"/>
    <s v="US"/>
    <s v="USD"/>
    <n v="1428642000"/>
    <n v="1426050982"/>
    <b v="0"/>
    <n v="4"/>
    <b v="0"/>
    <s v="theater/plays"/>
    <n v="19.388333333333332"/>
    <n v="2908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1633"/>
    <x v="2"/>
    <s v="AU"/>
    <s v="AUD"/>
    <n v="1408596589"/>
    <n v="1406004589"/>
    <b v="0"/>
    <n v="1"/>
    <b v="0"/>
    <s v="theater/plays"/>
    <n v="2.3266"/>
    <n v="11633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11633"/>
    <x v="2"/>
    <s v="US"/>
    <s v="USD"/>
    <n v="1413992210"/>
    <n v="1411400210"/>
    <b v="0"/>
    <n v="12"/>
    <b v="0"/>
    <s v="theater/plays"/>
    <n v="2.0773214285714285"/>
    <n v="969.41666666666663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633"/>
    <x v="2"/>
    <s v="US"/>
    <s v="USD"/>
    <n v="1420938000"/>
    <n v="1418862743"/>
    <b v="0"/>
    <n v="4"/>
    <b v="0"/>
    <s v="theater/plays"/>
    <n v="2.3266"/>
    <n v="2908.2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11633"/>
    <x v="2"/>
    <s v="GB"/>
    <s v="GBP"/>
    <n v="1460373187"/>
    <n v="1457352787"/>
    <b v="0"/>
    <n v="91"/>
    <b v="0"/>
    <s v="theater/plays"/>
    <n v="0.68429411764705883"/>
    <n v="127.83516483516483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1633"/>
    <x v="2"/>
    <s v="US"/>
    <s v="USD"/>
    <n v="1436914815"/>
    <n v="1434322815"/>
    <b v="0"/>
    <n v="1"/>
    <b v="0"/>
    <s v="theater/plays"/>
    <n v="0.58165"/>
    <n v="11633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1633"/>
    <x v="2"/>
    <s v="US"/>
    <s v="USD"/>
    <n v="1414077391"/>
    <n v="1411485391"/>
    <b v="0"/>
    <n v="1"/>
    <b v="0"/>
    <s v="theater/plays"/>
    <n v="7.7553333333333336"/>
    <n v="11633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11633"/>
    <x v="2"/>
    <s v="US"/>
    <s v="USD"/>
    <n v="1399618380"/>
    <n v="1399058797"/>
    <b v="0"/>
    <n v="0"/>
    <b v="0"/>
    <s v="theater/plays"/>
    <n v="23.265999999999998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633"/>
    <x v="2"/>
    <s v="US"/>
    <s v="USD"/>
    <n v="1413234316"/>
    <n v="1408050316"/>
    <b v="0"/>
    <n v="13"/>
    <b v="0"/>
    <s v="theater/plays"/>
    <n v="3.8776666666666668"/>
    <n v="894.84615384615381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633"/>
    <x v="2"/>
    <s v="GB"/>
    <s v="GBP"/>
    <n v="1416081600"/>
    <n v="1413477228"/>
    <b v="0"/>
    <n v="2"/>
    <b v="0"/>
    <s v="theater/plays"/>
    <n v="23.265999999999998"/>
    <n v="5816.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11633"/>
    <x v="2"/>
    <s v="US"/>
    <s v="USD"/>
    <n v="1475294400"/>
    <n v="1472674285"/>
    <b v="0"/>
    <n v="0"/>
    <b v="0"/>
    <s v="theater/plays"/>
    <n v="1.3100225225225226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11633"/>
    <x v="2"/>
    <s v="GB"/>
    <s v="GBP"/>
    <n v="1403192031"/>
    <n v="1400600031"/>
    <b v="0"/>
    <n v="21"/>
    <b v="0"/>
    <s v="theater/plays"/>
    <n v="2.3266"/>
    <n v="553.95238095238096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11633"/>
    <x v="2"/>
    <s v="US"/>
    <s v="USD"/>
    <n v="1467575940"/>
    <n v="1465856639"/>
    <b v="0"/>
    <n v="9"/>
    <b v="0"/>
    <s v="theater/plays"/>
    <n v="7.7553333333333336"/>
    <n v="1292.5555555555557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11633"/>
    <x v="2"/>
    <s v="GB"/>
    <s v="GBP"/>
    <n v="1448492400"/>
    <n v="1446506080"/>
    <b v="0"/>
    <n v="6"/>
    <b v="0"/>
    <s v="theater/plays"/>
    <n v="3.3237142857142858"/>
    <n v="1938.8333333333333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11633"/>
    <x v="2"/>
    <s v="US"/>
    <s v="USD"/>
    <n v="1459483140"/>
    <n v="1458178044"/>
    <b v="0"/>
    <n v="4"/>
    <b v="0"/>
    <s v="theater/plays"/>
    <n v="3.1021333333333332"/>
    <n v="2908.2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11633"/>
    <x v="2"/>
    <s v="CA"/>
    <s v="CAD"/>
    <n v="1410836400"/>
    <n v="1408116152"/>
    <b v="0"/>
    <n v="7"/>
    <b v="0"/>
    <s v="theater/plays"/>
    <n v="1.1633"/>
    <n v="1661.8571428571429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11633"/>
    <x v="2"/>
    <s v="CA"/>
    <s v="CAD"/>
    <n v="1403539200"/>
    <n v="1400604056"/>
    <b v="0"/>
    <n v="5"/>
    <b v="0"/>
    <s v="theater/plays"/>
    <n v="1.1633"/>
    <n v="2326.6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11633"/>
    <x v="2"/>
    <s v="US"/>
    <s v="USD"/>
    <n v="1461205423"/>
    <n v="1456025023"/>
    <b v="0"/>
    <n v="0"/>
    <b v="0"/>
    <s v="theater/plays"/>
    <n v="22.158095238095239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11633"/>
    <x v="2"/>
    <s v="US"/>
    <s v="USD"/>
    <n v="1467481468"/>
    <n v="1464889468"/>
    <b v="0"/>
    <n v="3"/>
    <b v="0"/>
    <s v="theater/plays"/>
    <n v="0.58165"/>
    <n v="3877.6666666666665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1633"/>
    <x v="2"/>
    <s v="GB"/>
    <s v="GBP"/>
    <n v="1403886084"/>
    <n v="1401294084"/>
    <b v="0"/>
    <n v="9"/>
    <b v="0"/>
    <s v="theater/plays"/>
    <n v="1.2245263157894737"/>
    <n v="1292.5555555555557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11633"/>
    <x v="2"/>
    <s v="AU"/>
    <s v="AUD"/>
    <n v="1430316426"/>
    <n v="1427724426"/>
    <b v="0"/>
    <n v="6"/>
    <b v="0"/>
    <s v="theater/plays"/>
    <n v="5.8164999999999996"/>
    <n v="1938.8333333333333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11633"/>
    <x v="2"/>
    <s v="US"/>
    <s v="USD"/>
    <n v="1407883811"/>
    <n v="1405291811"/>
    <b v="0"/>
    <n v="4"/>
    <b v="0"/>
    <s v="theater/plays"/>
    <n v="2.9082499999999998"/>
    <n v="2908.2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11633"/>
    <x v="2"/>
    <s v="US"/>
    <s v="USD"/>
    <n v="1463619388"/>
    <n v="1461027388"/>
    <b v="0"/>
    <n v="1"/>
    <b v="0"/>
    <s v="theater/plays"/>
    <n v="0.7755333333333333"/>
    <n v="11633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11633"/>
    <x v="2"/>
    <s v="US"/>
    <s v="USD"/>
    <n v="1443408550"/>
    <n v="1439952550"/>
    <b v="0"/>
    <n v="17"/>
    <b v="0"/>
    <s v="theater/plays"/>
    <n v="2.3266"/>
    <n v="684.29411764705878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11633"/>
    <x v="2"/>
    <s v="US"/>
    <s v="USD"/>
    <n v="1484348700"/>
    <n v="1481756855"/>
    <b v="0"/>
    <n v="1"/>
    <b v="0"/>
    <s v="theater/plays"/>
    <n v="3.3284692417739628"/>
    <n v="1163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11633"/>
    <x v="2"/>
    <s v="GB"/>
    <s v="GBP"/>
    <n v="1425124800"/>
    <n v="1421596356"/>
    <b v="0"/>
    <n v="13"/>
    <b v="0"/>
    <s v="theater/plays"/>
    <n v="9.3064"/>
    <n v="894.84615384615381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1633"/>
    <x v="2"/>
    <s v="US"/>
    <s v="USD"/>
    <n v="1425178800"/>
    <n v="1422374420"/>
    <b v="0"/>
    <n v="6"/>
    <b v="0"/>
    <s v="theater/plays"/>
    <n v="11.632999999999999"/>
    <n v="1938.8333333333333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11633"/>
    <x v="2"/>
    <s v="MX"/>
    <s v="MXN"/>
    <n v="1482779931"/>
    <n v="1480187931"/>
    <b v="0"/>
    <n v="0"/>
    <b v="0"/>
    <s v="theater/plays"/>
    <n v="0.58165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11633"/>
    <x v="2"/>
    <s v="GB"/>
    <s v="GBP"/>
    <n v="1408646111"/>
    <n v="1403462111"/>
    <b v="0"/>
    <n v="2"/>
    <b v="0"/>
    <s v="theater/plays"/>
    <n v="11.632999999999999"/>
    <n v="5816.5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11633"/>
    <x v="2"/>
    <s v="US"/>
    <s v="USD"/>
    <n v="1431144000"/>
    <n v="1426407426"/>
    <b v="0"/>
    <n v="2"/>
    <b v="0"/>
    <s v="theater/plays"/>
    <n v="3.3237142857142858"/>
    <n v="5816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11633"/>
    <x v="2"/>
    <s v="GB"/>
    <s v="GBP"/>
    <n v="1446732975"/>
    <n v="1444137375"/>
    <b v="0"/>
    <n v="21"/>
    <b v="0"/>
    <s v="theater/plays"/>
    <n v="4.2301818181818183"/>
    <n v="553.95238095238096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11633"/>
    <x v="2"/>
    <s v="GB"/>
    <s v="GBP"/>
    <n v="1404149280"/>
    <n v="1400547969"/>
    <b v="0"/>
    <n v="13"/>
    <b v="0"/>
    <s v="theater/plays"/>
    <n v="5.8164999999999996"/>
    <n v="894.84615384615381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11633"/>
    <x v="2"/>
    <s v="US"/>
    <s v="USD"/>
    <n v="1413921060"/>
    <n v="1411499149"/>
    <b v="0"/>
    <n v="0"/>
    <b v="0"/>
    <s v="theater/plays"/>
    <n v="16.618571428571428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1633"/>
    <x v="2"/>
    <s v="US"/>
    <s v="USD"/>
    <n v="1482339794"/>
    <n v="1479747794"/>
    <b v="0"/>
    <n v="6"/>
    <b v="0"/>
    <s v="theater/plays"/>
    <n v="0.7755333333333333"/>
    <n v="1938.8333333333333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11633"/>
    <x v="2"/>
    <s v="GB"/>
    <s v="GBP"/>
    <n v="1485543242"/>
    <n v="1482951242"/>
    <b v="0"/>
    <n v="0"/>
    <b v="0"/>
    <s v="theater/plays"/>
    <n v="46.531999999999996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11633"/>
    <x v="2"/>
    <s v="US"/>
    <s v="USD"/>
    <n v="1466375521"/>
    <n v="1463783521"/>
    <b v="0"/>
    <n v="1"/>
    <b v="0"/>
    <s v="theater/plays"/>
    <n v="3.8776666666666668"/>
    <n v="11633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11633"/>
    <x v="2"/>
    <s v="US"/>
    <s v="USD"/>
    <n v="1465930440"/>
    <n v="1463849116"/>
    <b v="0"/>
    <n v="0"/>
    <b v="0"/>
    <s v="theater/plays"/>
    <n v="3.8776666666666668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11633"/>
    <x v="2"/>
    <s v="US"/>
    <s v="USD"/>
    <n v="1425819425"/>
    <n v="1423231025"/>
    <b v="0"/>
    <n v="12"/>
    <b v="0"/>
    <s v="theater/plays"/>
    <n v="5.230665467625899"/>
    <n v="969.41666666666663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11633"/>
    <x v="2"/>
    <s v="US"/>
    <s v="USD"/>
    <n v="1447542000"/>
    <n v="1446179553"/>
    <b v="0"/>
    <n v="2"/>
    <b v="0"/>
    <s v="theater/plays"/>
    <n v="77.553333333333327"/>
    <n v="5816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11633"/>
    <x v="2"/>
    <s v="US"/>
    <s v="USD"/>
    <n v="1452795416"/>
    <n v="1450203416"/>
    <b v="0"/>
    <n v="6"/>
    <b v="0"/>
    <s v="theater/plays"/>
    <n v="3.3237142857142858"/>
    <n v="1938.8333333333333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1633"/>
    <x v="2"/>
    <s v="IT"/>
    <s v="EUR"/>
    <n v="1476008906"/>
    <n v="1473416906"/>
    <b v="0"/>
    <n v="1"/>
    <b v="0"/>
    <s v="theater/plays"/>
    <n v="3.8776666666666668"/>
    <n v="11633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1633"/>
    <x v="2"/>
    <s v="US"/>
    <s v="USD"/>
    <n v="1427169540"/>
    <n v="1424701775"/>
    <b v="0"/>
    <n v="1"/>
    <b v="0"/>
    <s v="theater/plays"/>
    <n v="3.3237142857142858"/>
    <n v="11633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11633"/>
    <x v="2"/>
    <s v="US"/>
    <s v="USD"/>
    <n v="1448078400"/>
    <n v="1445985299"/>
    <b v="0"/>
    <n v="5"/>
    <b v="0"/>
    <s v="theater/plays"/>
    <n v="11.632999999999999"/>
    <n v="2326.6"/>
    <x v="1"/>
    <s v="plays"/>
    <x v="4086"/>
    <d v="2015-11-20T22:00:00"/>
  </r>
  <r>
    <n v="4087"/>
    <s v="Stage Production &quot;The Nail Shop&quot;"/>
    <s v="Comedy Stage Play"/>
    <n v="9600"/>
    <n v="11633"/>
    <x v="2"/>
    <s v="US"/>
    <s v="USD"/>
    <n v="1468777786"/>
    <n v="1466185786"/>
    <b v="0"/>
    <n v="0"/>
    <b v="0"/>
    <s v="theater/plays"/>
    <n v="1.2117708333333332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11633"/>
    <x v="2"/>
    <s v="GB"/>
    <s v="GBP"/>
    <n v="1421403960"/>
    <n v="1418827324"/>
    <b v="0"/>
    <n v="3"/>
    <b v="0"/>
    <s v="theater/plays"/>
    <n v="5.8164999999999996"/>
    <n v="3877.6666666666665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11633"/>
    <x v="2"/>
    <s v="US"/>
    <s v="USD"/>
    <n v="1433093700"/>
    <n v="1430242488"/>
    <b v="0"/>
    <n v="8"/>
    <b v="0"/>
    <s v="theater/plays"/>
    <n v="2.3266"/>
    <n v="1454.125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11633"/>
    <x v="2"/>
    <s v="US"/>
    <s v="USD"/>
    <n v="1438959600"/>
    <n v="1437754137"/>
    <b v="0"/>
    <n v="3"/>
    <b v="0"/>
    <s v="theater/plays"/>
    <n v="11.632999999999999"/>
    <n v="3877.6666666666665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11633"/>
    <x v="2"/>
    <s v="US"/>
    <s v="USD"/>
    <n v="1421410151"/>
    <n v="1418818151"/>
    <b v="0"/>
    <n v="8"/>
    <b v="0"/>
    <s v="theater/plays"/>
    <n v="7.2706249999999999"/>
    <n v="1454.12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11633"/>
    <x v="2"/>
    <s v="US"/>
    <s v="USD"/>
    <n v="1428205247"/>
    <n v="1423024847"/>
    <b v="0"/>
    <n v="1"/>
    <b v="0"/>
    <s v="theater/plays"/>
    <n v="0.10575454545454545"/>
    <n v="11633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11633"/>
    <x v="2"/>
    <s v="GB"/>
    <s v="GBP"/>
    <n v="1440272093"/>
    <n v="1435088093"/>
    <b v="0"/>
    <n v="4"/>
    <b v="0"/>
    <s v="theater/plays"/>
    <n v="4.6532"/>
    <n v="2908.2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11633"/>
    <x v="2"/>
    <s v="US"/>
    <s v="USD"/>
    <n v="1413953940"/>
    <n v="1410141900"/>
    <b v="0"/>
    <n v="8"/>
    <b v="0"/>
    <s v="theater/plays"/>
    <n v="5.8164999999999996"/>
    <n v="1454.1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11633"/>
    <x v="2"/>
    <s v="MX"/>
    <s v="MXN"/>
    <n v="1482108350"/>
    <n v="1479516350"/>
    <b v="0"/>
    <n v="1"/>
    <b v="0"/>
    <s v="theater/plays"/>
    <n v="0.38776666666666665"/>
    <n v="11633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11633"/>
    <x v="2"/>
    <s v="GB"/>
    <s v="GBP"/>
    <n v="1488271860"/>
    <n v="1484484219"/>
    <b v="0"/>
    <n v="5"/>
    <b v="0"/>
    <s v="theater/plays"/>
    <n v="3.3237142857142858"/>
    <n v="2326.6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11633"/>
    <x v="2"/>
    <s v="GB"/>
    <s v="GBP"/>
    <n v="1454284500"/>
    <n v="1449431237"/>
    <b v="0"/>
    <n v="0"/>
    <b v="0"/>
    <s v="theater/plays"/>
    <n v="1.1633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11633"/>
    <x v="2"/>
    <s v="US"/>
    <s v="USD"/>
    <n v="1465060797"/>
    <n v="1462468797"/>
    <b v="0"/>
    <n v="0"/>
    <b v="0"/>
    <s v="theater/plays"/>
    <n v="0.15510666666666667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11633"/>
    <x v="2"/>
    <s v="US"/>
    <s v="USD"/>
    <n v="1472847873"/>
    <n v="1468959873"/>
    <b v="0"/>
    <n v="1"/>
    <b v="0"/>
    <s v="theater/plays"/>
    <n v="2.5851111111111109"/>
    <n v="11633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11633"/>
    <x v="2"/>
    <s v="US"/>
    <s v="USD"/>
    <n v="1414205990"/>
    <n v="1413341990"/>
    <b v="0"/>
    <n v="0"/>
    <b v="0"/>
    <s v="theater/plays"/>
    <n v="43.085185185185182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11633"/>
    <x v="2"/>
    <s v="US"/>
    <s v="USD"/>
    <n v="1485380482"/>
    <n v="1482788482"/>
    <b v="0"/>
    <n v="0"/>
    <b v="0"/>
    <s v="theater/plays"/>
    <n v="19.388333333333332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1633"/>
    <x v="2"/>
    <s v="US"/>
    <s v="USD"/>
    <n v="1463343673"/>
    <n v="1460751673"/>
    <b v="0"/>
    <n v="6"/>
    <b v="0"/>
    <s v="theater/plays"/>
    <n v="23.265999999999998"/>
    <n v="1938.8333333333333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1633"/>
    <x v="2"/>
    <s v="US"/>
    <s v="USD"/>
    <n v="1440613920"/>
    <n v="1435953566"/>
    <b v="0"/>
    <n v="6"/>
    <b v="0"/>
    <s v="theater/plays"/>
    <n v="11.632999999999999"/>
    <n v="1938.8333333333333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11633"/>
    <x v="2"/>
    <s v="AU"/>
    <s v="AUD"/>
    <n v="1477550434"/>
    <n v="1474958434"/>
    <b v="0"/>
    <n v="14"/>
    <b v="0"/>
    <s v="theater/plays"/>
    <n v="3.8776666666666668"/>
    <n v="830.92857142857144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11633"/>
    <x v="2"/>
    <s v="MX"/>
    <s v="MXN"/>
    <n v="1482711309"/>
    <n v="1479860109"/>
    <b v="0"/>
    <n v="6"/>
    <b v="0"/>
    <s v="theater/plays"/>
    <n v="0.3525151515151515"/>
    <n v="1938.8333333333333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11633"/>
    <x v="2"/>
    <s v="US"/>
    <s v="USD"/>
    <n v="1427936400"/>
    <n v="1424221866"/>
    <b v="0"/>
    <n v="33"/>
    <b v="0"/>
    <s v="theater/plays"/>
    <n v="2.3266"/>
    <n v="352.5151515151515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11633"/>
    <x v="2"/>
    <s v="US"/>
    <s v="USD"/>
    <n v="1411596001"/>
    <n v="1409608801"/>
    <b v="0"/>
    <n v="4"/>
    <b v="0"/>
    <s v="theater/plays"/>
    <n v="5.8164999999999996"/>
    <n v="2908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11633"/>
    <x v="2"/>
    <s v="US"/>
    <s v="USD"/>
    <n v="1488517200"/>
    <n v="1485909937"/>
    <b v="0"/>
    <n v="1"/>
    <b v="0"/>
    <s v="theater/plays"/>
    <n v="3.8776666666666668"/>
    <n v="11633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11633"/>
    <x v="2"/>
    <s v="GB"/>
    <s v="GBP"/>
    <n v="1448805404"/>
    <n v="1446209804"/>
    <b v="0"/>
    <n v="0"/>
    <b v="0"/>
    <s v="theater/plays"/>
    <n v="23.265999999999998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11633"/>
    <x v="2"/>
    <s v="GB"/>
    <s v="GBP"/>
    <n v="1469113351"/>
    <n v="1463929351"/>
    <b v="0"/>
    <n v="6"/>
    <b v="0"/>
    <s v="theater/plays"/>
    <n v="38.776666666666664"/>
    <n v="1938.8333333333333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11633"/>
    <x v="2"/>
    <s v="US"/>
    <s v="USD"/>
    <n v="1424747740"/>
    <n v="1422155740"/>
    <b v="0"/>
    <n v="6"/>
    <b v="0"/>
    <s v="theater/plays"/>
    <n v="3.8776666666666668"/>
    <n v="1938.8333333333333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1633"/>
    <x v="2"/>
    <s v="IE"/>
    <s v="EUR"/>
    <n v="1456617600"/>
    <n v="1454280186"/>
    <b v="0"/>
    <n v="1"/>
    <b v="0"/>
    <s v="theater/plays"/>
    <n v="4.6532"/>
    <n v="11633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11633"/>
    <x v="2"/>
    <s v="US"/>
    <s v="USD"/>
    <n v="1452234840"/>
    <n v="1450619123"/>
    <b v="0"/>
    <n v="3"/>
    <b v="0"/>
    <s v="theater/plays"/>
    <n v="7.7553333333333336"/>
    <n v="3877.6666666666665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94F55-AEF1-0E4A-90E3-9C13E6115787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DD3027-B601-4448-A196-AA1ABE14415D}" name="PivotTable6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F0FB2-BC05-6645-BA54-61761CA5B9F0}" name="PivotTable7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BF5EC-ECD8-5343-8BF4-0DB12C11AC01}">
  <dimension ref="A1:F14"/>
  <sheetViews>
    <sheetView topLeftCell="A7"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8314</v>
      </c>
      <c r="B3" s="8" t="s">
        <v>8315</v>
      </c>
    </row>
    <row r="4" spans="1:6" x14ac:dyDescent="0.2">
      <c r="A4" s="8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</row>
    <row r="5" spans="1:6" x14ac:dyDescent="0.2">
      <c r="A5" s="9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8340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8337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8335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8329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8342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8326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8323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8321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8313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BBEC5-6F7D-984F-B74A-E48A9A7B0ABE}">
  <dimension ref="A1:F47"/>
  <sheetViews>
    <sheetView topLeftCell="A12" workbookViewId="0">
      <selection activeCell="B5" sqref="B5:B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8314</v>
      </c>
      <c r="B4" s="8" t="s">
        <v>8315</v>
      </c>
    </row>
    <row r="5" spans="1:6" x14ac:dyDescent="0.2">
      <c r="A5" s="8" t="s">
        <v>8312</v>
      </c>
      <c r="B5" t="s">
        <v>8219</v>
      </c>
      <c r="C5" t="s">
        <v>8220</v>
      </c>
      <c r="D5" t="s">
        <v>8221</v>
      </c>
      <c r="E5" t="s">
        <v>8222</v>
      </c>
      <c r="F5" t="s">
        <v>8313</v>
      </c>
    </row>
    <row r="6" spans="1:6" x14ac:dyDescent="0.2">
      <c r="A6" s="9" t="s">
        <v>8320</v>
      </c>
      <c r="B6" s="7"/>
      <c r="C6" s="7"/>
      <c r="D6" s="7">
        <v>100</v>
      </c>
      <c r="E6" s="7"/>
      <c r="F6" s="7">
        <v>100</v>
      </c>
    </row>
    <row r="7" spans="1:6" x14ac:dyDescent="0.2">
      <c r="A7" s="9" t="s">
        <v>8348</v>
      </c>
      <c r="B7" s="7"/>
      <c r="C7" s="7">
        <v>20</v>
      </c>
      <c r="D7" s="7"/>
      <c r="E7" s="7"/>
      <c r="F7" s="7">
        <v>20</v>
      </c>
    </row>
    <row r="8" spans="1:6" x14ac:dyDescent="0.2">
      <c r="A8" s="9" t="s">
        <v>8336</v>
      </c>
      <c r="B8" s="7"/>
      <c r="C8" s="7">
        <v>24</v>
      </c>
      <c r="D8" s="7"/>
      <c r="E8" s="7"/>
      <c r="F8" s="7">
        <v>24</v>
      </c>
    </row>
    <row r="9" spans="1:6" x14ac:dyDescent="0.2">
      <c r="A9" s="9" t="s">
        <v>8362</v>
      </c>
      <c r="B9" s="7"/>
      <c r="C9" s="7"/>
      <c r="D9" s="7">
        <v>40</v>
      </c>
      <c r="E9" s="7"/>
      <c r="F9" s="7">
        <v>40</v>
      </c>
    </row>
    <row r="10" spans="1:6" x14ac:dyDescent="0.2">
      <c r="A10" s="9" t="s">
        <v>8358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8319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8318</v>
      </c>
      <c r="B12" s="7"/>
      <c r="C12" s="7"/>
      <c r="D12" s="7">
        <v>80</v>
      </c>
      <c r="E12" s="7"/>
      <c r="F12" s="7">
        <v>80</v>
      </c>
    </row>
    <row r="13" spans="1:6" x14ac:dyDescent="0.2">
      <c r="A13" s="9" t="s">
        <v>8334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8351</v>
      </c>
      <c r="B14" s="7"/>
      <c r="C14" s="7"/>
      <c r="D14" s="7">
        <v>40</v>
      </c>
      <c r="E14" s="7">
        <v>20</v>
      </c>
      <c r="F14" s="7">
        <v>60</v>
      </c>
    </row>
    <row r="15" spans="1:6" x14ac:dyDescent="0.2">
      <c r="A15" s="9" t="s">
        <v>8328</v>
      </c>
      <c r="B15" s="7"/>
      <c r="C15" s="7"/>
      <c r="D15" s="7">
        <v>40</v>
      </c>
      <c r="E15" s="7"/>
      <c r="F15" s="7">
        <v>40</v>
      </c>
    </row>
    <row r="16" spans="1:6" x14ac:dyDescent="0.2">
      <c r="A16" s="9" t="s">
        <v>8341</v>
      </c>
      <c r="B16" s="7"/>
      <c r="C16" s="7">
        <v>20</v>
      </c>
      <c r="D16" s="7">
        <v>120</v>
      </c>
      <c r="E16" s="7"/>
      <c r="F16" s="7">
        <v>140</v>
      </c>
    </row>
    <row r="17" spans="1:6" x14ac:dyDescent="0.2">
      <c r="A17" s="9" t="s">
        <v>8352</v>
      </c>
      <c r="B17" s="7"/>
      <c r="C17" s="7"/>
      <c r="D17" s="7">
        <v>20</v>
      </c>
      <c r="E17" s="7"/>
      <c r="F17" s="7">
        <v>20</v>
      </c>
    </row>
    <row r="18" spans="1:6" x14ac:dyDescent="0.2">
      <c r="A18" s="9" t="s">
        <v>8353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8333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9" t="s">
        <v>8332</v>
      </c>
      <c r="B20" s="7"/>
      <c r="C20" s="7"/>
      <c r="D20" s="7">
        <v>60</v>
      </c>
      <c r="E20" s="7"/>
      <c r="F20" s="7">
        <v>60</v>
      </c>
    </row>
    <row r="21" spans="1:6" x14ac:dyDescent="0.2">
      <c r="A21" s="9" t="s">
        <v>8360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9" t="s">
        <v>8331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8339</v>
      </c>
      <c r="B23" s="7"/>
      <c r="C23" s="7"/>
      <c r="D23" s="7">
        <v>40</v>
      </c>
      <c r="E23" s="7"/>
      <c r="F23" s="7">
        <v>40</v>
      </c>
    </row>
    <row r="24" spans="1:6" x14ac:dyDescent="0.2">
      <c r="A24" s="9" t="s">
        <v>8363</v>
      </c>
      <c r="B24" s="7">
        <v>60</v>
      </c>
      <c r="C24" s="7">
        <v>20</v>
      </c>
      <c r="D24" s="7">
        <v>60</v>
      </c>
      <c r="E24" s="7"/>
      <c r="F24" s="7">
        <v>140</v>
      </c>
    </row>
    <row r="25" spans="1:6" x14ac:dyDescent="0.2">
      <c r="A25" s="9" t="s">
        <v>8347</v>
      </c>
      <c r="B25" s="7"/>
      <c r="C25" s="7"/>
      <c r="D25" s="7">
        <v>20</v>
      </c>
      <c r="E25" s="7"/>
      <c r="F25" s="7">
        <v>20</v>
      </c>
    </row>
    <row r="26" spans="1:6" x14ac:dyDescent="0.2">
      <c r="A26" s="9" t="s">
        <v>8327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8354</v>
      </c>
      <c r="B27" s="7"/>
      <c r="C27" s="7"/>
      <c r="D27" s="7">
        <v>20</v>
      </c>
      <c r="E27" s="7"/>
      <c r="F27" s="7">
        <v>20</v>
      </c>
    </row>
    <row r="28" spans="1:6" x14ac:dyDescent="0.2">
      <c r="A28" s="9" t="s">
        <v>8343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9" t="s">
        <v>8349</v>
      </c>
      <c r="B29" s="7"/>
      <c r="C29" s="7"/>
      <c r="D29" s="7">
        <v>20</v>
      </c>
      <c r="E29" s="7"/>
      <c r="F29" s="7">
        <v>20</v>
      </c>
    </row>
    <row r="30" spans="1:6" x14ac:dyDescent="0.2">
      <c r="A30" s="9" t="s">
        <v>8322</v>
      </c>
      <c r="B30" s="7">
        <v>694</v>
      </c>
      <c r="C30" s="7"/>
      <c r="D30" s="7">
        <v>353</v>
      </c>
      <c r="E30" s="7">
        <v>19</v>
      </c>
      <c r="F30" s="7">
        <v>1066</v>
      </c>
    </row>
    <row r="31" spans="1:6" x14ac:dyDescent="0.2">
      <c r="A31" s="9" t="s">
        <v>8350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8346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8357</v>
      </c>
      <c r="B33" s="7"/>
      <c r="C33" s="7"/>
      <c r="D33" s="7">
        <v>20</v>
      </c>
      <c r="E33" s="7"/>
      <c r="F33" s="7">
        <v>20</v>
      </c>
    </row>
    <row r="34" spans="1:6" x14ac:dyDescent="0.2">
      <c r="A34" s="9" t="s">
        <v>8330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8317</v>
      </c>
      <c r="B35" s="7"/>
      <c r="C35" s="7">
        <v>40</v>
      </c>
      <c r="D35" s="7"/>
      <c r="E35" s="7"/>
      <c r="F35" s="7">
        <v>40</v>
      </c>
    </row>
    <row r="36" spans="1:6" x14ac:dyDescent="0.2">
      <c r="A36" s="9" t="s">
        <v>8316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8356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8359</v>
      </c>
      <c r="B38" s="7">
        <v>40</v>
      </c>
      <c r="C38" s="7">
        <v>18</v>
      </c>
      <c r="D38" s="7">
        <v>2</v>
      </c>
      <c r="E38" s="7"/>
      <c r="F38" s="7">
        <v>60</v>
      </c>
    </row>
    <row r="39" spans="1:6" x14ac:dyDescent="0.2">
      <c r="A39" s="9" t="s">
        <v>8361</v>
      </c>
      <c r="B39" s="7">
        <v>85</v>
      </c>
      <c r="C39" s="7">
        <v>17</v>
      </c>
      <c r="D39" s="7">
        <v>80</v>
      </c>
      <c r="E39" s="7">
        <v>5</v>
      </c>
      <c r="F39" s="7">
        <v>187</v>
      </c>
    </row>
    <row r="40" spans="1:6" x14ac:dyDescent="0.2">
      <c r="A40" s="9" t="s">
        <v>8355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8345</v>
      </c>
      <c r="B42" s="7"/>
      <c r="C42" s="7">
        <v>10</v>
      </c>
      <c r="D42" s="7">
        <v>47</v>
      </c>
      <c r="E42" s="7"/>
      <c r="F42" s="7">
        <v>57</v>
      </c>
    </row>
    <row r="43" spans="1:6" x14ac:dyDescent="0.2">
      <c r="A43" s="9" t="s">
        <v>8338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9" t="s">
        <v>8325</v>
      </c>
      <c r="B44" s="7">
        <v>20</v>
      </c>
      <c r="C44" s="7">
        <v>60</v>
      </c>
      <c r="D44" s="7">
        <v>120</v>
      </c>
      <c r="E44" s="7"/>
      <c r="F44" s="7">
        <v>200</v>
      </c>
    </row>
    <row r="45" spans="1:6" x14ac:dyDescent="0.2">
      <c r="A45" s="9" t="s">
        <v>8324</v>
      </c>
      <c r="B45" s="7"/>
      <c r="C45" s="7">
        <v>100</v>
      </c>
      <c r="D45" s="7">
        <v>60</v>
      </c>
      <c r="E45" s="7"/>
      <c r="F45" s="7">
        <v>160</v>
      </c>
    </row>
    <row r="46" spans="1:6" x14ac:dyDescent="0.2">
      <c r="A46" s="9" t="s">
        <v>8344</v>
      </c>
      <c r="B46" s="7"/>
      <c r="C46" s="7">
        <v>20</v>
      </c>
      <c r="D46" s="7"/>
      <c r="E46" s="7"/>
      <c r="F46" s="7">
        <v>20</v>
      </c>
    </row>
    <row r="47" spans="1:6" x14ac:dyDescent="0.2">
      <c r="A47" s="9" t="s">
        <v>8313</v>
      </c>
      <c r="B47" s="7">
        <v>2185</v>
      </c>
      <c r="C47" s="7">
        <v>349</v>
      </c>
      <c r="D47" s="7">
        <v>1530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75524-3852-8A41-AB89-8C566A06369F}">
  <dimension ref="A2:E19"/>
  <sheetViews>
    <sheetView workbookViewId="0">
      <selection activeCell="G16" sqref="A1:XFD104857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27.6640625" bestFit="1" customWidth="1"/>
    <col min="9" max="9" width="16" bestFit="1" customWidth="1"/>
    <col min="10" max="10" width="32" bestFit="1" customWidth="1"/>
  </cols>
  <sheetData>
    <row r="2" spans="1:5" x14ac:dyDescent="0.2">
      <c r="A2" s="8" t="s">
        <v>8308</v>
      </c>
      <c r="B2" t="s">
        <v>8364</v>
      </c>
    </row>
    <row r="3" spans="1:5" x14ac:dyDescent="0.2">
      <c r="A3" s="8" t="s">
        <v>8379</v>
      </c>
      <c r="B3" t="s">
        <v>8364</v>
      </c>
    </row>
    <row r="5" spans="1:5" x14ac:dyDescent="0.2">
      <c r="A5" s="8" t="s">
        <v>8314</v>
      </c>
      <c r="B5" s="8" t="s">
        <v>8315</v>
      </c>
    </row>
    <row r="6" spans="1:5" x14ac:dyDescent="0.2">
      <c r="A6" s="8" t="s">
        <v>8312</v>
      </c>
      <c r="B6" t="s">
        <v>8219</v>
      </c>
      <c r="C6" t="s">
        <v>8221</v>
      </c>
      <c r="D6" t="s">
        <v>8220</v>
      </c>
      <c r="E6" t="s">
        <v>8313</v>
      </c>
    </row>
    <row r="7" spans="1:5" x14ac:dyDescent="0.2">
      <c r="A7" s="13" t="s">
        <v>8373</v>
      </c>
      <c r="B7" s="7">
        <v>184</v>
      </c>
      <c r="C7" s="7">
        <v>148</v>
      </c>
      <c r="D7" s="7">
        <v>34</v>
      </c>
      <c r="E7" s="7">
        <v>366</v>
      </c>
    </row>
    <row r="8" spans="1:5" x14ac:dyDescent="0.2">
      <c r="A8" s="13" t="s">
        <v>8374</v>
      </c>
      <c r="B8" s="7">
        <v>202</v>
      </c>
      <c r="C8" s="7">
        <v>106</v>
      </c>
      <c r="D8" s="7">
        <v>27</v>
      </c>
      <c r="E8" s="7">
        <v>335</v>
      </c>
    </row>
    <row r="9" spans="1:5" x14ac:dyDescent="0.2">
      <c r="A9" s="13" t="s">
        <v>8375</v>
      </c>
      <c r="B9" s="7">
        <v>179</v>
      </c>
      <c r="C9" s="7">
        <v>108</v>
      </c>
      <c r="D9" s="7">
        <v>28</v>
      </c>
      <c r="E9" s="7">
        <v>315</v>
      </c>
    </row>
    <row r="10" spans="1:5" x14ac:dyDescent="0.2">
      <c r="A10" s="13" t="s">
        <v>8376</v>
      </c>
      <c r="B10" s="7">
        <v>193</v>
      </c>
      <c r="C10" s="7">
        <v>102</v>
      </c>
      <c r="D10" s="7">
        <v>27</v>
      </c>
      <c r="E10" s="7">
        <v>322</v>
      </c>
    </row>
    <row r="11" spans="1:5" x14ac:dyDescent="0.2">
      <c r="A11" s="13" t="s">
        <v>8367</v>
      </c>
      <c r="B11" s="7">
        <v>232</v>
      </c>
      <c r="C11" s="7">
        <v>126</v>
      </c>
      <c r="D11" s="7">
        <v>26</v>
      </c>
      <c r="E11" s="7">
        <v>384</v>
      </c>
    </row>
    <row r="12" spans="1:5" x14ac:dyDescent="0.2">
      <c r="A12" s="13" t="s">
        <v>8377</v>
      </c>
      <c r="B12" s="7">
        <v>213</v>
      </c>
      <c r="C12" s="7">
        <v>148</v>
      </c>
      <c r="D12" s="7">
        <v>27</v>
      </c>
      <c r="E12" s="7">
        <v>388</v>
      </c>
    </row>
    <row r="13" spans="1:5" x14ac:dyDescent="0.2">
      <c r="A13" s="13" t="s">
        <v>8368</v>
      </c>
      <c r="B13" s="7">
        <v>192</v>
      </c>
      <c r="C13" s="7">
        <v>148</v>
      </c>
      <c r="D13" s="7">
        <v>44</v>
      </c>
      <c r="E13" s="7">
        <v>384</v>
      </c>
    </row>
    <row r="14" spans="1:5" x14ac:dyDescent="0.2">
      <c r="A14" s="13" t="s">
        <v>8369</v>
      </c>
      <c r="B14" s="7">
        <v>167</v>
      </c>
      <c r="C14" s="7">
        <v>134</v>
      </c>
      <c r="D14" s="7">
        <v>32</v>
      </c>
      <c r="E14" s="7">
        <v>333</v>
      </c>
    </row>
    <row r="15" spans="1:5" x14ac:dyDescent="0.2">
      <c r="A15" s="13" t="s">
        <v>8370</v>
      </c>
      <c r="B15" s="7">
        <v>148</v>
      </c>
      <c r="C15" s="7">
        <v>127</v>
      </c>
      <c r="D15" s="7">
        <v>24</v>
      </c>
      <c r="E15" s="7">
        <v>299</v>
      </c>
    </row>
    <row r="16" spans="1:5" x14ac:dyDescent="0.2">
      <c r="A16" s="13" t="s">
        <v>8371</v>
      </c>
      <c r="B16" s="7">
        <v>184</v>
      </c>
      <c r="C16" s="7">
        <v>150</v>
      </c>
      <c r="D16" s="7">
        <v>20</v>
      </c>
      <c r="E16" s="7">
        <v>354</v>
      </c>
    </row>
    <row r="17" spans="1:5" x14ac:dyDescent="0.2">
      <c r="A17" s="13" t="s">
        <v>8372</v>
      </c>
      <c r="B17" s="7">
        <v>180</v>
      </c>
      <c r="C17" s="7">
        <v>114</v>
      </c>
      <c r="D17" s="7">
        <v>37</v>
      </c>
      <c r="E17" s="7">
        <v>331</v>
      </c>
    </row>
    <row r="18" spans="1:5" x14ac:dyDescent="0.2">
      <c r="A18" s="13" t="s">
        <v>8378</v>
      </c>
      <c r="B18" s="7">
        <v>111</v>
      </c>
      <c r="C18" s="7">
        <v>119</v>
      </c>
      <c r="D18" s="7">
        <v>23</v>
      </c>
      <c r="E18" s="7">
        <v>253</v>
      </c>
    </row>
    <row r="19" spans="1:5" x14ac:dyDescent="0.2">
      <c r="A19" s="13" t="s">
        <v>8313</v>
      </c>
      <c r="B19" s="7">
        <v>2185</v>
      </c>
      <c r="C19" s="7">
        <v>1530</v>
      </c>
      <c r="D19" s="7">
        <v>349</v>
      </c>
      <c r="E19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80" zoomScaleNormal="80" workbookViewId="0">
      <selection activeCell="L4" sqref="A1:T4115"/>
    </sheetView>
  </sheetViews>
  <sheetFormatPr baseColWidth="10" defaultColWidth="8.83203125" defaultRowHeight="15" x14ac:dyDescent="0.2"/>
  <cols>
    <col min="1" max="1" width="5.6640625" bestFit="1" customWidth="1"/>
    <col min="2" max="2" width="40" style="3" bestFit="1" customWidth="1"/>
    <col min="3" max="3" width="40.83203125" style="3" customWidth="1"/>
    <col min="4" max="4" width="10.83203125" bestFit="1" customWidth="1"/>
    <col min="5" max="5" width="7.83203125" bestFit="1" customWidth="1"/>
    <col min="6" max="6" width="9.5" bestFit="1" customWidth="1"/>
    <col min="7" max="7" width="7.5" bestFit="1" customWidth="1"/>
    <col min="8" max="8" width="8.33203125" bestFit="1" customWidth="1"/>
    <col min="9" max="10" width="11.83203125" bestFit="1" customWidth="1"/>
    <col min="11" max="11" width="9" bestFit="1" customWidth="1"/>
    <col min="12" max="12" width="12.83203125" bestFit="1" customWidth="1"/>
    <col min="13" max="13" width="8.33203125" bestFit="1" customWidth="1"/>
    <col min="14" max="14" width="24.5" bestFit="1" customWidth="1"/>
    <col min="15" max="15" width="14.1640625" style="6" bestFit="1" customWidth="1"/>
    <col min="16" max="16" width="15.33203125" bestFit="1" customWidth="1"/>
    <col min="17" max="17" width="10.6640625" bestFit="1" customWidth="1"/>
    <col min="18" max="18" width="11.6640625" bestFit="1" customWidth="1"/>
    <col min="19" max="19" width="21.5" style="12" bestFit="1" customWidth="1"/>
    <col min="20" max="20" width="20.1640625" style="1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IF(L2&gt;0, E2/L2, 0)</f>
        <v>63.917582417582416</v>
      </c>
      <c r="Q2" t="s">
        <v>8310</v>
      </c>
      <c r="R2" t="s">
        <v>8311</v>
      </c>
      <c r="S2" s="11">
        <f>(((J2/60)/60)/24)+DATE(1970,1,1)+(-6/24)</f>
        <v>42176.757071759261</v>
      </c>
      <c r="T2" s="11">
        <f>(((I2/60)/60)/24)+DATE(1970,1,1)+(-6/24)</f>
        <v>42207.875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11633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1.1321654501216545</v>
      </c>
      <c r="P3">
        <f t="shared" ref="P3:P66" si="1">IF(L3&gt;0, E3/L3, 0)</f>
        <v>147.25316455696202</v>
      </c>
      <c r="Q3" t="s">
        <v>8310</v>
      </c>
      <c r="R3" t="s">
        <v>8311</v>
      </c>
      <c r="S3" s="11">
        <f t="shared" ref="S3:S66" si="2">(((J3/60)/60)/24)+DATE(1970,1,1)+(-6/24)</f>
        <v>42766.350497685184</v>
      </c>
      <c r="T3" s="11">
        <f t="shared" ref="T3:T66" si="3">(((I3/60)/60)/24)+DATE(1970,1,1)+(-6/24)</f>
        <v>42796.350497685184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11633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23.265999999999998</v>
      </c>
      <c r="P4">
        <f t="shared" si="1"/>
        <v>332.37142857142857</v>
      </c>
      <c r="Q4" t="s">
        <v>8310</v>
      </c>
      <c r="R4" t="s">
        <v>8311</v>
      </c>
      <c r="S4" s="11">
        <f t="shared" si="2"/>
        <v>42405.452349537038</v>
      </c>
      <c r="T4" s="11">
        <f t="shared" si="3"/>
        <v>42415.452349537038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11633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1.1633</v>
      </c>
      <c r="P5">
        <f t="shared" si="1"/>
        <v>77.553333333333327</v>
      </c>
      <c r="Q5" t="s">
        <v>8310</v>
      </c>
      <c r="R5" t="s">
        <v>8311</v>
      </c>
      <c r="S5" s="11">
        <f t="shared" si="2"/>
        <v>41828.265127314815</v>
      </c>
      <c r="T5" s="11">
        <f t="shared" si="3"/>
        <v>41858.265127314815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11633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0.26438636363636364</v>
      </c>
      <c r="P6">
        <f t="shared" si="1"/>
        <v>40.9612676056338</v>
      </c>
      <c r="Q6" t="s">
        <v>8310</v>
      </c>
      <c r="R6" t="s">
        <v>8311</v>
      </c>
      <c r="S6" s="11">
        <f t="shared" si="2"/>
        <v>42327.584247685183</v>
      </c>
      <c r="T6" s="11">
        <f t="shared" si="3"/>
        <v>42357.584247685183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11633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2.9089772443110777</v>
      </c>
      <c r="P7">
        <f t="shared" si="1"/>
        <v>247.51063829787233</v>
      </c>
      <c r="Q7" t="s">
        <v>8310</v>
      </c>
      <c r="R7" t="s">
        <v>8311</v>
      </c>
      <c r="S7" s="11">
        <f t="shared" si="2"/>
        <v>42563.682951388888</v>
      </c>
      <c r="T7" s="11">
        <f t="shared" si="3"/>
        <v>42579.982638888891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11633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1.4541249999999999</v>
      </c>
      <c r="P8">
        <f t="shared" si="1"/>
        <v>200.56896551724137</v>
      </c>
      <c r="Q8" t="s">
        <v>8310</v>
      </c>
      <c r="R8" t="s">
        <v>8311</v>
      </c>
      <c r="S8" s="11">
        <f t="shared" si="2"/>
        <v>41793.822337962964</v>
      </c>
      <c r="T8" s="11">
        <f t="shared" si="3"/>
        <v>41803.822337962964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11633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1.2925555555555555</v>
      </c>
      <c r="P9">
        <f t="shared" si="1"/>
        <v>204.08771929824562</v>
      </c>
      <c r="Q9" t="s">
        <v>8310</v>
      </c>
      <c r="R9" t="s">
        <v>8311</v>
      </c>
      <c r="S9" s="11">
        <f t="shared" si="2"/>
        <v>42515.797071759262</v>
      </c>
      <c r="T9" s="11">
        <f t="shared" si="3"/>
        <v>42555.797071759262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11633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3.3237142857142858</v>
      </c>
      <c r="P10">
        <f t="shared" si="1"/>
        <v>969.41666666666663</v>
      </c>
      <c r="Q10" t="s">
        <v>8310</v>
      </c>
      <c r="R10" t="s">
        <v>8311</v>
      </c>
      <c r="S10" s="11">
        <f t="shared" si="2"/>
        <v>42468.69458333333</v>
      </c>
      <c r="T10" s="11">
        <f t="shared" si="3"/>
        <v>42475.625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11633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23.265999999999998</v>
      </c>
      <c r="P11">
        <f t="shared" si="1"/>
        <v>581.65</v>
      </c>
      <c r="Q11" t="s">
        <v>8310</v>
      </c>
      <c r="R11" t="s">
        <v>8311</v>
      </c>
      <c r="S11" s="11">
        <f t="shared" si="2"/>
        <v>42446.853518518517</v>
      </c>
      <c r="T11" s="11">
        <f t="shared" si="3"/>
        <v>42476.853518518517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11633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3.8776666666666668</v>
      </c>
      <c r="P12">
        <f t="shared" si="1"/>
        <v>612.26315789473688</v>
      </c>
      <c r="Q12" t="s">
        <v>8310</v>
      </c>
      <c r="R12" t="s">
        <v>8311</v>
      </c>
      <c r="S12" s="11">
        <f t="shared" si="2"/>
        <v>41779.818043981482</v>
      </c>
      <c r="T12" s="11">
        <f t="shared" si="3"/>
        <v>41814.818043981482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11633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2.3266</v>
      </c>
      <c r="P13">
        <f t="shared" si="1"/>
        <v>155.10666666666665</v>
      </c>
      <c r="Q13" t="s">
        <v>8310</v>
      </c>
      <c r="R13" t="s">
        <v>8311</v>
      </c>
      <c r="S13" s="11">
        <f t="shared" si="2"/>
        <v>42572.528495370367</v>
      </c>
      <c r="T13" s="11">
        <f t="shared" si="3"/>
        <v>42603.875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11633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0.38776666666666665</v>
      </c>
      <c r="P14">
        <f t="shared" si="1"/>
        <v>14.066505441354293</v>
      </c>
      <c r="Q14" t="s">
        <v>8310</v>
      </c>
      <c r="R14" t="s">
        <v>8311</v>
      </c>
      <c r="S14" s="11">
        <f t="shared" si="2"/>
        <v>41791.463252314818</v>
      </c>
      <c r="T14" s="11">
        <f t="shared" si="3"/>
        <v>41835.875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11633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3.3237142857142858</v>
      </c>
      <c r="P15">
        <f t="shared" si="1"/>
        <v>228.09803921568627</v>
      </c>
      <c r="Q15" t="s">
        <v>8310</v>
      </c>
      <c r="R15" t="s">
        <v>8311</v>
      </c>
      <c r="S15" s="11">
        <f t="shared" si="2"/>
        <v>42508.427187499998</v>
      </c>
      <c r="T15" s="11">
        <f t="shared" si="3"/>
        <v>42544.602083333331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11633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1.9388333333333334</v>
      </c>
      <c r="P16">
        <f t="shared" si="1"/>
        <v>283.73170731707319</v>
      </c>
      <c r="Q16" t="s">
        <v>8310</v>
      </c>
      <c r="R16" t="s">
        <v>8311</v>
      </c>
      <c r="S16" s="11">
        <f t="shared" si="2"/>
        <v>41807.77648148148</v>
      </c>
      <c r="T16" s="11">
        <f t="shared" si="3"/>
        <v>41833.332638888889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11633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5.8164999999999996</v>
      </c>
      <c r="P17">
        <f t="shared" si="1"/>
        <v>118.70408163265306</v>
      </c>
      <c r="Q17" t="s">
        <v>8310</v>
      </c>
      <c r="R17" t="s">
        <v>8311</v>
      </c>
      <c r="S17" s="11">
        <f t="shared" si="2"/>
        <v>42256.141875000001</v>
      </c>
      <c r="T17" s="11">
        <f t="shared" si="3"/>
        <v>42274.593055555553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11633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0.9694166666666667</v>
      </c>
      <c r="P18">
        <f t="shared" si="1"/>
        <v>166.18571428571428</v>
      </c>
      <c r="Q18" t="s">
        <v>8310</v>
      </c>
      <c r="R18" t="s">
        <v>8311</v>
      </c>
      <c r="S18" s="11">
        <f t="shared" si="2"/>
        <v>41760.546423611115</v>
      </c>
      <c r="T18" s="11">
        <f t="shared" si="3"/>
        <v>41805.979166666664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11633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7.7553333333333336</v>
      </c>
      <c r="P19">
        <f t="shared" si="1"/>
        <v>323.13888888888891</v>
      </c>
      <c r="Q19" t="s">
        <v>8310</v>
      </c>
      <c r="R19" t="s">
        <v>8311</v>
      </c>
      <c r="S19" s="11">
        <f t="shared" si="2"/>
        <v>41917.481736111113</v>
      </c>
      <c r="T19" s="11">
        <f t="shared" si="3"/>
        <v>41947.523402777777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11633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0.38776666666666665</v>
      </c>
      <c r="P20">
        <f t="shared" si="1"/>
        <v>34.014619883040936</v>
      </c>
      <c r="Q20" t="s">
        <v>8310</v>
      </c>
      <c r="R20" t="s">
        <v>8311</v>
      </c>
      <c r="S20" s="11">
        <f t="shared" si="2"/>
        <v>41869.292314814818</v>
      </c>
      <c r="T20" s="11">
        <f t="shared" si="3"/>
        <v>41899.292314814818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11633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13.685882352941176</v>
      </c>
      <c r="P21">
        <f t="shared" si="1"/>
        <v>528.77272727272725</v>
      </c>
      <c r="Q21" t="s">
        <v>8310</v>
      </c>
      <c r="R21" t="s">
        <v>8311</v>
      </c>
      <c r="S21" s="11">
        <f t="shared" si="2"/>
        <v>42175.566365740742</v>
      </c>
      <c r="T21" s="11">
        <f t="shared" si="3"/>
        <v>42205.566365740742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11633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5.8164999999999996</v>
      </c>
      <c r="P22">
        <f t="shared" si="1"/>
        <v>465.32</v>
      </c>
      <c r="Q22" t="s">
        <v>8310</v>
      </c>
      <c r="R22" t="s">
        <v>8311</v>
      </c>
      <c r="S22" s="11">
        <f t="shared" si="2"/>
        <v>42200.508240740746</v>
      </c>
      <c r="T22" s="11">
        <f t="shared" si="3"/>
        <v>42260.508240740746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11633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0.62881081081081081</v>
      </c>
      <c r="P23">
        <f t="shared" si="1"/>
        <v>115.17821782178218</v>
      </c>
      <c r="Q23" t="s">
        <v>8310</v>
      </c>
      <c r="R23" t="s">
        <v>8311</v>
      </c>
      <c r="S23" s="11">
        <f t="shared" si="2"/>
        <v>41878.377187500002</v>
      </c>
      <c r="T23" s="11">
        <f t="shared" si="3"/>
        <v>41908.377187500002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11633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33.237142857142857</v>
      </c>
      <c r="P24">
        <f t="shared" si="1"/>
        <v>1454.125</v>
      </c>
      <c r="Q24" t="s">
        <v>8310</v>
      </c>
      <c r="R24" t="s">
        <v>8311</v>
      </c>
      <c r="S24" s="11">
        <f t="shared" si="2"/>
        <v>41989.66134259259</v>
      </c>
      <c r="T24" s="11">
        <f t="shared" si="3"/>
        <v>42005.082638888889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11633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5.8164999999999996</v>
      </c>
      <c r="P25">
        <f t="shared" si="1"/>
        <v>505.78260869565219</v>
      </c>
      <c r="Q25" t="s">
        <v>8310</v>
      </c>
      <c r="R25" t="s">
        <v>8311</v>
      </c>
      <c r="S25" s="11">
        <f t="shared" si="2"/>
        <v>42097.528946759259</v>
      </c>
      <c r="T25" s="11">
        <f t="shared" si="3"/>
        <v>42124.388888888891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11633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0.3323714285714286</v>
      </c>
      <c r="P26">
        <f t="shared" si="1"/>
        <v>20.266550522648085</v>
      </c>
      <c r="Q26" t="s">
        <v>8310</v>
      </c>
      <c r="R26" t="s">
        <v>8311</v>
      </c>
      <c r="S26" s="11">
        <f t="shared" si="2"/>
        <v>42229.570173611108</v>
      </c>
      <c r="T26" s="11">
        <f t="shared" si="3"/>
        <v>42262.568750000006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11633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19.388333333333332</v>
      </c>
      <c r="P27">
        <f t="shared" si="1"/>
        <v>830.92857142857144</v>
      </c>
      <c r="Q27" t="s">
        <v>8310</v>
      </c>
      <c r="R27" t="s">
        <v>8311</v>
      </c>
      <c r="S27" s="11">
        <f t="shared" si="2"/>
        <v>42317.775011574078</v>
      </c>
      <c r="T27" s="11">
        <f t="shared" si="3"/>
        <v>42377.775011574078</v>
      </c>
    </row>
    <row r="28" spans="1:20" ht="33" x14ac:dyDescent="0.25">
      <c r="A28">
        <v>26</v>
      </c>
      <c r="B28" s="3" t="s">
        <v>28</v>
      </c>
      <c r="C28" s="3" t="s">
        <v>4137</v>
      </c>
      <c r="D28">
        <v>1250</v>
      </c>
      <c r="E28">
        <v>11633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9.3064</v>
      </c>
      <c r="P28">
        <f t="shared" si="1"/>
        <v>612.26315789473688</v>
      </c>
      <c r="Q28" t="s">
        <v>8310</v>
      </c>
      <c r="R28" t="s">
        <v>8311</v>
      </c>
      <c r="S28" s="11">
        <f t="shared" si="2"/>
        <v>41828.265555555554</v>
      </c>
      <c r="T28" s="11">
        <f t="shared" si="3"/>
        <v>41868.265555555554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11633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0.58165</v>
      </c>
      <c r="P29">
        <f t="shared" si="1"/>
        <v>77.553333333333327</v>
      </c>
      <c r="Q29" t="s">
        <v>8310</v>
      </c>
      <c r="R29" t="s">
        <v>8311</v>
      </c>
      <c r="S29" s="11">
        <f t="shared" si="2"/>
        <v>41928.914733796293</v>
      </c>
      <c r="T29" s="11">
        <f t="shared" si="3"/>
        <v>41958.956400462965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11633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0.9694166666666667</v>
      </c>
      <c r="P30">
        <f t="shared" si="1"/>
        <v>163.8450704225352</v>
      </c>
      <c r="Q30" t="s">
        <v>8310</v>
      </c>
      <c r="R30" t="s">
        <v>8311</v>
      </c>
      <c r="S30" s="11">
        <f t="shared" si="2"/>
        <v>42324.71393518518</v>
      </c>
      <c r="T30" s="11">
        <f t="shared" si="3"/>
        <v>42354.71393518518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11633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3.8776666666666668</v>
      </c>
      <c r="P31">
        <f t="shared" si="1"/>
        <v>99.427350427350433</v>
      </c>
      <c r="Q31" t="s">
        <v>8310</v>
      </c>
      <c r="R31" t="s">
        <v>8311</v>
      </c>
      <c r="S31" s="11">
        <f t="shared" si="2"/>
        <v>41812.42324074074</v>
      </c>
      <c r="T31" s="11">
        <f t="shared" si="3"/>
        <v>41842.42324074074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11633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2.9082499999999998</v>
      </c>
      <c r="P32">
        <f t="shared" si="1"/>
        <v>219.49056603773585</v>
      </c>
      <c r="Q32" t="s">
        <v>8310</v>
      </c>
      <c r="R32" t="s">
        <v>8311</v>
      </c>
      <c r="S32" s="11">
        <f t="shared" si="2"/>
        <v>41842.042997685188</v>
      </c>
      <c r="T32" s="11">
        <f t="shared" si="3"/>
        <v>41872.042997685188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11633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894.84615384615381</v>
      </c>
      <c r="P33">
        <f t="shared" si="1"/>
        <v>11633</v>
      </c>
      <c r="Q33" t="s">
        <v>8310</v>
      </c>
      <c r="R33" t="s">
        <v>8311</v>
      </c>
      <c r="S33" s="11">
        <f t="shared" si="2"/>
        <v>42376.54206018518</v>
      </c>
      <c r="T33" s="11">
        <f t="shared" si="3"/>
        <v>42394.54206018518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11633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0.40889279437609843</v>
      </c>
      <c r="P34">
        <f t="shared" si="1"/>
        <v>130.70786516853931</v>
      </c>
      <c r="Q34" t="s">
        <v>8310</v>
      </c>
      <c r="R34" t="s">
        <v>8311</v>
      </c>
      <c r="S34" s="11">
        <f t="shared" si="2"/>
        <v>42461.377511574072</v>
      </c>
      <c r="T34" s="11">
        <f t="shared" si="3"/>
        <v>42502.915972222225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11633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2.2158095238095239</v>
      </c>
      <c r="P35">
        <f t="shared" si="1"/>
        <v>181.765625</v>
      </c>
      <c r="Q35" t="s">
        <v>8310</v>
      </c>
      <c r="R35" t="s">
        <v>8311</v>
      </c>
      <c r="S35" s="11">
        <f t="shared" si="2"/>
        <v>42286.410891203705</v>
      </c>
      <c r="T35" s="11">
        <f t="shared" si="3"/>
        <v>42316.452557870376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11633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4.4742307692307692</v>
      </c>
      <c r="P36">
        <f t="shared" si="1"/>
        <v>171.0735294117647</v>
      </c>
      <c r="Q36" t="s">
        <v>8310</v>
      </c>
      <c r="R36" t="s">
        <v>8311</v>
      </c>
      <c r="S36" s="11">
        <f t="shared" si="2"/>
        <v>41841.071770833332</v>
      </c>
      <c r="T36" s="11">
        <f t="shared" si="3"/>
        <v>41856.071770833332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11633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11.632999999999999</v>
      </c>
      <c r="P37">
        <f t="shared" si="1"/>
        <v>415.46428571428572</v>
      </c>
      <c r="Q37" t="s">
        <v>8310</v>
      </c>
      <c r="R37" t="s">
        <v>8311</v>
      </c>
      <c r="S37" s="11">
        <f t="shared" si="2"/>
        <v>42098.041828703703</v>
      </c>
      <c r="T37" s="11">
        <f t="shared" si="3"/>
        <v>42121.75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11633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1.9388333333333334</v>
      </c>
      <c r="P38">
        <f t="shared" si="1"/>
        <v>264.38636363636363</v>
      </c>
      <c r="Q38" t="s">
        <v>8310</v>
      </c>
      <c r="R38" t="s">
        <v>8311</v>
      </c>
      <c r="S38" s="11">
        <f t="shared" si="2"/>
        <v>42068.057002314818</v>
      </c>
      <c r="T38" s="11">
        <f t="shared" si="3"/>
        <v>42098.015335648146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11633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0.52877272727272728</v>
      </c>
      <c r="P39">
        <f t="shared" si="1"/>
        <v>45.980237154150196</v>
      </c>
      <c r="Q39" t="s">
        <v>8310</v>
      </c>
      <c r="R39" t="s">
        <v>8311</v>
      </c>
      <c r="S39" s="11">
        <f t="shared" si="2"/>
        <v>42032.443043981482</v>
      </c>
      <c r="T39" s="11">
        <f t="shared" si="3"/>
        <v>42062.443043981482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11633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4.6532</v>
      </c>
      <c r="P40">
        <f t="shared" si="1"/>
        <v>176.25757575757575</v>
      </c>
      <c r="Q40" t="s">
        <v>8310</v>
      </c>
      <c r="R40" t="s">
        <v>8311</v>
      </c>
      <c r="S40" s="11">
        <f t="shared" si="2"/>
        <v>41374.807222222218</v>
      </c>
      <c r="T40" s="11">
        <f t="shared" si="3"/>
        <v>41404.807222222218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11633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0.46532000000000001</v>
      </c>
      <c r="P41">
        <f t="shared" si="1"/>
        <v>53.608294930875573</v>
      </c>
      <c r="Q41" t="s">
        <v>8310</v>
      </c>
      <c r="R41" t="s">
        <v>8311</v>
      </c>
      <c r="S41" s="11">
        <f t="shared" si="2"/>
        <v>41753.797083333331</v>
      </c>
      <c r="T41" s="11">
        <f t="shared" si="3"/>
        <v>41784.707638888889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11633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5.8164999999999996</v>
      </c>
      <c r="P42">
        <f t="shared" si="1"/>
        <v>727.0625</v>
      </c>
      <c r="Q42" t="s">
        <v>8310</v>
      </c>
      <c r="R42" t="s">
        <v>8311</v>
      </c>
      <c r="S42" s="11">
        <f t="shared" si="2"/>
        <v>41788.96398148148</v>
      </c>
      <c r="T42" s="11">
        <f t="shared" si="3"/>
        <v>41808.916666666664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11633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5.8164999999999996</v>
      </c>
      <c r="P43">
        <f t="shared" si="1"/>
        <v>612.26315789473688</v>
      </c>
      <c r="Q43" t="s">
        <v>8310</v>
      </c>
      <c r="R43" t="s">
        <v>8311</v>
      </c>
      <c r="S43" s="11">
        <f t="shared" si="2"/>
        <v>41887.318912037037</v>
      </c>
      <c r="T43" s="11">
        <f t="shared" si="3"/>
        <v>41917.318912037037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11633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0.83092857142857146</v>
      </c>
      <c r="P44">
        <f t="shared" si="1"/>
        <v>68.834319526627212</v>
      </c>
      <c r="Q44" t="s">
        <v>8310</v>
      </c>
      <c r="R44" t="s">
        <v>8311</v>
      </c>
      <c r="S44" s="11">
        <f t="shared" si="2"/>
        <v>41971.389189814814</v>
      </c>
      <c r="T44" s="11">
        <f t="shared" si="3"/>
        <v>42001.389189814814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11633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1.1633</v>
      </c>
      <c r="P45">
        <f t="shared" si="1"/>
        <v>44.231939163498097</v>
      </c>
      <c r="Q45" t="s">
        <v>8310</v>
      </c>
      <c r="R45" t="s">
        <v>8311</v>
      </c>
      <c r="S45" s="11">
        <f t="shared" si="2"/>
        <v>41802.540347222224</v>
      </c>
      <c r="T45" s="11">
        <f t="shared" si="3"/>
        <v>41832.75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11633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5.8164999999999996</v>
      </c>
      <c r="P46">
        <f t="shared" si="1"/>
        <v>775.5333333333333</v>
      </c>
      <c r="Q46" t="s">
        <v>8310</v>
      </c>
      <c r="R46" t="s">
        <v>8311</v>
      </c>
      <c r="S46" s="11">
        <f t="shared" si="2"/>
        <v>41873.848807870374</v>
      </c>
      <c r="T46" s="11">
        <f t="shared" si="3"/>
        <v>41918.848807870374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11633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2.3266</v>
      </c>
      <c r="P47">
        <f t="shared" si="1"/>
        <v>190.70491803278688</v>
      </c>
      <c r="Q47" t="s">
        <v>8310</v>
      </c>
      <c r="R47" t="s">
        <v>8311</v>
      </c>
      <c r="S47" s="11">
        <f t="shared" si="2"/>
        <v>42457.373923611114</v>
      </c>
      <c r="T47" s="11">
        <f t="shared" si="3"/>
        <v>42487.373923611114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11633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1.3848809523809524</v>
      </c>
      <c r="P48">
        <f t="shared" si="1"/>
        <v>258.51111111111112</v>
      </c>
      <c r="Q48" t="s">
        <v>8310</v>
      </c>
      <c r="R48" t="s">
        <v>8311</v>
      </c>
      <c r="S48" s="11">
        <f t="shared" si="2"/>
        <v>42323.714976851858</v>
      </c>
      <c r="T48" s="11">
        <f t="shared" si="3"/>
        <v>42353.714976851858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11633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2.3266</v>
      </c>
      <c r="P49">
        <f t="shared" si="1"/>
        <v>166.18571428571428</v>
      </c>
      <c r="Q49" t="s">
        <v>8310</v>
      </c>
      <c r="R49" t="s">
        <v>8311</v>
      </c>
      <c r="S49" s="11">
        <f t="shared" si="2"/>
        <v>41932.569525462961</v>
      </c>
      <c r="T49" s="11">
        <f t="shared" si="3"/>
        <v>41992.611192129625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11633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5.8164999999999996</v>
      </c>
      <c r="P50">
        <f t="shared" si="1"/>
        <v>306.13157894736844</v>
      </c>
      <c r="Q50" t="s">
        <v>8310</v>
      </c>
      <c r="R50" t="s">
        <v>8311</v>
      </c>
      <c r="S50" s="11">
        <f t="shared" si="2"/>
        <v>42033.266898148147</v>
      </c>
      <c r="T50" s="11">
        <f t="shared" si="3"/>
        <v>42064.25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11633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0.9694166666666667</v>
      </c>
      <c r="P51">
        <f t="shared" si="1"/>
        <v>133.71264367816093</v>
      </c>
      <c r="Q51" t="s">
        <v>8310</v>
      </c>
      <c r="R51" t="s">
        <v>8311</v>
      </c>
      <c r="S51" s="11">
        <f t="shared" si="2"/>
        <v>42270.926446759258</v>
      </c>
      <c r="T51" s="11">
        <f t="shared" si="3"/>
        <v>42300.926446759258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11633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19.388333333333332</v>
      </c>
      <c r="P52">
        <f t="shared" si="1"/>
        <v>528.77272727272725</v>
      </c>
      <c r="Q52" t="s">
        <v>8310</v>
      </c>
      <c r="R52" t="s">
        <v>8311</v>
      </c>
      <c r="S52" s="11">
        <f t="shared" si="2"/>
        <v>41995.502986111111</v>
      </c>
      <c r="T52" s="11">
        <f t="shared" si="3"/>
        <v>42034.458333333328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11633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1.0575454545454546</v>
      </c>
      <c r="P53">
        <f t="shared" si="1"/>
        <v>97.756302521008408</v>
      </c>
      <c r="Q53" t="s">
        <v>8310</v>
      </c>
      <c r="R53" t="s">
        <v>8311</v>
      </c>
      <c r="S53" s="11">
        <f t="shared" si="2"/>
        <v>42196.678668981483</v>
      </c>
      <c r="T53" s="11">
        <f t="shared" si="3"/>
        <v>42226.678668981483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11633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1.1633</v>
      </c>
      <c r="P54">
        <f t="shared" si="1"/>
        <v>223.71153846153845</v>
      </c>
      <c r="Q54" t="s">
        <v>8310</v>
      </c>
      <c r="R54" t="s">
        <v>8311</v>
      </c>
      <c r="S54" s="11">
        <f t="shared" si="2"/>
        <v>41807.451921296299</v>
      </c>
      <c r="T54" s="11">
        <f t="shared" si="3"/>
        <v>41837.451921296299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11633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3.8776666666666668</v>
      </c>
      <c r="P55">
        <f t="shared" si="1"/>
        <v>99.427350427350433</v>
      </c>
      <c r="Q55" t="s">
        <v>8310</v>
      </c>
      <c r="R55" t="s">
        <v>8311</v>
      </c>
      <c r="S55" s="11">
        <f t="shared" si="2"/>
        <v>41719.299131944441</v>
      </c>
      <c r="T55" s="11">
        <f t="shared" si="3"/>
        <v>41733.666666666664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11633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1.1633</v>
      </c>
      <c r="P56">
        <f t="shared" si="1"/>
        <v>223.71153846153845</v>
      </c>
      <c r="Q56" t="s">
        <v>8310</v>
      </c>
      <c r="R56" t="s">
        <v>8311</v>
      </c>
      <c r="S56" s="11">
        <f t="shared" si="2"/>
        <v>42333.463206018518</v>
      </c>
      <c r="T56" s="11">
        <f t="shared" si="3"/>
        <v>42363.463206018518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11633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1.3526744186046511</v>
      </c>
      <c r="P57">
        <f t="shared" si="1"/>
        <v>135.26744186046511</v>
      </c>
      <c r="Q57" t="s">
        <v>8310</v>
      </c>
      <c r="R57" t="s">
        <v>8311</v>
      </c>
      <c r="S57" s="11">
        <f t="shared" si="2"/>
        <v>42496.718935185185</v>
      </c>
      <c r="T57" s="11">
        <f t="shared" si="3"/>
        <v>42517.718935185185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11633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1.4541249999999999</v>
      </c>
      <c r="P58">
        <f t="shared" si="1"/>
        <v>66.856321839080465</v>
      </c>
      <c r="Q58" t="s">
        <v>8310</v>
      </c>
      <c r="R58" t="s">
        <v>8311</v>
      </c>
      <c r="S58" s="11">
        <f t="shared" si="2"/>
        <v>42149.298888888887</v>
      </c>
      <c r="T58" s="11">
        <f t="shared" si="3"/>
        <v>42163.416666666672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11633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0.7755333333333333</v>
      </c>
      <c r="P59">
        <f t="shared" si="1"/>
        <v>168.59420289855072</v>
      </c>
      <c r="Q59" t="s">
        <v>8310</v>
      </c>
      <c r="R59" t="s">
        <v>8311</v>
      </c>
      <c r="S59" s="11">
        <f t="shared" si="2"/>
        <v>42089.58289351852</v>
      </c>
      <c r="T59" s="11">
        <f t="shared" si="3"/>
        <v>42119.58289351852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11633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1.1633</v>
      </c>
      <c r="P60">
        <f t="shared" si="1"/>
        <v>155.10666666666665</v>
      </c>
      <c r="Q60" t="s">
        <v>8310</v>
      </c>
      <c r="R60" t="s">
        <v>8311</v>
      </c>
      <c r="S60" s="11">
        <f t="shared" si="2"/>
        <v>41932.495046296295</v>
      </c>
      <c r="T60" s="11">
        <f t="shared" si="3"/>
        <v>41962.536712962959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11633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0.58165</v>
      </c>
      <c r="P61">
        <f t="shared" si="1"/>
        <v>352.5151515151515</v>
      </c>
      <c r="Q61" t="s">
        <v>8310</v>
      </c>
      <c r="R61" t="s">
        <v>8311</v>
      </c>
      <c r="S61" s="11">
        <f t="shared" si="2"/>
        <v>42229.98583333334</v>
      </c>
      <c r="T61" s="11">
        <f t="shared" si="3"/>
        <v>42261.625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11633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2.5851111111111109</v>
      </c>
      <c r="P62">
        <f t="shared" si="1"/>
        <v>107.71296296296296</v>
      </c>
      <c r="Q62" t="s">
        <v>8310</v>
      </c>
      <c r="R62" t="s">
        <v>8316</v>
      </c>
      <c r="S62" s="11">
        <f t="shared" si="2"/>
        <v>41701.651817129627</v>
      </c>
      <c r="T62" s="11">
        <f t="shared" si="3"/>
        <v>41720.75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11633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2.3266</v>
      </c>
      <c r="P63">
        <f t="shared" si="1"/>
        <v>505.78260869565219</v>
      </c>
      <c r="Q63" t="s">
        <v>8310</v>
      </c>
      <c r="R63" t="s">
        <v>8316</v>
      </c>
      <c r="S63" s="11">
        <f t="shared" si="2"/>
        <v>41409.564317129632</v>
      </c>
      <c r="T63" s="11">
        <f t="shared" si="3"/>
        <v>41431.564317129632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11633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3.8776666666666668</v>
      </c>
      <c r="P64">
        <f t="shared" si="1"/>
        <v>242.35416666666666</v>
      </c>
      <c r="Q64" t="s">
        <v>8310</v>
      </c>
      <c r="R64" t="s">
        <v>8316</v>
      </c>
      <c r="S64" s="11">
        <f t="shared" si="2"/>
        <v>41311.549513888887</v>
      </c>
      <c r="T64" s="11">
        <f t="shared" si="3"/>
        <v>41336.549513888887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11633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5.8164999999999996</v>
      </c>
      <c r="P65">
        <f t="shared" si="1"/>
        <v>181.765625</v>
      </c>
      <c r="Q65" t="s">
        <v>8310</v>
      </c>
      <c r="R65" t="s">
        <v>8316</v>
      </c>
      <c r="S65" s="11">
        <f t="shared" si="2"/>
        <v>41612.662187499998</v>
      </c>
      <c r="T65" s="11">
        <f t="shared" si="3"/>
        <v>41635.957638888889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11633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9.6941666666666659</v>
      </c>
      <c r="P66">
        <f t="shared" si="1"/>
        <v>484.70833333333331</v>
      </c>
      <c r="Q66" t="s">
        <v>8310</v>
      </c>
      <c r="R66" t="s">
        <v>8316</v>
      </c>
      <c r="S66" s="11">
        <f t="shared" si="2"/>
        <v>41432.76829861111</v>
      </c>
      <c r="T66" s="11">
        <f t="shared" si="3"/>
        <v>41462.76829861111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11633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1.6618571428571429</v>
      </c>
      <c r="P67">
        <f t="shared" ref="P67:P130" si="5">IF(L67&gt;0, E67/L67, 0)</f>
        <v>204.08771929824562</v>
      </c>
      <c r="Q67" t="s">
        <v>8310</v>
      </c>
      <c r="R67" t="s">
        <v>8316</v>
      </c>
      <c r="S67" s="11">
        <f t="shared" ref="S67:S130" si="6">(((J67/60)/60)/24)+DATE(1970,1,1)+(-6/24)</f>
        <v>41835.571226851855</v>
      </c>
      <c r="T67" s="11">
        <f t="shared" ref="T67:T130" si="7">(((I67/60)/60)/24)+DATE(1970,1,1)+(-6/24)</f>
        <v>41861.999305555553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11633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5.8164999999999996</v>
      </c>
      <c r="P68">
        <f t="shared" si="5"/>
        <v>447.42307692307691</v>
      </c>
      <c r="Q68" t="s">
        <v>8310</v>
      </c>
      <c r="R68" t="s">
        <v>8316</v>
      </c>
      <c r="S68" s="11">
        <f t="shared" si="6"/>
        <v>42539.599768518514</v>
      </c>
      <c r="T68" s="11">
        <f t="shared" si="7"/>
        <v>42569.599768518514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11633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5.8164999999999996</v>
      </c>
      <c r="P69">
        <f t="shared" si="5"/>
        <v>581.65</v>
      </c>
      <c r="Q69" t="s">
        <v>8310</v>
      </c>
      <c r="R69" t="s">
        <v>8316</v>
      </c>
      <c r="S69" s="11">
        <f t="shared" si="6"/>
        <v>41075.333379629628</v>
      </c>
      <c r="T69" s="11">
        <f t="shared" si="7"/>
        <v>41105.333379629628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11633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19.388333333333332</v>
      </c>
      <c r="P70">
        <f t="shared" si="5"/>
        <v>323.13888888888891</v>
      </c>
      <c r="Q70" t="s">
        <v>8310</v>
      </c>
      <c r="R70" t="s">
        <v>8316</v>
      </c>
      <c r="S70" s="11">
        <f t="shared" si="6"/>
        <v>41663.319340277776</v>
      </c>
      <c r="T70" s="11">
        <f t="shared" si="7"/>
        <v>41693.319340277776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11633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1.1633</v>
      </c>
      <c r="P71">
        <f t="shared" si="5"/>
        <v>65.353932584269657</v>
      </c>
      <c r="Q71" t="s">
        <v>8310</v>
      </c>
      <c r="R71" t="s">
        <v>8316</v>
      </c>
      <c r="S71" s="11">
        <f t="shared" si="6"/>
        <v>40785.937789351854</v>
      </c>
      <c r="T71" s="11">
        <f t="shared" si="7"/>
        <v>40818.040972222225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11633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23.265999999999998</v>
      </c>
      <c r="P72">
        <f t="shared" si="5"/>
        <v>684.29411764705878</v>
      </c>
      <c r="Q72" t="s">
        <v>8310</v>
      </c>
      <c r="R72" t="s">
        <v>8316</v>
      </c>
      <c r="S72" s="11">
        <f t="shared" si="6"/>
        <v>40730.646354166667</v>
      </c>
      <c r="T72" s="11">
        <f t="shared" si="7"/>
        <v>40790.646354166667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11633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6.4627777777777782</v>
      </c>
      <c r="P73">
        <f t="shared" si="5"/>
        <v>363.53125</v>
      </c>
      <c r="Q73" t="s">
        <v>8310</v>
      </c>
      <c r="R73" t="s">
        <v>8316</v>
      </c>
      <c r="S73" s="11">
        <f t="shared" si="6"/>
        <v>40997.021493055552</v>
      </c>
      <c r="T73" s="11">
        <f t="shared" si="7"/>
        <v>41057.021493055552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11633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5.2877272727272731</v>
      </c>
      <c r="P74">
        <f t="shared" si="5"/>
        <v>283.73170731707319</v>
      </c>
      <c r="Q74" t="s">
        <v>8310</v>
      </c>
      <c r="R74" t="s">
        <v>8316</v>
      </c>
      <c r="S74" s="11">
        <f t="shared" si="6"/>
        <v>41207.760196759256</v>
      </c>
      <c r="T74" s="11">
        <f t="shared" si="7"/>
        <v>41227.75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11633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12.925555555555556</v>
      </c>
      <c r="P75">
        <f t="shared" si="5"/>
        <v>646.27777777777783</v>
      </c>
      <c r="Q75" t="s">
        <v>8310</v>
      </c>
      <c r="R75" t="s">
        <v>8316</v>
      </c>
      <c r="S75" s="11">
        <f t="shared" si="6"/>
        <v>40587.50675925926</v>
      </c>
      <c r="T75" s="11">
        <f t="shared" si="7"/>
        <v>40665.915972222225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11633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23.265999999999998</v>
      </c>
      <c r="P76">
        <f t="shared" si="5"/>
        <v>401.13793103448273</v>
      </c>
      <c r="Q76" t="s">
        <v>8310</v>
      </c>
      <c r="R76" t="s">
        <v>8316</v>
      </c>
      <c r="S76" s="11">
        <f t="shared" si="6"/>
        <v>42360.237210648149</v>
      </c>
      <c r="T76" s="11">
        <f t="shared" si="7"/>
        <v>42390.237210648149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11633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3.3237142857142858</v>
      </c>
      <c r="P77">
        <f t="shared" si="5"/>
        <v>247.51063829787233</v>
      </c>
      <c r="Q77" t="s">
        <v>8310</v>
      </c>
      <c r="R77" t="s">
        <v>8316</v>
      </c>
      <c r="S77" s="11">
        <f t="shared" si="6"/>
        <v>41356.959166666667</v>
      </c>
      <c r="T77" s="11">
        <f t="shared" si="7"/>
        <v>41386.959166666667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11633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38.776666666666664</v>
      </c>
      <c r="P78">
        <f t="shared" si="5"/>
        <v>775.5333333333333</v>
      </c>
      <c r="Q78" t="s">
        <v>8310</v>
      </c>
      <c r="R78" t="s">
        <v>8316</v>
      </c>
      <c r="S78" s="11">
        <f t="shared" si="6"/>
        <v>40844.441643518519</v>
      </c>
      <c r="T78" s="11">
        <f t="shared" si="7"/>
        <v>40904.483310185184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11633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29.0825</v>
      </c>
      <c r="P79">
        <f t="shared" si="5"/>
        <v>447.42307692307691</v>
      </c>
      <c r="Q79" t="s">
        <v>8310</v>
      </c>
      <c r="R79" t="s">
        <v>8316</v>
      </c>
      <c r="S79" s="11">
        <f t="shared" si="6"/>
        <v>40996.894872685189</v>
      </c>
      <c r="T79" s="11">
        <f t="shared" si="7"/>
        <v>41049.874305555553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11633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232.66</v>
      </c>
      <c r="P80">
        <f t="shared" si="5"/>
        <v>332.37142857142857</v>
      </c>
      <c r="Q80" t="s">
        <v>8310</v>
      </c>
      <c r="R80" t="s">
        <v>8316</v>
      </c>
      <c r="S80" s="11">
        <f t="shared" si="6"/>
        <v>42604.480567129634</v>
      </c>
      <c r="T80" s="11">
        <f t="shared" si="7"/>
        <v>42614.480567129634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11633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8.9484615384615385</v>
      </c>
      <c r="P81">
        <f t="shared" si="5"/>
        <v>283.73170731707319</v>
      </c>
      <c r="Q81" t="s">
        <v>8310</v>
      </c>
      <c r="R81" t="s">
        <v>8316</v>
      </c>
      <c r="S81" s="11">
        <f t="shared" si="6"/>
        <v>41724.526539351849</v>
      </c>
      <c r="T81" s="11">
        <f t="shared" si="7"/>
        <v>41754.526539351849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11633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0.9694166666666667</v>
      </c>
      <c r="P82">
        <f t="shared" si="5"/>
        <v>247.51063829787233</v>
      </c>
      <c r="Q82" t="s">
        <v>8310</v>
      </c>
      <c r="R82" t="s">
        <v>8316</v>
      </c>
      <c r="S82" s="11">
        <f t="shared" si="6"/>
        <v>41582.833981481483</v>
      </c>
      <c r="T82" s="11">
        <f t="shared" si="7"/>
        <v>41617.833981481483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11633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15.510666666666667</v>
      </c>
      <c r="P83">
        <f t="shared" si="5"/>
        <v>415.46428571428572</v>
      </c>
      <c r="Q83" t="s">
        <v>8310</v>
      </c>
      <c r="R83" t="s">
        <v>8316</v>
      </c>
      <c r="S83" s="11">
        <f t="shared" si="6"/>
        <v>41099.908877314818</v>
      </c>
      <c r="T83" s="11">
        <f t="shared" si="7"/>
        <v>41103.876388888886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11633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2.9082499999999998</v>
      </c>
      <c r="P84">
        <f t="shared" si="5"/>
        <v>116.33</v>
      </c>
      <c r="Q84" t="s">
        <v>8310</v>
      </c>
      <c r="R84" t="s">
        <v>8316</v>
      </c>
      <c r="S84" s="11">
        <f t="shared" si="6"/>
        <v>40795.570150462961</v>
      </c>
      <c r="T84" s="11">
        <f t="shared" si="7"/>
        <v>40825.570150462961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11633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58.164999999999999</v>
      </c>
      <c r="P85">
        <f t="shared" si="5"/>
        <v>894.84615384615381</v>
      </c>
      <c r="Q85" t="s">
        <v>8310</v>
      </c>
      <c r="R85" t="s">
        <v>8316</v>
      </c>
      <c r="S85" s="11">
        <f t="shared" si="6"/>
        <v>42042.365613425922</v>
      </c>
      <c r="T85" s="11">
        <f t="shared" si="7"/>
        <v>42057.229166666672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11633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23.265999999999998</v>
      </c>
      <c r="P86">
        <f t="shared" si="5"/>
        <v>1661.8571428571429</v>
      </c>
      <c r="Q86" t="s">
        <v>8310</v>
      </c>
      <c r="R86" t="s">
        <v>8316</v>
      </c>
      <c r="S86" s="11">
        <f t="shared" si="6"/>
        <v>40648.507939814815</v>
      </c>
      <c r="T86" s="11">
        <f t="shared" si="7"/>
        <v>40678.507939814815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11633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9.6941666666666659</v>
      </c>
      <c r="P87">
        <f t="shared" si="5"/>
        <v>553.95238095238096</v>
      </c>
      <c r="Q87" t="s">
        <v>8310</v>
      </c>
      <c r="R87" t="s">
        <v>8316</v>
      </c>
      <c r="S87" s="11">
        <f t="shared" si="6"/>
        <v>40778.875428240739</v>
      </c>
      <c r="T87" s="11">
        <f t="shared" si="7"/>
        <v>40808.875428240739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11633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1.9388333333333334</v>
      </c>
      <c r="P88">
        <f t="shared" si="5"/>
        <v>684.29411764705878</v>
      </c>
      <c r="Q88" t="s">
        <v>8310</v>
      </c>
      <c r="R88" t="s">
        <v>8316</v>
      </c>
      <c r="S88" s="11">
        <f t="shared" si="6"/>
        <v>42291.306076388893</v>
      </c>
      <c r="T88" s="11">
        <f t="shared" si="7"/>
        <v>42365.34774305555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11633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4.6532</v>
      </c>
      <c r="P89">
        <f t="shared" si="5"/>
        <v>465.32</v>
      </c>
      <c r="Q89" t="s">
        <v>8310</v>
      </c>
      <c r="R89" t="s">
        <v>8316</v>
      </c>
      <c r="S89" s="11">
        <f t="shared" si="6"/>
        <v>40322.28938657407</v>
      </c>
      <c r="T89" s="11">
        <f t="shared" si="7"/>
        <v>40331.820138888892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11633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3.3237142857142858</v>
      </c>
      <c r="P90">
        <f t="shared" si="5"/>
        <v>193.88333333333333</v>
      </c>
      <c r="Q90" t="s">
        <v>8310</v>
      </c>
      <c r="R90" t="s">
        <v>8316</v>
      </c>
      <c r="S90" s="11">
        <f t="shared" si="6"/>
        <v>41786.40892361111</v>
      </c>
      <c r="T90" s="11">
        <f t="shared" si="7"/>
        <v>41812.40892361111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11633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1.9388333333333334</v>
      </c>
      <c r="P91">
        <f t="shared" si="5"/>
        <v>207.73214285714286</v>
      </c>
      <c r="Q91" t="s">
        <v>8310</v>
      </c>
      <c r="R91" t="s">
        <v>8316</v>
      </c>
      <c r="S91" s="11">
        <f t="shared" si="6"/>
        <v>41402.502222222225</v>
      </c>
      <c r="T91" s="11">
        <f t="shared" si="7"/>
        <v>41427.502222222225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11633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23.265999999999998</v>
      </c>
      <c r="P92">
        <f t="shared" si="5"/>
        <v>727.0625</v>
      </c>
      <c r="Q92" t="s">
        <v>8310</v>
      </c>
      <c r="R92" t="s">
        <v>8316</v>
      </c>
      <c r="S92" s="11">
        <f t="shared" si="6"/>
        <v>40706.047442129631</v>
      </c>
      <c r="T92" s="11">
        <f t="shared" si="7"/>
        <v>40736.047442129631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11633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3.8776666666666668</v>
      </c>
      <c r="P93">
        <f t="shared" si="5"/>
        <v>252.89130434782609</v>
      </c>
      <c r="Q93" t="s">
        <v>8310</v>
      </c>
      <c r="R93" t="s">
        <v>8316</v>
      </c>
      <c r="S93" s="11">
        <f t="shared" si="6"/>
        <v>40619.152361111112</v>
      </c>
      <c r="T93" s="11">
        <f t="shared" si="7"/>
        <v>40680.152361111112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11633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2.3266</v>
      </c>
      <c r="P94">
        <f t="shared" si="5"/>
        <v>270.53488372093022</v>
      </c>
      <c r="Q94" t="s">
        <v>8310</v>
      </c>
      <c r="R94" t="s">
        <v>8316</v>
      </c>
      <c r="S94" s="11">
        <f t="shared" si="6"/>
        <v>42720.948877314819</v>
      </c>
      <c r="T94" s="11">
        <f t="shared" si="7"/>
        <v>42767.083333333328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11633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11.632999999999999</v>
      </c>
      <c r="P95">
        <f t="shared" si="5"/>
        <v>775.5333333333333</v>
      </c>
      <c r="Q95" t="s">
        <v>8310</v>
      </c>
      <c r="R95" t="s">
        <v>8316</v>
      </c>
      <c r="S95" s="11">
        <f t="shared" si="6"/>
        <v>41065.608067129629</v>
      </c>
      <c r="T95" s="11">
        <f t="shared" si="7"/>
        <v>41093.625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11633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46.531999999999996</v>
      </c>
      <c r="P96">
        <f t="shared" si="5"/>
        <v>969.41666666666663</v>
      </c>
      <c r="Q96" t="s">
        <v>8310</v>
      </c>
      <c r="R96" t="s">
        <v>8316</v>
      </c>
      <c r="S96" s="11">
        <f t="shared" si="6"/>
        <v>41716.467847222222</v>
      </c>
      <c r="T96" s="11">
        <f t="shared" si="7"/>
        <v>41736.467847222222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11633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33.237142857142857</v>
      </c>
      <c r="P97">
        <f t="shared" si="5"/>
        <v>553.95238095238096</v>
      </c>
      <c r="Q97" t="s">
        <v>8310</v>
      </c>
      <c r="R97" t="s">
        <v>8316</v>
      </c>
      <c r="S97" s="11">
        <f t="shared" si="6"/>
        <v>40934.755104166667</v>
      </c>
      <c r="T97" s="11">
        <f t="shared" si="7"/>
        <v>40964.755104166667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11633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7.7553333333333336</v>
      </c>
      <c r="P98">
        <f t="shared" si="5"/>
        <v>342.14705882352939</v>
      </c>
      <c r="Q98" t="s">
        <v>8310</v>
      </c>
      <c r="R98" t="s">
        <v>8316</v>
      </c>
      <c r="S98" s="11">
        <f t="shared" si="6"/>
        <v>40324.412511574075</v>
      </c>
      <c r="T98" s="11">
        <f t="shared" si="7"/>
        <v>40390.875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11633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29.0825</v>
      </c>
      <c r="P99">
        <f t="shared" si="5"/>
        <v>1454.125</v>
      </c>
      <c r="Q99" t="s">
        <v>8310</v>
      </c>
      <c r="R99" t="s">
        <v>8316</v>
      </c>
      <c r="S99" s="11">
        <f t="shared" si="6"/>
        <v>40705.885208333333</v>
      </c>
      <c r="T99" s="11">
        <f t="shared" si="7"/>
        <v>40735.885208333333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11633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3.6353124999999999</v>
      </c>
      <c r="P100">
        <f t="shared" si="5"/>
        <v>193.88333333333333</v>
      </c>
      <c r="Q100" t="s">
        <v>8310</v>
      </c>
      <c r="R100" t="s">
        <v>8316</v>
      </c>
      <c r="S100" s="11">
        <f t="shared" si="6"/>
        <v>41214.54483796296</v>
      </c>
      <c r="T100" s="11">
        <f t="shared" si="7"/>
        <v>41250.729166666664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11633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7.7553333333333336</v>
      </c>
      <c r="P101">
        <f t="shared" si="5"/>
        <v>298.28205128205127</v>
      </c>
      <c r="Q101" t="s">
        <v>8310</v>
      </c>
      <c r="R101" t="s">
        <v>8316</v>
      </c>
      <c r="S101" s="11">
        <f t="shared" si="6"/>
        <v>41631.652766203704</v>
      </c>
      <c r="T101" s="11">
        <f t="shared" si="7"/>
        <v>41661.652766203704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11633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2.3266</v>
      </c>
      <c r="P102">
        <f t="shared" si="5"/>
        <v>447.42307692307691</v>
      </c>
      <c r="Q102" t="s">
        <v>8310</v>
      </c>
      <c r="R102" t="s">
        <v>8316</v>
      </c>
      <c r="S102" s="11">
        <f t="shared" si="6"/>
        <v>41197.503310185188</v>
      </c>
      <c r="T102" s="11">
        <f t="shared" si="7"/>
        <v>41217.544976851852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11633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3.3237142857142858</v>
      </c>
      <c r="P103">
        <f t="shared" si="5"/>
        <v>332.37142857142857</v>
      </c>
      <c r="Q103" t="s">
        <v>8310</v>
      </c>
      <c r="R103" t="s">
        <v>8316</v>
      </c>
      <c r="S103" s="11">
        <f t="shared" si="6"/>
        <v>41274.526736111111</v>
      </c>
      <c r="T103" s="11">
        <f t="shared" si="7"/>
        <v>41298.526736111111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11633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1.9388333333333334</v>
      </c>
      <c r="P104">
        <f t="shared" si="5"/>
        <v>178.96923076923076</v>
      </c>
      <c r="Q104" t="s">
        <v>8310</v>
      </c>
      <c r="R104" t="s">
        <v>8316</v>
      </c>
      <c r="S104" s="11">
        <f t="shared" si="6"/>
        <v>40504.881168981483</v>
      </c>
      <c r="T104" s="11">
        <f t="shared" si="7"/>
        <v>40534.881168981483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11633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8.9484615384615385</v>
      </c>
      <c r="P105">
        <f t="shared" si="5"/>
        <v>237.40816326530611</v>
      </c>
      <c r="Q105" t="s">
        <v>8310</v>
      </c>
      <c r="R105" t="s">
        <v>8316</v>
      </c>
      <c r="S105" s="11">
        <f t="shared" si="6"/>
        <v>41682.555902777778</v>
      </c>
      <c r="T105" s="11">
        <f t="shared" si="7"/>
        <v>41705.555902777778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11633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23.265999999999998</v>
      </c>
      <c r="P106">
        <f t="shared" si="5"/>
        <v>1163.3</v>
      </c>
      <c r="Q106" t="s">
        <v>8310</v>
      </c>
      <c r="R106" t="s">
        <v>8316</v>
      </c>
      <c r="S106" s="11">
        <f t="shared" si="6"/>
        <v>40612.445208333331</v>
      </c>
      <c r="T106" s="11">
        <f t="shared" si="7"/>
        <v>40635.791666666664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11633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5.2877272727272731</v>
      </c>
      <c r="P107">
        <f t="shared" si="5"/>
        <v>193.88333333333333</v>
      </c>
      <c r="Q107" t="s">
        <v>8310</v>
      </c>
      <c r="R107" t="s">
        <v>8316</v>
      </c>
      <c r="S107" s="11">
        <f t="shared" si="6"/>
        <v>42485.474768518514</v>
      </c>
      <c r="T107" s="11">
        <f t="shared" si="7"/>
        <v>42503.75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11633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2.3266</v>
      </c>
      <c r="P108">
        <f t="shared" si="5"/>
        <v>430.85185185185185</v>
      </c>
      <c r="Q108" t="s">
        <v>8310</v>
      </c>
      <c r="R108" t="s">
        <v>8316</v>
      </c>
      <c r="S108" s="11">
        <f t="shared" si="6"/>
        <v>40987.526631944449</v>
      </c>
      <c r="T108" s="11">
        <f t="shared" si="7"/>
        <v>41001.526631944449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11633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1.5510666666666666</v>
      </c>
      <c r="P109">
        <f t="shared" si="5"/>
        <v>168.59420289855072</v>
      </c>
      <c r="Q109" t="s">
        <v>8310</v>
      </c>
      <c r="R109" t="s">
        <v>8316</v>
      </c>
      <c r="S109" s="11">
        <f t="shared" si="6"/>
        <v>40635.732488425929</v>
      </c>
      <c r="T109" s="11">
        <f t="shared" si="7"/>
        <v>40657.732488425929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11633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7.7553333333333336</v>
      </c>
      <c r="P110">
        <f t="shared" si="5"/>
        <v>247.51063829787233</v>
      </c>
      <c r="Q110" t="s">
        <v>8310</v>
      </c>
      <c r="R110" t="s">
        <v>8316</v>
      </c>
      <c r="S110" s="11">
        <f t="shared" si="6"/>
        <v>41365.363078703704</v>
      </c>
      <c r="T110" s="11">
        <f t="shared" si="7"/>
        <v>41425.363078703704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11633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11.632999999999999</v>
      </c>
      <c r="P111">
        <f t="shared" si="5"/>
        <v>247.51063829787233</v>
      </c>
      <c r="Q111" t="s">
        <v>8310</v>
      </c>
      <c r="R111" t="s">
        <v>8316</v>
      </c>
      <c r="S111" s="11">
        <f t="shared" si="6"/>
        <v>40569.775810185187</v>
      </c>
      <c r="T111" s="11">
        <f t="shared" si="7"/>
        <v>40599.775810185187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11633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8.9484615384615385</v>
      </c>
      <c r="P112">
        <f t="shared" si="5"/>
        <v>447.42307692307691</v>
      </c>
      <c r="Q112" t="s">
        <v>8310</v>
      </c>
      <c r="R112" t="s">
        <v>8316</v>
      </c>
      <c r="S112" s="11">
        <f t="shared" si="6"/>
        <v>41557.699687500004</v>
      </c>
      <c r="T112" s="11">
        <f t="shared" si="7"/>
        <v>41591.999305555553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11633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3.3237142857142858</v>
      </c>
      <c r="P113">
        <f t="shared" si="5"/>
        <v>219.49056603773585</v>
      </c>
      <c r="Q113" t="s">
        <v>8310</v>
      </c>
      <c r="R113" t="s">
        <v>8316</v>
      </c>
      <c r="S113" s="11">
        <f t="shared" si="6"/>
        <v>42125.083182870367</v>
      </c>
      <c r="T113" s="11">
        <f t="shared" si="7"/>
        <v>42155.083182870367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11633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2.3266</v>
      </c>
      <c r="P114">
        <f t="shared" si="5"/>
        <v>143.61728395061729</v>
      </c>
      <c r="Q114" t="s">
        <v>8310</v>
      </c>
      <c r="R114" t="s">
        <v>8316</v>
      </c>
      <c r="S114" s="11">
        <f t="shared" si="6"/>
        <v>41717.793032407404</v>
      </c>
      <c r="T114" s="11">
        <f t="shared" si="7"/>
        <v>41741.833333333336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11633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2.3266</v>
      </c>
      <c r="P115">
        <f t="shared" si="5"/>
        <v>149.14102564102564</v>
      </c>
      <c r="Q115" t="s">
        <v>8310</v>
      </c>
      <c r="R115" t="s">
        <v>8316</v>
      </c>
      <c r="S115" s="11">
        <f t="shared" si="6"/>
        <v>40753.508425925924</v>
      </c>
      <c r="T115" s="11">
        <f t="shared" si="7"/>
        <v>40761.375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11633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3.8776666666666668</v>
      </c>
      <c r="P116">
        <f t="shared" si="5"/>
        <v>332.37142857142857</v>
      </c>
      <c r="Q116" t="s">
        <v>8310</v>
      </c>
      <c r="R116" t="s">
        <v>8316</v>
      </c>
      <c r="S116" s="11">
        <f t="shared" si="6"/>
        <v>40861.02416666667</v>
      </c>
      <c r="T116" s="11">
        <f t="shared" si="7"/>
        <v>40921.02416666667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11633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25.851111111111113</v>
      </c>
      <c r="P117">
        <f t="shared" si="5"/>
        <v>528.77272727272725</v>
      </c>
      <c r="Q117" t="s">
        <v>8310</v>
      </c>
      <c r="R117" t="s">
        <v>8316</v>
      </c>
      <c r="S117" s="11">
        <f t="shared" si="6"/>
        <v>40918.488935185182</v>
      </c>
      <c r="T117" s="11">
        <f t="shared" si="7"/>
        <v>40943.488935185182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11633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3.3237142857142858</v>
      </c>
      <c r="P118">
        <f t="shared" si="5"/>
        <v>204.08771929824562</v>
      </c>
      <c r="Q118" t="s">
        <v>8310</v>
      </c>
      <c r="R118" t="s">
        <v>8316</v>
      </c>
      <c r="S118" s="11">
        <f t="shared" si="6"/>
        <v>40595.247164351851</v>
      </c>
      <c r="T118" s="11">
        <f t="shared" si="7"/>
        <v>40641.205497685187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11633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2.5851111111111109</v>
      </c>
      <c r="P119">
        <f t="shared" si="5"/>
        <v>430.85185185185185</v>
      </c>
      <c r="Q119" t="s">
        <v>8310</v>
      </c>
      <c r="R119" t="s">
        <v>8316</v>
      </c>
      <c r="S119" s="11">
        <f t="shared" si="6"/>
        <v>40248.584999999999</v>
      </c>
      <c r="T119" s="11">
        <f t="shared" si="7"/>
        <v>40338.541666666664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11633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2.3266</v>
      </c>
      <c r="P120">
        <f t="shared" si="5"/>
        <v>298.28205128205127</v>
      </c>
      <c r="Q120" t="s">
        <v>8310</v>
      </c>
      <c r="R120" t="s">
        <v>8316</v>
      </c>
      <c r="S120" s="11">
        <f t="shared" si="6"/>
        <v>40722.803657407407</v>
      </c>
      <c r="T120" s="11">
        <f t="shared" si="7"/>
        <v>40752.803657407407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11633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3.5793846153846154</v>
      </c>
      <c r="P121">
        <f t="shared" si="5"/>
        <v>314.40540540540542</v>
      </c>
      <c r="Q121" t="s">
        <v>8310</v>
      </c>
      <c r="R121" t="s">
        <v>8316</v>
      </c>
      <c r="S121" s="11">
        <f t="shared" si="6"/>
        <v>40738.819282407407</v>
      </c>
      <c r="T121" s="11">
        <f t="shared" si="7"/>
        <v>40768.708333333336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11633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0.1661857142857143</v>
      </c>
      <c r="P122">
        <f t="shared" si="5"/>
        <v>11633</v>
      </c>
      <c r="Q122" t="s">
        <v>8310</v>
      </c>
      <c r="R122" t="s">
        <v>8317</v>
      </c>
      <c r="S122" s="11">
        <f t="shared" si="6"/>
        <v>42615.799849537041</v>
      </c>
      <c r="T122" s="11">
        <f t="shared" si="7"/>
        <v>42645.799849537041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11633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3.8776666666666668</v>
      </c>
      <c r="P123">
        <f t="shared" si="5"/>
        <v>11633</v>
      </c>
      <c r="Q123" t="s">
        <v>8310</v>
      </c>
      <c r="R123" t="s">
        <v>8317</v>
      </c>
      <c r="S123" s="11">
        <f t="shared" si="6"/>
        <v>42096.454976851848</v>
      </c>
      <c r="T123" s="11">
        <f t="shared" si="7"/>
        <v>42112.177777777775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11633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1.1633000000000001E-4</v>
      </c>
      <c r="P124">
        <f t="shared" si="5"/>
        <v>0</v>
      </c>
      <c r="Q124" t="s">
        <v>8310</v>
      </c>
      <c r="R124" t="s">
        <v>8317</v>
      </c>
      <c r="S124" s="11">
        <f t="shared" si="6"/>
        <v>42593.181793981479</v>
      </c>
      <c r="T124" s="11">
        <f t="shared" si="7"/>
        <v>42653.181793981479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11633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0.2115090909090909</v>
      </c>
      <c r="P125">
        <f t="shared" si="5"/>
        <v>1938.8333333333333</v>
      </c>
      <c r="Q125" t="s">
        <v>8310</v>
      </c>
      <c r="R125" t="s">
        <v>8317</v>
      </c>
      <c r="S125" s="11">
        <f t="shared" si="6"/>
        <v>41904.531990740739</v>
      </c>
      <c r="T125" s="11">
        <f t="shared" si="7"/>
        <v>41940.666666666664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11633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2.9082499999999998</v>
      </c>
      <c r="P126">
        <f t="shared" si="5"/>
        <v>0</v>
      </c>
      <c r="Q126" t="s">
        <v>8310</v>
      </c>
      <c r="R126" t="s">
        <v>8317</v>
      </c>
      <c r="S126" s="11">
        <f t="shared" si="6"/>
        <v>42114.678726851853</v>
      </c>
      <c r="T126" s="11">
        <f t="shared" si="7"/>
        <v>42139.678726851853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11633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23.265999999999998</v>
      </c>
      <c r="P127">
        <f t="shared" si="5"/>
        <v>1938.8333333333333</v>
      </c>
      <c r="Q127" t="s">
        <v>8310</v>
      </c>
      <c r="R127" t="s">
        <v>8317</v>
      </c>
      <c r="S127" s="11">
        <f t="shared" si="6"/>
        <v>42709.743981481486</v>
      </c>
      <c r="T127" s="11">
        <f t="shared" si="7"/>
        <v>42769.743981481486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11633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0.46532000000000001</v>
      </c>
      <c r="P128">
        <f t="shared" si="5"/>
        <v>894.84615384615381</v>
      </c>
      <c r="Q128" t="s">
        <v>8310</v>
      </c>
      <c r="R128" t="s">
        <v>8317</v>
      </c>
      <c r="S128" s="11">
        <f t="shared" si="6"/>
        <v>42135.339548611111</v>
      </c>
      <c r="T128" s="11">
        <f t="shared" si="7"/>
        <v>42165.833333333328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11633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1.4541249999999999</v>
      </c>
      <c r="P129">
        <f t="shared" si="5"/>
        <v>2908.25</v>
      </c>
      <c r="Q129" t="s">
        <v>8310</v>
      </c>
      <c r="R129" t="s">
        <v>8317</v>
      </c>
      <c r="S129" s="11">
        <f t="shared" si="6"/>
        <v>42067.37431712963</v>
      </c>
      <c r="T129" s="11">
        <f t="shared" si="7"/>
        <v>42097.332650462966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11633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0.11633</v>
      </c>
      <c r="P130">
        <f t="shared" si="5"/>
        <v>1938.8333333333333</v>
      </c>
      <c r="Q130" t="s">
        <v>8310</v>
      </c>
      <c r="R130" t="s">
        <v>8317</v>
      </c>
      <c r="S130" s="11">
        <f t="shared" si="6"/>
        <v>42627.97792824074</v>
      </c>
      <c r="T130" s="11">
        <f t="shared" si="7"/>
        <v>42662.97792824074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11633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0.58165</v>
      </c>
      <c r="P131">
        <f t="shared" ref="P131:P194" si="9">IF(L131&gt;0, E131/L131, 0)</f>
        <v>0</v>
      </c>
      <c r="Q131" t="s">
        <v>8310</v>
      </c>
      <c r="R131" t="s">
        <v>8317</v>
      </c>
      <c r="S131" s="11">
        <f t="shared" ref="S131:S194" si="10">(((J131/60)/60)/24)+DATE(1970,1,1)+(-6/24)</f>
        <v>41882.687303240738</v>
      </c>
      <c r="T131" s="11">
        <f t="shared" ref="T131:T194" si="11">(((I131/60)/60)/24)+DATE(1970,1,1)+(-6/24)</f>
        <v>41942.687303240738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11633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19.388333333333332</v>
      </c>
      <c r="P132">
        <f t="shared" si="9"/>
        <v>0</v>
      </c>
      <c r="Q132" t="s">
        <v>8310</v>
      </c>
      <c r="R132" t="s">
        <v>8317</v>
      </c>
      <c r="S132" s="11">
        <f t="shared" si="10"/>
        <v>41778.665416666663</v>
      </c>
      <c r="T132" s="11">
        <f t="shared" si="11"/>
        <v>41806.594444444447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11633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9.6941666666666659</v>
      </c>
      <c r="P133">
        <f t="shared" si="9"/>
        <v>0</v>
      </c>
      <c r="Q133" t="s">
        <v>8310</v>
      </c>
      <c r="R133" t="s">
        <v>8317</v>
      </c>
      <c r="S133" s="11">
        <f t="shared" si="10"/>
        <v>42541.587511574078</v>
      </c>
      <c r="T133" s="11">
        <f t="shared" si="11"/>
        <v>42556.75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11633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0.1454125</v>
      </c>
      <c r="P134">
        <f t="shared" si="9"/>
        <v>143.61728395061729</v>
      </c>
      <c r="Q134" t="s">
        <v>8310</v>
      </c>
      <c r="R134" t="s">
        <v>8317</v>
      </c>
      <c r="S134" s="11">
        <f t="shared" si="10"/>
        <v>41905.562581018516</v>
      </c>
      <c r="T134" s="11">
        <f t="shared" si="11"/>
        <v>41950.604247685187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11633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0.16210077476171897</v>
      </c>
      <c r="P135">
        <f t="shared" si="9"/>
        <v>0</v>
      </c>
      <c r="Q135" t="s">
        <v>8310</v>
      </c>
      <c r="R135" t="s">
        <v>8317</v>
      </c>
      <c r="S135" s="11">
        <f t="shared" si="10"/>
        <v>42491.55768518518</v>
      </c>
      <c r="T135" s="11">
        <f t="shared" si="11"/>
        <v>42521.479861111111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11633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2.3266</v>
      </c>
      <c r="P136">
        <f t="shared" si="9"/>
        <v>0</v>
      </c>
      <c r="Q136" t="s">
        <v>8310</v>
      </c>
      <c r="R136" t="s">
        <v>8317</v>
      </c>
      <c r="S136" s="11">
        <f t="shared" si="10"/>
        <v>42221.659930555557</v>
      </c>
      <c r="T136" s="11">
        <f t="shared" si="11"/>
        <v>42251.458333333328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11633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3.8776666666666668</v>
      </c>
      <c r="P137">
        <f t="shared" si="9"/>
        <v>2326.6</v>
      </c>
      <c r="Q137" t="s">
        <v>8310</v>
      </c>
      <c r="R137" t="s">
        <v>8317</v>
      </c>
      <c r="S137" s="11">
        <f t="shared" si="10"/>
        <v>41788.131909722222</v>
      </c>
      <c r="T137" s="11">
        <f t="shared" si="11"/>
        <v>41821.541666666664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11633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3.8776666666666668</v>
      </c>
      <c r="P138">
        <f t="shared" si="9"/>
        <v>0</v>
      </c>
      <c r="Q138" t="s">
        <v>8310</v>
      </c>
      <c r="R138" t="s">
        <v>8317</v>
      </c>
      <c r="S138" s="11">
        <f t="shared" si="10"/>
        <v>42096.160115740742</v>
      </c>
      <c r="T138" s="11">
        <f t="shared" si="11"/>
        <v>42140.177777777775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11633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0.2115090909090909</v>
      </c>
      <c r="P139">
        <f t="shared" si="9"/>
        <v>0</v>
      </c>
      <c r="Q139" t="s">
        <v>8310</v>
      </c>
      <c r="R139" t="s">
        <v>8317</v>
      </c>
      <c r="S139" s="11">
        <f t="shared" si="10"/>
        <v>42239.323993055557</v>
      </c>
      <c r="T139" s="11">
        <f t="shared" si="11"/>
        <v>42289.323993055557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11633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7.7553333333333335E-2</v>
      </c>
      <c r="P140">
        <f t="shared" si="9"/>
        <v>200.56896551724137</v>
      </c>
      <c r="Q140" t="s">
        <v>8310</v>
      </c>
      <c r="R140" t="s">
        <v>8317</v>
      </c>
      <c r="S140" s="11">
        <f t="shared" si="10"/>
        <v>42186.007418981477</v>
      </c>
      <c r="T140" s="11">
        <f t="shared" si="11"/>
        <v>42216.957638888889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11633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23.265999999999998</v>
      </c>
      <c r="P141">
        <f t="shared" si="9"/>
        <v>11633</v>
      </c>
      <c r="Q141" t="s">
        <v>8310</v>
      </c>
      <c r="R141" t="s">
        <v>8317</v>
      </c>
      <c r="S141" s="11">
        <f t="shared" si="10"/>
        <v>42187.670972222222</v>
      </c>
      <c r="T141" s="11">
        <f t="shared" si="11"/>
        <v>42197.670972222222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11633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5.8165000000000001E-2</v>
      </c>
      <c r="P142">
        <f t="shared" si="9"/>
        <v>0</v>
      </c>
      <c r="Q142" t="s">
        <v>8310</v>
      </c>
      <c r="R142" t="s">
        <v>8317</v>
      </c>
      <c r="S142" s="11">
        <f t="shared" si="10"/>
        <v>42052.948287037041</v>
      </c>
      <c r="T142" s="11">
        <f t="shared" si="11"/>
        <v>42082.90662037037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11633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0.9694166666666667</v>
      </c>
      <c r="P143">
        <f t="shared" si="9"/>
        <v>415.46428571428572</v>
      </c>
      <c r="Q143" t="s">
        <v>8310</v>
      </c>
      <c r="R143" t="s">
        <v>8317</v>
      </c>
      <c r="S143" s="11">
        <f t="shared" si="10"/>
        <v>42109.903043981481</v>
      </c>
      <c r="T143" s="11">
        <f t="shared" si="11"/>
        <v>42154.903043981481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11633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3.8776666666666668</v>
      </c>
      <c r="P144">
        <f t="shared" si="9"/>
        <v>11633</v>
      </c>
      <c r="Q144" t="s">
        <v>8310</v>
      </c>
      <c r="R144" t="s">
        <v>8317</v>
      </c>
      <c r="S144" s="11">
        <f t="shared" si="10"/>
        <v>41938.643263888887</v>
      </c>
      <c r="T144" s="11">
        <f t="shared" si="11"/>
        <v>41959.684930555552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11633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2.1150909090909091</v>
      </c>
      <c r="P145">
        <f t="shared" si="9"/>
        <v>0</v>
      </c>
      <c r="Q145" t="s">
        <v>8310</v>
      </c>
      <c r="R145" t="s">
        <v>8317</v>
      </c>
      <c r="S145" s="11">
        <f t="shared" si="10"/>
        <v>42558.814143518524</v>
      </c>
      <c r="T145" s="11">
        <f t="shared" si="11"/>
        <v>42615.996527777781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11633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1.5510666666666666</v>
      </c>
      <c r="P146">
        <f t="shared" si="9"/>
        <v>314.40540540540542</v>
      </c>
      <c r="Q146" t="s">
        <v>8310</v>
      </c>
      <c r="R146" t="s">
        <v>8317</v>
      </c>
      <c r="S146" s="11">
        <f t="shared" si="10"/>
        <v>42047.512407407412</v>
      </c>
      <c r="T146" s="11">
        <f t="shared" si="11"/>
        <v>42107.47074074074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11633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2.5851111111111109</v>
      </c>
      <c r="P147">
        <f t="shared" si="9"/>
        <v>1292.5555555555557</v>
      </c>
      <c r="Q147" t="s">
        <v>8310</v>
      </c>
      <c r="R147" t="s">
        <v>8317</v>
      </c>
      <c r="S147" s="11">
        <f t="shared" si="10"/>
        <v>42200.292268518519</v>
      </c>
      <c r="T147" s="11">
        <f t="shared" si="11"/>
        <v>42227.292268518519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11633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0.58165</v>
      </c>
      <c r="P148">
        <f t="shared" si="9"/>
        <v>3877.6666666666665</v>
      </c>
      <c r="Q148" t="s">
        <v>8310</v>
      </c>
      <c r="R148" t="s">
        <v>8317</v>
      </c>
      <c r="S148" s="11">
        <f t="shared" si="10"/>
        <v>42692.766180555554</v>
      </c>
      <c r="T148" s="11">
        <f t="shared" si="11"/>
        <v>42752.766180555554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11633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1.6618571428571429</v>
      </c>
      <c r="P149">
        <f t="shared" si="9"/>
        <v>0</v>
      </c>
      <c r="Q149" t="s">
        <v>8310</v>
      </c>
      <c r="R149" t="s">
        <v>8317</v>
      </c>
      <c r="S149" s="11">
        <f t="shared" si="10"/>
        <v>41969.517824074079</v>
      </c>
      <c r="T149" s="11">
        <f t="shared" si="11"/>
        <v>42012.512499999997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11633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0.23266000000000001</v>
      </c>
      <c r="P150">
        <f t="shared" si="9"/>
        <v>5816.5</v>
      </c>
      <c r="Q150" t="s">
        <v>8310</v>
      </c>
      <c r="R150" t="s">
        <v>8317</v>
      </c>
      <c r="S150" s="11">
        <f t="shared" si="10"/>
        <v>42397.031666666662</v>
      </c>
      <c r="T150" s="11">
        <f t="shared" si="11"/>
        <v>42427.031666666662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11633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1.1633</v>
      </c>
      <c r="P151">
        <f t="shared" si="9"/>
        <v>1938.8333333333333</v>
      </c>
      <c r="Q151" t="s">
        <v>8310</v>
      </c>
      <c r="R151" t="s">
        <v>8317</v>
      </c>
      <c r="S151" s="11">
        <f t="shared" si="10"/>
        <v>41967.922106481477</v>
      </c>
      <c r="T151" s="11">
        <f t="shared" si="11"/>
        <v>41998.083333333328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11633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8.9484615384615385E-2</v>
      </c>
      <c r="P152">
        <f t="shared" si="9"/>
        <v>173.62686567164178</v>
      </c>
      <c r="Q152" t="s">
        <v>8310</v>
      </c>
      <c r="R152" t="s">
        <v>8317</v>
      </c>
      <c r="S152" s="11">
        <f t="shared" si="10"/>
        <v>42089.911828703705</v>
      </c>
      <c r="T152" s="11">
        <f t="shared" si="11"/>
        <v>42149.911828703705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11633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4.6531999999999997E-2</v>
      </c>
      <c r="P153">
        <f t="shared" si="9"/>
        <v>2326.6</v>
      </c>
      <c r="Q153" t="s">
        <v>8310</v>
      </c>
      <c r="R153" t="s">
        <v>8317</v>
      </c>
      <c r="S153" s="11">
        <f t="shared" si="10"/>
        <v>42113.300821759258</v>
      </c>
      <c r="T153" s="11">
        <f t="shared" si="11"/>
        <v>42173.300821759258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11633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3.0613157894736842E-2</v>
      </c>
      <c r="P154">
        <f t="shared" si="9"/>
        <v>5816.5</v>
      </c>
      <c r="Q154" t="s">
        <v>8310</v>
      </c>
      <c r="R154" t="s">
        <v>8317</v>
      </c>
      <c r="S154" s="11">
        <f t="shared" si="10"/>
        <v>41874.827546296299</v>
      </c>
      <c r="T154" s="11">
        <f t="shared" si="11"/>
        <v>41904.827546296299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11633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0.23266000000000001</v>
      </c>
      <c r="P155">
        <f t="shared" si="9"/>
        <v>1163.3</v>
      </c>
      <c r="Q155" t="s">
        <v>8310</v>
      </c>
      <c r="R155" t="s">
        <v>8317</v>
      </c>
      <c r="S155" s="11">
        <f t="shared" si="10"/>
        <v>41933.336157407408</v>
      </c>
      <c r="T155" s="11">
        <f t="shared" si="11"/>
        <v>41975.377824074079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11633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7.7553333333333336</v>
      </c>
      <c r="P156">
        <f t="shared" si="9"/>
        <v>3877.6666666666665</v>
      </c>
      <c r="Q156" t="s">
        <v>8310</v>
      </c>
      <c r="R156" t="s">
        <v>8317</v>
      </c>
      <c r="S156" s="11">
        <f t="shared" si="10"/>
        <v>42115.297395833331</v>
      </c>
      <c r="T156" s="11">
        <f t="shared" si="11"/>
        <v>42158.297395833331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11633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8.6170370370370376E-3</v>
      </c>
      <c r="P157">
        <f t="shared" si="9"/>
        <v>2908.25</v>
      </c>
      <c r="Q157" t="s">
        <v>8310</v>
      </c>
      <c r="R157" t="s">
        <v>8317</v>
      </c>
      <c r="S157" s="11">
        <f t="shared" si="10"/>
        <v>42168.309432870374</v>
      </c>
      <c r="T157" s="11">
        <f t="shared" si="11"/>
        <v>42208.309432870374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11633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0.3323714285714286</v>
      </c>
      <c r="P158">
        <f t="shared" si="9"/>
        <v>775.5333333333333</v>
      </c>
      <c r="Q158" t="s">
        <v>8310</v>
      </c>
      <c r="R158" t="s">
        <v>8317</v>
      </c>
      <c r="S158" s="11">
        <f t="shared" si="10"/>
        <v>41793.874953703707</v>
      </c>
      <c r="T158" s="11">
        <f t="shared" si="11"/>
        <v>41853.874953703707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11633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3.8841402337228716</v>
      </c>
      <c r="P159">
        <f t="shared" si="9"/>
        <v>5816.5</v>
      </c>
      <c r="Q159" t="s">
        <v>8310</v>
      </c>
      <c r="R159" t="s">
        <v>8317</v>
      </c>
      <c r="S159" s="11">
        <f t="shared" si="10"/>
        <v>42396.661712962959</v>
      </c>
      <c r="T159" s="11">
        <f t="shared" si="11"/>
        <v>42426.661712962959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11633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2.3266</v>
      </c>
      <c r="P160">
        <f t="shared" si="9"/>
        <v>0</v>
      </c>
      <c r="Q160" t="s">
        <v>8310</v>
      </c>
      <c r="R160" t="s">
        <v>8317</v>
      </c>
      <c r="S160" s="11">
        <f t="shared" si="10"/>
        <v>41903.82671296296</v>
      </c>
      <c r="T160" s="11">
        <f t="shared" si="11"/>
        <v>41933.82671296296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11633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2.3265999999999998E-2</v>
      </c>
      <c r="P161">
        <f t="shared" si="9"/>
        <v>11633</v>
      </c>
      <c r="Q161" t="s">
        <v>8310</v>
      </c>
      <c r="R161" t="s">
        <v>8317</v>
      </c>
      <c r="S161" s="11">
        <f t="shared" si="10"/>
        <v>42514.184548611112</v>
      </c>
      <c r="T161" s="11">
        <f t="shared" si="11"/>
        <v>42554.184548611112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11633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2.3266</v>
      </c>
      <c r="P162">
        <f t="shared" si="9"/>
        <v>0</v>
      </c>
      <c r="Q162" t="s">
        <v>8310</v>
      </c>
      <c r="R162" t="s">
        <v>8318</v>
      </c>
      <c r="S162" s="11">
        <f t="shared" si="10"/>
        <v>42171.663090277783</v>
      </c>
      <c r="T162" s="11">
        <f t="shared" si="11"/>
        <v>42231.663090277783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11633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0.23266000000000001</v>
      </c>
      <c r="P163">
        <f t="shared" si="9"/>
        <v>11633</v>
      </c>
      <c r="Q163" t="s">
        <v>8310</v>
      </c>
      <c r="R163" t="s">
        <v>8318</v>
      </c>
      <c r="S163" s="11">
        <f t="shared" si="10"/>
        <v>41792.437442129631</v>
      </c>
      <c r="T163" s="11">
        <f t="shared" si="11"/>
        <v>41822.437442129631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11633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4.1546428571428571</v>
      </c>
      <c r="P164">
        <f t="shared" si="9"/>
        <v>1163.3</v>
      </c>
      <c r="Q164" t="s">
        <v>8310</v>
      </c>
      <c r="R164" t="s">
        <v>8318</v>
      </c>
      <c r="S164" s="11">
        <f t="shared" si="10"/>
        <v>41834.876805555556</v>
      </c>
      <c r="T164" s="11">
        <f t="shared" si="11"/>
        <v>41867.737500000003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11633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5.8164999999999996E-3</v>
      </c>
      <c r="P165">
        <f t="shared" si="9"/>
        <v>0</v>
      </c>
      <c r="Q165" t="s">
        <v>8310</v>
      </c>
      <c r="R165" t="s">
        <v>8318</v>
      </c>
      <c r="S165" s="11">
        <f t="shared" si="10"/>
        <v>42243.711273148147</v>
      </c>
      <c r="T165" s="11">
        <f t="shared" si="11"/>
        <v>42277.75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11633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9.6941666666666662E-2</v>
      </c>
      <c r="P166">
        <f t="shared" si="9"/>
        <v>1661.8571428571429</v>
      </c>
      <c r="Q166" t="s">
        <v>8310</v>
      </c>
      <c r="R166" t="s">
        <v>8318</v>
      </c>
      <c r="S166" s="11">
        <f t="shared" si="10"/>
        <v>41841.512743055559</v>
      </c>
      <c r="T166" s="11">
        <f t="shared" si="11"/>
        <v>41901.512743055559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11633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0.68429411764705883</v>
      </c>
      <c r="P167">
        <f t="shared" si="9"/>
        <v>0</v>
      </c>
      <c r="Q167" t="s">
        <v>8310</v>
      </c>
      <c r="R167" t="s">
        <v>8318</v>
      </c>
      <c r="S167" s="11">
        <f t="shared" si="10"/>
        <v>42351.408842592587</v>
      </c>
      <c r="T167" s="11">
        <f t="shared" si="11"/>
        <v>42381.408842592587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11633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2.3266</v>
      </c>
      <c r="P168">
        <f t="shared" si="9"/>
        <v>11633</v>
      </c>
      <c r="Q168" t="s">
        <v>8310</v>
      </c>
      <c r="R168" t="s">
        <v>8318</v>
      </c>
      <c r="S168" s="11">
        <f t="shared" si="10"/>
        <v>42720.825949074075</v>
      </c>
      <c r="T168" s="11">
        <f t="shared" si="11"/>
        <v>42750.825949074075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11633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0.10575454545454545</v>
      </c>
      <c r="P169">
        <f t="shared" si="9"/>
        <v>5816.5</v>
      </c>
      <c r="Q169" t="s">
        <v>8310</v>
      </c>
      <c r="R169" t="s">
        <v>8318</v>
      </c>
      <c r="S169" s="11">
        <f t="shared" si="10"/>
        <v>42160.677488425921</v>
      </c>
      <c r="T169" s="11">
        <f t="shared" si="11"/>
        <v>42220.677488425921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11633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1.4541249999999999</v>
      </c>
      <c r="P170">
        <f t="shared" si="9"/>
        <v>3877.6666666666665</v>
      </c>
      <c r="Q170" t="s">
        <v>8310</v>
      </c>
      <c r="R170" t="s">
        <v>8318</v>
      </c>
      <c r="S170" s="11">
        <f t="shared" si="10"/>
        <v>42052.58530092593</v>
      </c>
      <c r="T170" s="11">
        <f t="shared" si="11"/>
        <v>42082.543634259258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11633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4.6532</v>
      </c>
      <c r="P171">
        <f t="shared" si="9"/>
        <v>1163.3</v>
      </c>
      <c r="Q171" t="s">
        <v>8310</v>
      </c>
      <c r="R171" t="s">
        <v>8318</v>
      </c>
      <c r="S171" s="11">
        <f t="shared" si="10"/>
        <v>41900.255312499998</v>
      </c>
      <c r="T171" s="11">
        <f t="shared" si="11"/>
        <v>41930.255312499998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11633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1.1633</v>
      </c>
      <c r="P172">
        <f t="shared" si="9"/>
        <v>1163.3</v>
      </c>
      <c r="Q172" t="s">
        <v>8310</v>
      </c>
      <c r="R172" t="s">
        <v>8318</v>
      </c>
      <c r="S172" s="11">
        <f t="shared" si="10"/>
        <v>42216.727812500001</v>
      </c>
      <c r="T172" s="11">
        <f t="shared" si="11"/>
        <v>42245.977777777778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11633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0.23266000000000001</v>
      </c>
      <c r="P173">
        <f t="shared" si="9"/>
        <v>11633</v>
      </c>
      <c r="Q173" t="s">
        <v>8310</v>
      </c>
      <c r="R173" t="s">
        <v>8318</v>
      </c>
      <c r="S173" s="11">
        <f t="shared" si="10"/>
        <v>42533.930717592593</v>
      </c>
      <c r="T173" s="11">
        <f t="shared" si="11"/>
        <v>42593.930717592593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11633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0.12245263157894737</v>
      </c>
      <c r="P174">
        <f t="shared" si="9"/>
        <v>0</v>
      </c>
      <c r="Q174" t="s">
        <v>8310</v>
      </c>
      <c r="R174" t="s">
        <v>8318</v>
      </c>
      <c r="S174" s="11">
        <f t="shared" si="10"/>
        <v>42047.144942129627</v>
      </c>
      <c r="T174" s="11">
        <f t="shared" si="11"/>
        <v>42082.103275462956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11633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10.480180180180181</v>
      </c>
      <c r="P175">
        <f t="shared" si="9"/>
        <v>0</v>
      </c>
      <c r="Q175" t="s">
        <v>8310</v>
      </c>
      <c r="R175" t="s">
        <v>8318</v>
      </c>
      <c r="S175" s="11">
        <f t="shared" si="10"/>
        <v>42033.323009259257</v>
      </c>
      <c r="T175" s="11">
        <f t="shared" si="11"/>
        <v>42063.323009259257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11633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1.9388333333333334</v>
      </c>
      <c r="P176">
        <f t="shared" si="9"/>
        <v>0</v>
      </c>
      <c r="Q176" t="s">
        <v>8310</v>
      </c>
      <c r="R176" t="s">
        <v>8318</v>
      </c>
      <c r="S176" s="11">
        <f t="shared" si="10"/>
        <v>42072.508981481486</v>
      </c>
      <c r="T176" s="11">
        <f t="shared" si="11"/>
        <v>42132.508981481486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11633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0.58165</v>
      </c>
      <c r="P177">
        <f t="shared" si="9"/>
        <v>447.42307692307691</v>
      </c>
      <c r="Q177" t="s">
        <v>8310</v>
      </c>
      <c r="R177" t="s">
        <v>8318</v>
      </c>
      <c r="S177" s="11">
        <f t="shared" si="10"/>
        <v>41855.527905092589</v>
      </c>
      <c r="T177" s="11">
        <f t="shared" si="11"/>
        <v>41880.527905092589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11633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7.7553333333333336</v>
      </c>
      <c r="P178">
        <f t="shared" si="9"/>
        <v>0</v>
      </c>
      <c r="Q178" t="s">
        <v>8310</v>
      </c>
      <c r="R178" t="s">
        <v>8318</v>
      </c>
      <c r="S178" s="11">
        <f t="shared" si="10"/>
        <v>42191.574062500003</v>
      </c>
      <c r="T178" s="11">
        <f t="shared" si="11"/>
        <v>42221.574062500003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11633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25.851111111111113</v>
      </c>
      <c r="P179">
        <f t="shared" si="9"/>
        <v>1661.8571428571429</v>
      </c>
      <c r="Q179" t="s">
        <v>8310</v>
      </c>
      <c r="R179" t="s">
        <v>8318</v>
      </c>
      <c r="S179" s="11">
        <f t="shared" si="10"/>
        <v>42069.797754629632</v>
      </c>
      <c r="T179" s="11">
        <f t="shared" si="11"/>
        <v>42086.75608796296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11633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2.3265999999999998E-2</v>
      </c>
      <c r="P180">
        <f t="shared" si="9"/>
        <v>0</v>
      </c>
      <c r="Q180" t="s">
        <v>8310</v>
      </c>
      <c r="R180" t="s">
        <v>8318</v>
      </c>
      <c r="S180" s="11">
        <f t="shared" si="10"/>
        <v>42304.705381944441</v>
      </c>
      <c r="T180" s="11">
        <f t="shared" si="11"/>
        <v>42334.747048611112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11633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11.632999999999999</v>
      </c>
      <c r="P181">
        <f t="shared" si="9"/>
        <v>5816.5</v>
      </c>
      <c r="Q181" t="s">
        <v>8310</v>
      </c>
      <c r="R181" t="s">
        <v>8318</v>
      </c>
      <c r="S181" s="11">
        <f t="shared" si="10"/>
        <v>42402.830497685187</v>
      </c>
      <c r="T181" s="11">
        <f t="shared" si="11"/>
        <v>42432.830497685187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11633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9.6941666666666659</v>
      </c>
      <c r="P182">
        <f t="shared" si="9"/>
        <v>894.84615384615381</v>
      </c>
      <c r="Q182" t="s">
        <v>8310</v>
      </c>
      <c r="R182" t="s">
        <v>8318</v>
      </c>
      <c r="S182" s="11">
        <f t="shared" si="10"/>
        <v>42067.741238425922</v>
      </c>
      <c r="T182" s="11">
        <f t="shared" si="11"/>
        <v>42107.541666666672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11633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3.3984808647385334</v>
      </c>
      <c r="P183">
        <f t="shared" si="9"/>
        <v>2908.25</v>
      </c>
      <c r="Q183" t="s">
        <v>8310</v>
      </c>
      <c r="R183" t="s">
        <v>8318</v>
      </c>
      <c r="S183" s="11">
        <f t="shared" si="10"/>
        <v>42147.491840277777</v>
      </c>
      <c r="T183" s="11">
        <f t="shared" si="11"/>
        <v>42177.491840277777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11633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11.632999999999999</v>
      </c>
      <c r="P184">
        <f t="shared" si="9"/>
        <v>0</v>
      </c>
      <c r="Q184" t="s">
        <v>8310</v>
      </c>
      <c r="R184" t="s">
        <v>8318</v>
      </c>
      <c r="S184" s="11">
        <f t="shared" si="10"/>
        <v>42711.761944444443</v>
      </c>
      <c r="T184" s="11">
        <f t="shared" si="11"/>
        <v>42741.761944444443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11633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0.93064000000000002</v>
      </c>
      <c r="P185">
        <f t="shared" si="9"/>
        <v>969.41666666666663</v>
      </c>
      <c r="Q185" t="s">
        <v>8310</v>
      </c>
      <c r="R185" t="s">
        <v>8318</v>
      </c>
      <c r="S185" s="11">
        <f t="shared" si="10"/>
        <v>41939.560300925928</v>
      </c>
      <c r="T185" s="11">
        <f t="shared" si="11"/>
        <v>41969.601967592593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11633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7.7553333333333336</v>
      </c>
      <c r="P186">
        <f t="shared" si="9"/>
        <v>5816.5</v>
      </c>
      <c r="Q186" t="s">
        <v>8310</v>
      </c>
      <c r="R186" t="s">
        <v>8318</v>
      </c>
      <c r="S186" s="11">
        <f t="shared" si="10"/>
        <v>41825.541226851856</v>
      </c>
      <c r="T186" s="11">
        <f t="shared" si="11"/>
        <v>41882.915972222225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11633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0.290825</v>
      </c>
      <c r="P187">
        <f t="shared" si="9"/>
        <v>1163.3</v>
      </c>
      <c r="Q187" t="s">
        <v>8310</v>
      </c>
      <c r="R187" t="s">
        <v>8318</v>
      </c>
      <c r="S187" s="11">
        <f t="shared" si="10"/>
        <v>42570.66133101852</v>
      </c>
      <c r="T187" s="11">
        <f t="shared" si="11"/>
        <v>42600.66133101852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11633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2.3266</v>
      </c>
      <c r="P188">
        <f t="shared" si="9"/>
        <v>0</v>
      </c>
      <c r="Q188" t="s">
        <v>8310</v>
      </c>
      <c r="R188" t="s">
        <v>8318</v>
      </c>
      <c r="S188" s="11">
        <f t="shared" si="10"/>
        <v>42767.562893518523</v>
      </c>
      <c r="T188" s="11">
        <f t="shared" si="11"/>
        <v>42797.583333333328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11633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2.3266</v>
      </c>
      <c r="P189">
        <f t="shared" si="9"/>
        <v>2326.6</v>
      </c>
      <c r="Q189" t="s">
        <v>8310</v>
      </c>
      <c r="R189" t="s">
        <v>8318</v>
      </c>
      <c r="S189" s="11">
        <f t="shared" si="10"/>
        <v>42181.984456018516</v>
      </c>
      <c r="T189" s="11">
        <f t="shared" si="11"/>
        <v>42206.040972222225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11633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7.7553333333333336</v>
      </c>
      <c r="P190">
        <f t="shared" si="9"/>
        <v>0</v>
      </c>
      <c r="Q190" t="s">
        <v>8310</v>
      </c>
      <c r="R190" t="s">
        <v>8318</v>
      </c>
      <c r="S190" s="11">
        <f t="shared" si="10"/>
        <v>41856.93304398148</v>
      </c>
      <c r="T190" s="11">
        <f t="shared" si="11"/>
        <v>41886.93304398148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11633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2.3265999999999998E-2</v>
      </c>
      <c r="P191">
        <f t="shared" si="9"/>
        <v>2326.6</v>
      </c>
      <c r="Q191" t="s">
        <v>8310</v>
      </c>
      <c r="R191" t="s">
        <v>8318</v>
      </c>
      <c r="S191" s="11">
        <f t="shared" si="10"/>
        <v>42556.440706018519</v>
      </c>
      <c r="T191" s="11">
        <f t="shared" si="11"/>
        <v>42616.440706018519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11633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0.9694166666666667</v>
      </c>
      <c r="P192">
        <f t="shared" si="9"/>
        <v>11633</v>
      </c>
      <c r="Q192" t="s">
        <v>8310</v>
      </c>
      <c r="R192" t="s">
        <v>8318</v>
      </c>
      <c r="S192" s="11">
        <f t="shared" si="10"/>
        <v>42527.400995370372</v>
      </c>
      <c r="T192" s="11">
        <f t="shared" si="11"/>
        <v>42537.400995370372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11633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2.3266</v>
      </c>
      <c r="P193">
        <f t="shared" si="9"/>
        <v>3877.6666666666665</v>
      </c>
      <c r="Q193" t="s">
        <v>8310</v>
      </c>
      <c r="R193" t="s">
        <v>8318</v>
      </c>
      <c r="S193" s="11">
        <f t="shared" si="10"/>
        <v>42239.191412037035</v>
      </c>
      <c r="T193" s="11">
        <f t="shared" si="11"/>
        <v>42279.191412037035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11633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1.1632999999999999E-2</v>
      </c>
      <c r="P194">
        <f t="shared" si="9"/>
        <v>3877.6666666666665</v>
      </c>
      <c r="Q194" t="s">
        <v>8310</v>
      </c>
      <c r="R194" t="s">
        <v>8318</v>
      </c>
      <c r="S194" s="11">
        <f t="shared" si="10"/>
        <v>41899.542037037041</v>
      </c>
      <c r="T194" s="11">
        <f t="shared" si="11"/>
        <v>41929.542037037041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11633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11.632999999999999</v>
      </c>
      <c r="P195">
        <f t="shared" ref="P195:P258" si="13">IF(L195&gt;0, E195/L195, 0)</f>
        <v>0</v>
      </c>
      <c r="Q195" t="s">
        <v>8310</v>
      </c>
      <c r="R195" t="s">
        <v>8318</v>
      </c>
      <c r="S195" s="11">
        <f t="shared" ref="S195:S258" si="14">(((J195/60)/60)/24)+DATE(1970,1,1)+(-6/24)</f>
        <v>41911.684791666667</v>
      </c>
      <c r="T195" s="11">
        <f t="shared" ref="T195:T258" si="15">(((I195/60)/60)/24)+DATE(1970,1,1)+(-6/24)</f>
        <v>41971.726458333331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11633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4.6532</v>
      </c>
      <c r="P196">
        <f t="shared" si="13"/>
        <v>3877.6666666666665</v>
      </c>
      <c r="Q196" t="s">
        <v>8310</v>
      </c>
      <c r="R196" t="s">
        <v>8318</v>
      </c>
      <c r="S196" s="11">
        <f t="shared" si="14"/>
        <v>42375.746886574074</v>
      </c>
      <c r="T196" s="11">
        <f t="shared" si="15"/>
        <v>42435.746886574074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11633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5.8164999999999996E-3</v>
      </c>
      <c r="P197">
        <f t="shared" si="13"/>
        <v>0</v>
      </c>
      <c r="Q197" t="s">
        <v>8310</v>
      </c>
      <c r="R197" t="s">
        <v>8318</v>
      </c>
      <c r="S197" s="11">
        <f t="shared" si="14"/>
        <v>42135.42050925926</v>
      </c>
      <c r="T197" s="11">
        <f t="shared" si="15"/>
        <v>42195.42050925926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11633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3.3237142857142858</v>
      </c>
      <c r="P198">
        <f t="shared" si="13"/>
        <v>612.26315789473688</v>
      </c>
      <c r="Q198" t="s">
        <v>8310</v>
      </c>
      <c r="R198" t="s">
        <v>8318</v>
      </c>
      <c r="S198" s="11">
        <f t="shared" si="14"/>
        <v>42259.292800925927</v>
      </c>
      <c r="T198" s="11">
        <f t="shared" si="15"/>
        <v>42287.625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11633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4.6532</v>
      </c>
      <c r="P199">
        <f t="shared" si="13"/>
        <v>1454.125</v>
      </c>
      <c r="Q199" t="s">
        <v>8310</v>
      </c>
      <c r="R199" t="s">
        <v>8318</v>
      </c>
      <c r="S199" s="11">
        <f t="shared" si="14"/>
        <v>42741.598379629635</v>
      </c>
      <c r="T199" s="11">
        <f t="shared" si="15"/>
        <v>42783.625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11633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0.46532000000000001</v>
      </c>
      <c r="P200">
        <f t="shared" si="13"/>
        <v>1938.8333333333333</v>
      </c>
      <c r="Q200" t="s">
        <v>8310</v>
      </c>
      <c r="R200" t="s">
        <v>8318</v>
      </c>
      <c r="S200" s="11">
        <f t="shared" si="14"/>
        <v>41887.133356481485</v>
      </c>
      <c r="T200" s="11">
        <f t="shared" si="15"/>
        <v>41917.133356481485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11633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1.1633</v>
      </c>
      <c r="P201">
        <f t="shared" si="13"/>
        <v>0</v>
      </c>
      <c r="Q201" t="s">
        <v>8310</v>
      </c>
      <c r="R201" t="s">
        <v>8318</v>
      </c>
      <c r="S201" s="11">
        <f t="shared" si="14"/>
        <v>42583.873865740738</v>
      </c>
      <c r="T201" s="11">
        <f t="shared" si="15"/>
        <v>42613.873865740738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11633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1.9388333333333334</v>
      </c>
      <c r="P202">
        <f t="shared" si="13"/>
        <v>646.27777777777783</v>
      </c>
      <c r="Q202" t="s">
        <v>8310</v>
      </c>
      <c r="R202" t="s">
        <v>8318</v>
      </c>
      <c r="S202" s="11">
        <f t="shared" si="14"/>
        <v>41866.833368055559</v>
      </c>
      <c r="T202" s="11">
        <f t="shared" si="15"/>
        <v>41896.833368055559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11633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17.896923076923077</v>
      </c>
      <c r="P203">
        <f t="shared" si="13"/>
        <v>1661.8571428571429</v>
      </c>
      <c r="Q203" t="s">
        <v>8310</v>
      </c>
      <c r="R203" t="s">
        <v>8318</v>
      </c>
      <c r="S203" s="11">
        <f t="shared" si="14"/>
        <v>42023.568622685183</v>
      </c>
      <c r="T203" s="11">
        <f t="shared" si="15"/>
        <v>42043.568622685183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11633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1.9388333333333334</v>
      </c>
      <c r="P204">
        <f t="shared" si="13"/>
        <v>0</v>
      </c>
      <c r="Q204" t="s">
        <v>8310</v>
      </c>
      <c r="R204" t="s">
        <v>8318</v>
      </c>
      <c r="S204" s="11">
        <f t="shared" si="14"/>
        <v>42255.677824074075</v>
      </c>
      <c r="T204" s="11">
        <f t="shared" si="15"/>
        <v>42285.624305555553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11633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4.6532</v>
      </c>
      <c r="P205">
        <f t="shared" si="13"/>
        <v>1454.125</v>
      </c>
      <c r="Q205" t="s">
        <v>8310</v>
      </c>
      <c r="R205" t="s">
        <v>8318</v>
      </c>
      <c r="S205" s="11">
        <f t="shared" si="14"/>
        <v>41973.597962962958</v>
      </c>
      <c r="T205" s="11">
        <f t="shared" si="15"/>
        <v>42033.597962962958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11633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3.8776666666666668E-2</v>
      </c>
      <c r="P206">
        <f t="shared" si="13"/>
        <v>8.9969064191802008</v>
      </c>
      <c r="Q206" t="s">
        <v>8310</v>
      </c>
      <c r="R206" t="s">
        <v>8318</v>
      </c>
      <c r="S206" s="11">
        <f t="shared" si="14"/>
        <v>42556.333368055552</v>
      </c>
      <c r="T206" s="11">
        <f t="shared" si="15"/>
        <v>42586.333368055552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11633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1.4541249999999999</v>
      </c>
      <c r="P207">
        <f t="shared" si="13"/>
        <v>684.29411764705878</v>
      </c>
      <c r="Q207" t="s">
        <v>8310</v>
      </c>
      <c r="R207" t="s">
        <v>8318</v>
      </c>
      <c r="S207" s="11">
        <f t="shared" si="14"/>
        <v>42248.382199074069</v>
      </c>
      <c r="T207" s="11">
        <f t="shared" si="15"/>
        <v>42283.382199074069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11633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0.91598425196850397</v>
      </c>
      <c r="P208">
        <f t="shared" si="13"/>
        <v>0</v>
      </c>
      <c r="Q208" t="s">
        <v>8310</v>
      </c>
      <c r="R208" t="s">
        <v>8318</v>
      </c>
      <c r="S208" s="11">
        <f t="shared" si="14"/>
        <v>42566.754432870366</v>
      </c>
      <c r="T208" s="11">
        <f t="shared" si="15"/>
        <v>42587.754432870366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11633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0.83092857142857146</v>
      </c>
      <c r="P209">
        <f t="shared" si="13"/>
        <v>894.84615384615381</v>
      </c>
      <c r="Q209" t="s">
        <v>8310</v>
      </c>
      <c r="R209" t="s">
        <v>8318</v>
      </c>
      <c r="S209" s="11">
        <f t="shared" si="14"/>
        <v>41977.947199074071</v>
      </c>
      <c r="T209" s="11">
        <f t="shared" si="15"/>
        <v>42007.947199074071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11633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0.23266000000000001</v>
      </c>
      <c r="P210">
        <f t="shared" si="13"/>
        <v>0</v>
      </c>
      <c r="Q210" t="s">
        <v>8310</v>
      </c>
      <c r="R210" t="s">
        <v>8318</v>
      </c>
      <c r="S210" s="11">
        <f t="shared" si="14"/>
        <v>41959.119988425926</v>
      </c>
      <c r="T210" s="11">
        <f t="shared" si="15"/>
        <v>41989.119988425926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11633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0.46532000000000001</v>
      </c>
      <c r="P211">
        <f t="shared" si="13"/>
        <v>0</v>
      </c>
      <c r="Q211" t="s">
        <v>8310</v>
      </c>
      <c r="R211" t="s">
        <v>8318</v>
      </c>
      <c r="S211" s="11">
        <f t="shared" si="14"/>
        <v>42165.672858796301</v>
      </c>
      <c r="T211" s="11">
        <f t="shared" si="15"/>
        <v>42195.672858796301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11633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0.9694166666666667</v>
      </c>
      <c r="P212">
        <f t="shared" si="13"/>
        <v>352.5151515151515</v>
      </c>
      <c r="Q212" t="s">
        <v>8310</v>
      </c>
      <c r="R212" t="s">
        <v>8318</v>
      </c>
      <c r="S212" s="11">
        <f t="shared" si="14"/>
        <v>42248.814722222218</v>
      </c>
      <c r="T212" s="11">
        <f t="shared" si="15"/>
        <v>42277.958333333328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11633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2.3266</v>
      </c>
      <c r="P213">
        <f t="shared" si="13"/>
        <v>969.41666666666663</v>
      </c>
      <c r="Q213" t="s">
        <v>8310</v>
      </c>
      <c r="R213" t="s">
        <v>8318</v>
      </c>
      <c r="S213" s="11">
        <f t="shared" si="14"/>
        <v>42235.909918981488</v>
      </c>
      <c r="T213" s="11">
        <f t="shared" si="15"/>
        <v>42265.909918981488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11633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1.8465079365079364</v>
      </c>
      <c r="P214">
        <f t="shared" si="13"/>
        <v>11633</v>
      </c>
      <c r="Q214" t="s">
        <v>8310</v>
      </c>
      <c r="R214" t="s">
        <v>8318</v>
      </c>
      <c r="S214" s="11">
        <f t="shared" si="14"/>
        <v>42416.631018518514</v>
      </c>
      <c r="T214" s="11">
        <f t="shared" si="15"/>
        <v>42476.589351851857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11633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0.23266000000000001</v>
      </c>
      <c r="P215">
        <f t="shared" si="13"/>
        <v>11633</v>
      </c>
      <c r="Q215" t="s">
        <v>8310</v>
      </c>
      <c r="R215" t="s">
        <v>8318</v>
      </c>
      <c r="S215" s="11">
        <f t="shared" si="14"/>
        <v>42202.344293981485</v>
      </c>
      <c r="T215" s="11">
        <f t="shared" si="15"/>
        <v>42232.337974537033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11633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0.93064000000000002</v>
      </c>
      <c r="P216">
        <f t="shared" si="13"/>
        <v>11633</v>
      </c>
      <c r="Q216" t="s">
        <v>8310</v>
      </c>
      <c r="R216" t="s">
        <v>8318</v>
      </c>
      <c r="S216" s="11">
        <f t="shared" si="14"/>
        <v>42009.39061342593</v>
      </c>
      <c r="T216" s="11">
        <f t="shared" si="15"/>
        <v>42069.39061342593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11633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2.6438636363636365</v>
      </c>
      <c r="P217">
        <f t="shared" si="13"/>
        <v>11633</v>
      </c>
      <c r="Q217" t="s">
        <v>8310</v>
      </c>
      <c r="R217" t="s">
        <v>8318</v>
      </c>
      <c r="S217" s="11">
        <f t="shared" si="14"/>
        <v>42374.980115740742</v>
      </c>
      <c r="T217" s="11">
        <f t="shared" si="15"/>
        <v>42417.749305555553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11633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0.23266000000000001</v>
      </c>
      <c r="P218">
        <f t="shared" si="13"/>
        <v>138.48809523809524</v>
      </c>
      <c r="Q218" t="s">
        <v>8310</v>
      </c>
      <c r="R218" t="s">
        <v>8318</v>
      </c>
      <c r="S218" s="11">
        <f t="shared" si="14"/>
        <v>42066.708761574075</v>
      </c>
      <c r="T218" s="11">
        <f t="shared" si="15"/>
        <v>42116.667094907403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11633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0.11633</v>
      </c>
      <c r="P219">
        <f t="shared" si="13"/>
        <v>306.13157894736844</v>
      </c>
      <c r="Q219" t="s">
        <v>8310</v>
      </c>
      <c r="R219" t="s">
        <v>8318</v>
      </c>
      <c r="S219" s="11">
        <f t="shared" si="14"/>
        <v>41970.39061342593</v>
      </c>
      <c r="T219" s="11">
        <f t="shared" si="15"/>
        <v>42001.39061342593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11633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2.3266</v>
      </c>
      <c r="P220">
        <f t="shared" si="13"/>
        <v>11633</v>
      </c>
      <c r="Q220" t="s">
        <v>8310</v>
      </c>
      <c r="R220" t="s">
        <v>8318</v>
      </c>
      <c r="S220" s="11">
        <f t="shared" si="14"/>
        <v>42079.378344907411</v>
      </c>
      <c r="T220" s="11">
        <f t="shared" si="15"/>
        <v>42139.378344907411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11633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0.23266000000000001</v>
      </c>
      <c r="P221">
        <f t="shared" si="13"/>
        <v>153.06578947368422</v>
      </c>
      <c r="Q221" t="s">
        <v>8310</v>
      </c>
      <c r="R221" t="s">
        <v>8318</v>
      </c>
      <c r="S221" s="11">
        <f t="shared" si="14"/>
        <v>42429.076678240745</v>
      </c>
      <c r="T221" s="11">
        <f t="shared" si="15"/>
        <v>42461.040972222225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11633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0.23266000000000001</v>
      </c>
      <c r="P222">
        <f t="shared" si="13"/>
        <v>3877.6666666666665</v>
      </c>
      <c r="Q222" t="s">
        <v>8310</v>
      </c>
      <c r="R222" t="s">
        <v>8318</v>
      </c>
      <c r="S222" s="11">
        <f t="shared" si="14"/>
        <v>42195.393865740742</v>
      </c>
      <c r="T222" s="11">
        <f t="shared" si="15"/>
        <v>42236.587499999994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11633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0.23266000000000001</v>
      </c>
      <c r="P223">
        <f t="shared" si="13"/>
        <v>0</v>
      </c>
      <c r="Q223" t="s">
        <v>8310</v>
      </c>
      <c r="R223" t="s">
        <v>8318</v>
      </c>
      <c r="S223" s="11">
        <f t="shared" si="14"/>
        <v>42031.587546296301</v>
      </c>
      <c r="T223" s="11">
        <f t="shared" si="15"/>
        <v>42091.54587962963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11633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11.632999999999999</v>
      </c>
      <c r="P224">
        <f t="shared" si="13"/>
        <v>5816.5</v>
      </c>
      <c r="Q224" t="s">
        <v>8310</v>
      </c>
      <c r="R224" t="s">
        <v>8318</v>
      </c>
      <c r="S224" s="11">
        <f t="shared" si="14"/>
        <v>42031.519884259258</v>
      </c>
      <c r="T224" s="11">
        <f t="shared" si="15"/>
        <v>42089.860416666663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11633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7.7553333333333337E-3</v>
      </c>
      <c r="P225">
        <f t="shared" si="13"/>
        <v>0</v>
      </c>
      <c r="Q225" t="s">
        <v>8310</v>
      </c>
      <c r="R225" t="s">
        <v>8318</v>
      </c>
      <c r="S225" s="11">
        <f t="shared" si="14"/>
        <v>42481.798032407409</v>
      </c>
      <c r="T225" s="11">
        <f t="shared" si="15"/>
        <v>42511.795138888891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11633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1.9388333333333334E-3</v>
      </c>
      <c r="P226">
        <f t="shared" si="13"/>
        <v>0</v>
      </c>
      <c r="Q226" t="s">
        <v>8310</v>
      </c>
      <c r="R226" t="s">
        <v>8318</v>
      </c>
      <c r="S226" s="11">
        <f t="shared" si="14"/>
        <v>42134.985254629632</v>
      </c>
      <c r="T226" s="11">
        <f t="shared" si="15"/>
        <v>42194.985254629632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11633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58.164999999999999</v>
      </c>
      <c r="P227">
        <f t="shared" si="13"/>
        <v>0</v>
      </c>
      <c r="Q227" t="s">
        <v>8310</v>
      </c>
      <c r="R227" t="s">
        <v>8318</v>
      </c>
      <c r="S227" s="11">
        <f t="shared" si="14"/>
        <v>42438.711273148147</v>
      </c>
      <c r="T227" s="11">
        <f t="shared" si="15"/>
        <v>42468.669606481482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11633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0.40113793103448275</v>
      </c>
      <c r="P228">
        <f t="shared" si="13"/>
        <v>5816.5</v>
      </c>
      <c r="Q228" t="s">
        <v>8310</v>
      </c>
      <c r="R228" t="s">
        <v>8318</v>
      </c>
      <c r="S228" s="11">
        <f t="shared" si="14"/>
        <v>42106.416018518517</v>
      </c>
      <c r="T228" s="11">
        <f t="shared" si="15"/>
        <v>42155.145138888889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11633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0.41546428571428573</v>
      </c>
      <c r="P229">
        <f t="shared" si="13"/>
        <v>0</v>
      </c>
      <c r="Q229" t="s">
        <v>8310</v>
      </c>
      <c r="R229" t="s">
        <v>8318</v>
      </c>
      <c r="S229" s="11">
        <f t="shared" si="14"/>
        <v>42164.643993055557</v>
      </c>
      <c r="T229" s="11">
        <f t="shared" si="15"/>
        <v>42194.643993055557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11633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1.4541249999999999</v>
      </c>
      <c r="P230">
        <f t="shared" si="13"/>
        <v>0</v>
      </c>
      <c r="Q230" t="s">
        <v>8310</v>
      </c>
      <c r="R230" t="s">
        <v>8318</v>
      </c>
      <c r="S230" s="11">
        <f t="shared" si="14"/>
        <v>42096.436400462961</v>
      </c>
      <c r="T230" s="11">
        <f t="shared" si="15"/>
        <v>42156.436400462961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11633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3.8776666666666668</v>
      </c>
      <c r="P231">
        <f t="shared" si="13"/>
        <v>0</v>
      </c>
      <c r="Q231" t="s">
        <v>8310</v>
      </c>
      <c r="R231" t="s">
        <v>8318</v>
      </c>
      <c r="S231" s="11">
        <f t="shared" si="14"/>
        <v>42383.683993055558</v>
      </c>
      <c r="T231" s="11">
        <f t="shared" si="15"/>
        <v>42413.683993055558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11633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0.7755333333333333</v>
      </c>
      <c r="P232">
        <f t="shared" si="13"/>
        <v>5816.5</v>
      </c>
      <c r="Q232" t="s">
        <v>8310</v>
      </c>
      <c r="R232" t="s">
        <v>8318</v>
      </c>
      <c r="S232" s="11">
        <f t="shared" si="14"/>
        <v>42129.527210648142</v>
      </c>
      <c r="T232" s="11">
        <f t="shared" si="15"/>
        <v>42159.527210648142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11633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7.7553333333333337E-3</v>
      </c>
      <c r="P233">
        <f t="shared" si="13"/>
        <v>0</v>
      </c>
      <c r="Q233" t="s">
        <v>8310</v>
      </c>
      <c r="R233" t="s">
        <v>8318</v>
      </c>
      <c r="S233" s="11">
        <f t="shared" si="14"/>
        <v>42341.708923611113</v>
      </c>
      <c r="T233" s="11">
        <f t="shared" si="15"/>
        <v>42371.708923611113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11633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2.9082499999999998</v>
      </c>
      <c r="P234">
        <f t="shared" si="13"/>
        <v>1661.8571428571429</v>
      </c>
      <c r="Q234" t="s">
        <v>8310</v>
      </c>
      <c r="R234" t="s">
        <v>8318</v>
      </c>
      <c r="S234" s="11">
        <f t="shared" si="14"/>
        <v>42032.57576388889</v>
      </c>
      <c r="T234" s="11">
        <f t="shared" si="15"/>
        <v>42062.57576388889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11633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3.3237142857142854E-2</v>
      </c>
      <c r="P235">
        <f t="shared" si="13"/>
        <v>0</v>
      </c>
      <c r="Q235" t="s">
        <v>8310</v>
      </c>
      <c r="R235" t="s">
        <v>8318</v>
      </c>
      <c r="S235" s="11">
        <f t="shared" si="14"/>
        <v>42612.661712962959</v>
      </c>
      <c r="T235" s="11">
        <f t="shared" si="15"/>
        <v>42642.661712962959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11633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11.632999999999999</v>
      </c>
      <c r="P236">
        <f t="shared" si="13"/>
        <v>2326.6</v>
      </c>
      <c r="Q236" t="s">
        <v>8310</v>
      </c>
      <c r="R236" t="s">
        <v>8318</v>
      </c>
      <c r="S236" s="11">
        <f t="shared" si="14"/>
        <v>42135.785405092596</v>
      </c>
      <c r="T236" s="11">
        <f t="shared" si="15"/>
        <v>42175.785405092596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11633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1.1633</v>
      </c>
      <c r="P237">
        <f t="shared" si="13"/>
        <v>0</v>
      </c>
      <c r="Q237" t="s">
        <v>8310</v>
      </c>
      <c r="R237" t="s">
        <v>8318</v>
      </c>
      <c r="S237" s="11">
        <f t="shared" si="14"/>
        <v>42164.658530092594</v>
      </c>
      <c r="T237" s="11">
        <f t="shared" si="15"/>
        <v>42194.658530092594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11633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7.7553333333333335E-2</v>
      </c>
      <c r="P238">
        <f t="shared" si="13"/>
        <v>0</v>
      </c>
      <c r="Q238" t="s">
        <v>8310</v>
      </c>
      <c r="R238" t="s">
        <v>8318</v>
      </c>
      <c r="S238" s="11">
        <f t="shared" si="14"/>
        <v>42320.83447916666</v>
      </c>
      <c r="T238" s="11">
        <f t="shared" si="15"/>
        <v>42373.75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11633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0.7755333333333333</v>
      </c>
      <c r="P239">
        <f t="shared" si="13"/>
        <v>11633</v>
      </c>
      <c r="Q239" t="s">
        <v>8310</v>
      </c>
      <c r="R239" t="s">
        <v>8318</v>
      </c>
      <c r="S239" s="11">
        <f t="shared" si="14"/>
        <v>42377.327187499999</v>
      </c>
      <c r="T239" s="11">
        <f t="shared" si="15"/>
        <v>42437.327187499999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11633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0.44742307692307692</v>
      </c>
      <c r="P240">
        <f t="shared" si="13"/>
        <v>0</v>
      </c>
      <c r="Q240" t="s">
        <v>8310</v>
      </c>
      <c r="R240" t="s">
        <v>8318</v>
      </c>
      <c r="S240" s="11">
        <f t="shared" si="14"/>
        <v>42713.712499999994</v>
      </c>
      <c r="T240" s="11">
        <f t="shared" si="15"/>
        <v>42734.125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11633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11.632999999999999</v>
      </c>
      <c r="P241">
        <f t="shared" si="13"/>
        <v>2326.6</v>
      </c>
      <c r="Q241" t="s">
        <v>8310</v>
      </c>
      <c r="R241" t="s">
        <v>8318</v>
      </c>
      <c r="S241" s="11">
        <f t="shared" si="14"/>
        <v>42296.860300925924</v>
      </c>
      <c r="T241" s="11">
        <f t="shared" si="15"/>
        <v>42316.25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11633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0.7755333333333333</v>
      </c>
      <c r="P242">
        <f t="shared" si="13"/>
        <v>84.912408759124091</v>
      </c>
      <c r="Q242" t="s">
        <v>8310</v>
      </c>
      <c r="R242" t="s">
        <v>8319</v>
      </c>
      <c r="S242" s="11">
        <f t="shared" si="14"/>
        <v>41354.458460648151</v>
      </c>
      <c r="T242" s="11">
        <f t="shared" si="15"/>
        <v>41399.458460648151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11633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0.3195879120879121</v>
      </c>
      <c r="P243">
        <f t="shared" si="13"/>
        <v>30.938829787234042</v>
      </c>
      <c r="Q243" t="s">
        <v>8310</v>
      </c>
      <c r="R243" t="s">
        <v>8319</v>
      </c>
      <c r="S243" s="11">
        <f t="shared" si="14"/>
        <v>41949.447962962964</v>
      </c>
      <c r="T243" s="11">
        <f t="shared" si="15"/>
        <v>41994.447962962964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11633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0.89484615384615385</v>
      </c>
      <c r="P244">
        <f t="shared" si="13"/>
        <v>57.589108910891092</v>
      </c>
      <c r="Q244" t="s">
        <v>8310</v>
      </c>
      <c r="R244" t="s">
        <v>8319</v>
      </c>
      <c r="S244" s="11">
        <f t="shared" si="14"/>
        <v>40862.242939814816</v>
      </c>
      <c r="T244" s="11">
        <f t="shared" si="15"/>
        <v>40897.242939814816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11633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0.46532000000000001</v>
      </c>
      <c r="P245">
        <f t="shared" si="13"/>
        <v>35.466463414634148</v>
      </c>
      <c r="Q245" t="s">
        <v>8310</v>
      </c>
      <c r="R245" t="s">
        <v>8319</v>
      </c>
      <c r="S245" s="11">
        <f t="shared" si="14"/>
        <v>41661.797500000001</v>
      </c>
      <c r="T245" s="11">
        <f t="shared" si="15"/>
        <v>41691.797500000001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11633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3.3237142857142858</v>
      </c>
      <c r="P246">
        <f t="shared" si="13"/>
        <v>138.48809523809524</v>
      </c>
      <c r="Q246" t="s">
        <v>8310</v>
      </c>
      <c r="R246" t="s">
        <v>8319</v>
      </c>
      <c r="S246" s="11">
        <f t="shared" si="14"/>
        <v>40213.073599537034</v>
      </c>
      <c r="T246" s="11">
        <f t="shared" si="15"/>
        <v>40253.04583333333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11633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2.3266</v>
      </c>
      <c r="P247">
        <f t="shared" si="13"/>
        <v>121.17708333333333</v>
      </c>
      <c r="Q247" t="s">
        <v>8310</v>
      </c>
      <c r="R247" t="s">
        <v>8319</v>
      </c>
      <c r="S247" s="11">
        <f t="shared" si="14"/>
        <v>41106.803067129629</v>
      </c>
      <c r="T247" s="11">
        <f t="shared" si="15"/>
        <v>41136.803067129629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11633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2.3266</v>
      </c>
      <c r="P248">
        <f t="shared" si="13"/>
        <v>52.165919282511211</v>
      </c>
      <c r="Q248" t="s">
        <v>8310</v>
      </c>
      <c r="R248" t="s">
        <v>8319</v>
      </c>
      <c r="S248" s="11">
        <f t="shared" si="14"/>
        <v>40480.113483796296</v>
      </c>
      <c r="T248" s="11">
        <f t="shared" si="15"/>
        <v>40530.155150462961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11633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2.3266</v>
      </c>
      <c r="P249">
        <f t="shared" si="13"/>
        <v>187.62903225806451</v>
      </c>
      <c r="Q249" t="s">
        <v>8310</v>
      </c>
      <c r="R249" t="s">
        <v>8319</v>
      </c>
      <c r="S249" s="11">
        <f t="shared" si="14"/>
        <v>40430.354328703703</v>
      </c>
      <c r="T249" s="11">
        <f t="shared" si="15"/>
        <v>40466.902083333334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11633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0.13685882352941175</v>
      </c>
      <c r="P250">
        <f t="shared" si="13"/>
        <v>79.678082191780817</v>
      </c>
      <c r="Q250" t="s">
        <v>8310</v>
      </c>
      <c r="R250" t="s">
        <v>8319</v>
      </c>
      <c r="S250" s="11">
        <f t="shared" si="14"/>
        <v>40870.524409722224</v>
      </c>
      <c r="T250" s="11">
        <f t="shared" si="15"/>
        <v>40915.524409722224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11633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1.1633</v>
      </c>
      <c r="P251">
        <f t="shared" si="13"/>
        <v>49.502127659574469</v>
      </c>
      <c r="Q251" t="s">
        <v>8310</v>
      </c>
      <c r="R251" t="s">
        <v>8319</v>
      </c>
      <c r="S251" s="11">
        <f t="shared" si="14"/>
        <v>40332.673842592594</v>
      </c>
      <c r="T251" s="11">
        <f t="shared" si="15"/>
        <v>40412.486111111109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11633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0.38776666666666665</v>
      </c>
      <c r="P252">
        <f t="shared" si="13"/>
        <v>26.620137299771166</v>
      </c>
      <c r="Q252" t="s">
        <v>8310</v>
      </c>
      <c r="R252" t="s">
        <v>8319</v>
      </c>
      <c r="S252" s="11">
        <f t="shared" si="14"/>
        <v>41401.315868055557</v>
      </c>
      <c r="T252" s="11">
        <f t="shared" si="15"/>
        <v>41431.315868055557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11633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3.3237142857142858</v>
      </c>
      <c r="P253">
        <f t="shared" si="13"/>
        <v>151.07792207792207</v>
      </c>
      <c r="Q253" t="s">
        <v>8310</v>
      </c>
      <c r="R253" t="s">
        <v>8319</v>
      </c>
      <c r="S253" s="11">
        <f t="shared" si="14"/>
        <v>41013.537569444445</v>
      </c>
      <c r="T253" s="11">
        <f t="shared" si="15"/>
        <v>41045.541666666664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11633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2.3266</v>
      </c>
      <c r="P254">
        <f t="shared" si="13"/>
        <v>107.71296296296296</v>
      </c>
      <c r="Q254" t="s">
        <v>8310</v>
      </c>
      <c r="R254" t="s">
        <v>8319</v>
      </c>
      <c r="S254" s="11">
        <f t="shared" si="14"/>
        <v>40266.412708333337</v>
      </c>
      <c r="T254" s="11">
        <f t="shared" si="15"/>
        <v>40329.915972222225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11633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7.7553333333333336</v>
      </c>
      <c r="P255">
        <f t="shared" si="13"/>
        <v>1661.8571428571429</v>
      </c>
      <c r="Q255" t="s">
        <v>8310</v>
      </c>
      <c r="R255" t="s">
        <v>8319</v>
      </c>
      <c r="S255" s="11">
        <f t="shared" si="14"/>
        <v>40924.400868055556</v>
      </c>
      <c r="T255" s="11">
        <f t="shared" si="15"/>
        <v>40954.400868055556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11633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0.48470833333333335</v>
      </c>
      <c r="P256">
        <f t="shared" si="13"/>
        <v>37.047770700636946</v>
      </c>
      <c r="Q256" t="s">
        <v>8310</v>
      </c>
      <c r="R256" t="s">
        <v>8319</v>
      </c>
      <c r="S256" s="11">
        <f t="shared" si="14"/>
        <v>42263.702662037031</v>
      </c>
      <c r="T256" s="11">
        <f t="shared" si="15"/>
        <v>42293.833333333328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11633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1.4541249999999999</v>
      </c>
      <c r="P257">
        <f t="shared" si="13"/>
        <v>61.877659574468083</v>
      </c>
      <c r="Q257" t="s">
        <v>8310</v>
      </c>
      <c r="R257" t="s">
        <v>8319</v>
      </c>
      <c r="S257" s="11">
        <f t="shared" si="14"/>
        <v>40588.276412037041</v>
      </c>
      <c r="T257" s="11">
        <f t="shared" si="15"/>
        <v>40618.23474537037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11633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0.89484615384615385</v>
      </c>
      <c r="P258">
        <f t="shared" si="13"/>
        <v>42.301818181818184</v>
      </c>
      <c r="Q258" t="s">
        <v>8310</v>
      </c>
      <c r="R258" t="s">
        <v>8319</v>
      </c>
      <c r="S258" s="11">
        <f t="shared" si="14"/>
        <v>41319.519293981481</v>
      </c>
      <c r="T258" s="11">
        <f t="shared" si="15"/>
        <v>41349.519293981481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11633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0.3323714285714286</v>
      </c>
      <c r="P259">
        <f t="shared" ref="P259:P322" si="17">IF(L259&gt;0, E259/L259, 0)</f>
        <v>20.773214285714285</v>
      </c>
      <c r="Q259" t="s">
        <v>8310</v>
      </c>
      <c r="R259" t="s">
        <v>8319</v>
      </c>
      <c r="S259" s="11">
        <f t="shared" ref="S259:S322" si="18">(((J259/60)/60)/24)+DATE(1970,1,1)+(-6/24)</f>
        <v>42479.376875000002</v>
      </c>
      <c r="T259" s="11">
        <f t="shared" ref="T259:T322" si="19">(((I259/60)/60)/24)+DATE(1970,1,1)+(-6/24)</f>
        <v>42509.376875000002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11633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0.38776666666666665</v>
      </c>
      <c r="P260">
        <f t="shared" si="17"/>
        <v>16.908430232558139</v>
      </c>
      <c r="Q260" t="s">
        <v>8310</v>
      </c>
      <c r="R260" t="s">
        <v>8319</v>
      </c>
      <c r="S260" s="11">
        <f t="shared" si="18"/>
        <v>40681.801689814813</v>
      </c>
      <c r="T260" s="11">
        <f t="shared" si="19"/>
        <v>40711.801689814813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11633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0.15510666666666667</v>
      </c>
      <c r="P261">
        <f t="shared" si="17"/>
        <v>12.349256900212314</v>
      </c>
      <c r="Q261" t="s">
        <v>8310</v>
      </c>
      <c r="R261" t="s">
        <v>8319</v>
      </c>
      <c r="S261" s="11">
        <f t="shared" si="18"/>
        <v>42072.488067129627</v>
      </c>
      <c r="T261" s="11">
        <f t="shared" si="19"/>
        <v>42102.488067129627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11633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1.1633</v>
      </c>
      <c r="P262">
        <f t="shared" si="17"/>
        <v>132.19318181818181</v>
      </c>
      <c r="Q262" t="s">
        <v>8310</v>
      </c>
      <c r="R262" t="s">
        <v>8319</v>
      </c>
      <c r="S262" s="11">
        <f t="shared" si="18"/>
        <v>40330.505543981482</v>
      </c>
      <c r="T262" s="11">
        <f t="shared" si="19"/>
        <v>40376.165972222225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11633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0.58165</v>
      </c>
      <c r="P263">
        <f t="shared" si="17"/>
        <v>52.877272727272725</v>
      </c>
      <c r="Q263" t="s">
        <v>8310</v>
      </c>
      <c r="R263" t="s">
        <v>8319</v>
      </c>
      <c r="S263" s="11">
        <f t="shared" si="18"/>
        <v>41017.635462962964</v>
      </c>
      <c r="T263" s="11">
        <f t="shared" si="19"/>
        <v>41067.371527777781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11633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4.6532</v>
      </c>
      <c r="P264">
        <f t="shared" si="17"/>
        <v>80.227586206896547</v>
      </c>
      <c r="Q264" t="s">
        <v>8310</v>
      </c>
      <c r="R264" t="s">
        <v>8319</v>
      </c>
      <c r="S264" s="11">
        <f t="shared" si="18"/>
        <v>40554.99800925926</v>
      </c>
      <c r="T264" s="11">
        <f t="shared" si="19"/>
        <v>40599.99800925926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11633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0.46532000000000001</v>
      </c>
      <c r="P265">
        <f t="shared" si="17"/>
        <v>12.079958463136034</v>
      </c>
      <c r="Q265" t="s">
        <v>8310</v>
      </c>
      <c r="R265" t="s">
        <v>8319</v>
      </c>
      <c r="S265" s="11">
        <f t="shared" si="18"/>
        <v>41149.704791666663</v>
      </c>
      <c r="T265" s="11">
        <f t="shared" si="19"/>
        <v>41179.704791666663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11633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2.3266</v>
      </c>
      <c r="P266">
        <f t="shared" si="17"/>
        <v>127.83516483516483</v>
      </c>
      <c r="Q266" t="s">
        <v>8310</v>
      </c>
      <c r="R266" t="s">
        <v>8319</v>
      </c>
      <c r="S266" s="11">
        <f t="shared" si="18"/>
        <v>41010.370312500003</v>
      </c>
      <c r="T266" s="11">
        <f t="shared" si="19"/>
        <v>41040.370312500003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11633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2.3266</v>
      </c>
      <c r="P267">
        <f t="shared" si="17"/>
        <v>200.56896551724137</v>
      </c>
      <c r="Q267" t="s">
        <v>8310</v>
      </c>
      <c r="R267" t="s">
        <v>8319</v>
      </c>
      <c r="S267" s="11">
        <f t="shared" si="18"/>
        <v>40266.995717592588</v>
      </c>
      <c r="T267" s="11">
        <f t="shared" si="19"/>
        <v>40308.594444444447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11633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11.632999999999999</v>
      </c>
      <c r="P268">
        <f t="shared" si="17"/>
        <v>323.13888888888891</v>
      </c>
      <c r="Q268" t="s">
        <v>8310</v>
      </c>
      <c r="R268" t="s">
        <v>8319</v>
      </c>
      <c r="S268" s="11">
        <f t="shared" si="18"/>
        <v>40204.924849537041</v>
      </c>
      <c r="T268" s="11">
        <f t="shared" si="19"/>
        <v>40290.910416666666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11633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1.1810152284263959</v>
      </c>
      <c r="P269">
        <f t="shared" si="17"/>
        <v>70.5030303030303</v>
      </c>
      <c r="Q269" t="s">
        <v>8310</v>
      </c>
      <c r="R269" t="s">
        <v>8319</v>
      </c>
      <c r="S269" s="11">
        <f t="shared" si="18"/>
        <v>41785.202534722222</v>
      </c>
      <c r="T269" s="11">
        <f t="shared" si="19"/>
        <v>41815.202534722222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11633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2.3266</v>
      </c>
      <c r="P270">
        <f t="shared" si="17"/>
        <v>104.8018018018018</v>
      </c>
      <c r="Q270" t="s">
        <v>8310</v>
      </c>
      <c r="R270" t="s">
        <v>8319</v>
      </c>
      <c r="S270" s="11">
        <f t="shared" si="18"/>
        <v>40808.90252314815</v>
      </c>
      <c r="T270" s="11">
        <f t="shared" si="19"/>
        <v>40853.944189814814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11633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0.11633</v>
      </c>
      <c r="P271">
        <f t="shared" si="17"/>
        <v>7.2888471177944858</v>
      </c>
      <c r="Q271" t="s">
        <v>8310</v>
      </c>
      <c r="R271" t="s">
        <v>8319</v>
      </c>
      <c r="S271" s="11">
        <f t="shared" si="18"/>
        <v>42757.947013888886</v>
      </c>
      <c r="T271" s="11">
        <f t="shared" si="19"/>
        <v>42787.947013888886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11633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5.0578260869565215</v>
      </c>
      <c r="P272">
        <f t="shared" si="17"/>
        <v>190.70491803278688</v>
      </c>
      <c r="Q272" t="s">
        <v>8310</v>
      </c>
      <c r="R272" t="s">
        <v>8319</v>
      </c>
      <c r="S272" s="11">
        <f t="shared" si="18"/>
        <v>40637.616550925923</v>
      </c>
      <c r="T272" s="11">
        <f t="shared" si="19"/>
        <v>40687.916666666664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11633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0.38776666666666665</v>
      </c>
      <c r="P273">
        <f t="shared" si="17"/>
        <v>40.533101045296171</v>
      </c>
      <c r="Q273" t="s">
        <v>8310</v>
      </c>
      <c r="R273" t="s">
        <v>8319</v>
      </c>
      <c r="S273" s="11">
        <f t="shared" si="18"/>
        <v>41611.85024305556</v>
      </c>
      <c r="T273" s="11">
        <f t="shared" si="19"/>
        <v>41641.083333333336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11633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3.8776666666666668</v>
      </c>
      <c r="P274">
        <f t="shared" si="17"/>
        <v>178.96923076923076</v>
      </c>
      <c r="Q274" t="s">
        <v>8310</v>
      </c>
      <c r="R274" t="s">
        <v>8319</v>
      </c>
      <c r="S274" s="11">
        <f t="shared" si="18"/>
        <v>40235.650358796294</v>
      </c>
      <c r="T274" s="11">
        <f t="shared" si="19"/>
        <v>40296.53402777778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11633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2.3266</v>
      </c>
      <c r="P275">
        <f t="shared" si="17"/>
        <v>98.584745762711862</v>
      </c>
      <c r="Q275" t="s">
        <v>8310</v>
      </c>
      <c r="R275" t="s">
        <v>8319</v>
      </c>
      <c r="S275" s="11">
        <f t="shared" si="18"/>
        <v>40697.248449074075</v>
      </c>
      <c r="T275" s="11">
        <f t="shared" si="19"/>
        <v>40727.248449074075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11633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2.9082499999999998</v>
      </c>
      <c r="P276">
        <f t="shared" si="17"/>
        <v>102.94690265486726</v>
      </c>
      <c r="Q276" t="s">
        <v>8310</v>
      </c>
      <c r="R276" t="s">
        <v>8319</v>
      </c>
      <c r="S276" s="11">
        <f t="shared" si="18"/>
        <v>40969.662372685183</v>
      </c>
      <c r="T276" s="11">
        <f t="shared" si="19"/>
        <v>41004.040972222225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11633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0.58165</v>
      </c>
      <c r="P277">
        <f t="shared" si="17"/>
        <v>35.039156626506021</v>
      </c>
      <c r="Q277" t="s">
        <v>8310</v>
      </c>
      <c r="R277" t="s">
        <v>8319</v>
      </c>
      <c r="S277" s="11">
        <f t="shared" si="18"/>
        <v>41192.782013888893</v>
      </c>
      <c r="T277" s="11">
        <f t="shared" si="19"/>
        <v>41222.823680555557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11633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2.9082499999999998</v>
      </c>
      <c r="P278">
        <f t="shared" si="17"/>
        <v>187.62903225806451</v>
      </c>
      <c r="Q278" t="s">
        <v>8310</v>
      </c>
      <c r="R278" t="s">
        <v>8319</v>
      </c>
      <c r="S278" s="11">
        <f t="shared" si="18"/>
        <v>40966.831874999996</v>
      </c>
      <c r="T278" s="11">
        <f t="shared" si="19"/>
        <v>41026.790208333332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11633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0.17896923076923077</v>
      </c>
      <c r="P279">
        <f t="shared" si="17"/>
        <v>12.232386961093585</v>
      </c>
      <c r="Q279" t="s">
        <v>8310</v>
      </c>
      <c r="R279" t="s">
        <v>8319</v>
      </c>
      <c r="S279" s="11">
        <f t="shared" si="18"/>
        <v>42117.641423611116</v>
      </c>
      <c r="T279" s="11">
        <f t="shared" si="19"/>
        <v>42147.641423611116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11633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0.43085185185185187</v>
      </c>
      <c r="P280">
        <f t="shared" si="17"/>
        <v>28.03132530120482</v>
      </c>
      <c r="Q280" t="s">
        <v>8310</v>
      </c>
      <c r="R280" t="s">
        <v>8319</v>
      </c>
      <c r="S280" s="11">
        <f t="shared" si="18"/>
        <v>41163.790960648148</v>
      </c>
      <c r="T280" s="11">
        <f t="shared" si="19"/>
        <v>41193.790960648148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11633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0.68429411764705883</v>
      </c>
      <c r="P281">
        <f t="shared" si="17"/>
        <v>38.140983606557377</v>
      </c>
      <c r="Q281" t="s">
        <v>8310</v>
      </c>
      <c r="R281" t="s">
        <v>8319</v>
      </c>
      <c r="S281" s="11">
        <f t="shared" si="18"/>
        <v>42758.994166666671</v>
      </c>
      <c r="T281" s="11">
        <f t="shared" si="19"/>
        <v>42792.834027777775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11633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0.15510666666666667</v>
      </c>
      <c r="P282">
        <f t="shared" si="17"/>
        <v>5.4385226741467978</v>
      </c>
      <c r="Q282" t="s">
        <v>8310</v>
      </c>
      <c r="R282" t="s">
        <v>8319</v>
      </c>
      <c r="S282" s="11">
        <f t="shared" si="18"/>
        <v>41744.340682870366</v>
      </c>
      <c r="T282" s="11">
        <f t="shared" si="19"/>
        <v>41789.340682870366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11633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2.1150909090909091</v>
      </c>
      <c r="P283">
        <f t="shared" si="17"/>
        <v>147.25316455696202</v>
      </c>
      <c r="Q283" t="s">
        <v>8310</v>
      </c>
      <c r="R283" t="s">
        <v>8319</v>
      </c>
      <c r="S283" s="11">
        <f t="shared" si="18"/>
        <v>39949.913344907407</v>
      </c>
      <c r="T283" s="11">
        <f t="shared" si="19"/>
        <v>40035.55972222222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11633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0.25851111111111114</v>
      </c>
      <c r="P284">
        <f t="shared" si="17"/>
        <v>64.988826815642454</v>
      </c>
      <c r="Q284" t="s">
        <v>8310</v>
      </c>
      <c r="R284" t="s">
        <v>8319</v>
      </c>
      <c r="S284" s="11">
        <f t="shared" si="18"/>
        <v>40194.670046296298</v>
      </c>
      <c r="T284" s="11">
        <f t="shared" si="19"/>
        <v>40231.666666666664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11633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0.64627777777777773</v>
      </c>
      <c r="P285">
        <f t="shared" si="17"/>
        <v>57.589108910891092</v>
      </c>
      <c r="Q285" t="s">
        <v>8310</v>
      </c>
      <c r="R285" t="s">
        <v>8319</v>
      </c>
      <c r="S285" s="11">
        <f t="shared" si="18"/>
        <v>40675.46</v>
      </c>
      <c r="T285" s="11">
        <f t="shared" si="19"/>
        <v>40694.957638888889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11633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0.290825</v>
      </c>
      <c r="P286">
        <f t="shared" si="17"/>
        <v>15.30657894736842</v>
      </c>
      <c r="Q286" t="s">
        <v>8310</v>
      </c>
      <c r="R286" t="s">
        <v>8319</v>
      </c>
      <c r="S286" s="11">
        <f t="shared" si="18"/>
        <v>40904.488194444442</v>
      </c>
      <c r="T286" s="11">
        <f t="shared" si="19"/>
        <v>40929.488194444442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11633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0.83092857142857146</v>
      </c>
      <c r="P287">
        <f t="shared" si="17"/>
        <v>20.662522202486677</v>
      </c>
      <c r="Q287" t="s">
        <v>8310</v>
      </c>
      <c r="R287" t="s">
        <v>8319</v>
      </c>
      <c r="S287" s="11">
        <f t="shared" si="18"/>
        <v>41506.506111111114</v>
      </c>
      <c r="T287" s="11">
        <f t="shared" si="19"/>
        <v>41536.506111111114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11633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0.7755333333333333</v>
      </c>
      <c r="P288">
        <f t="shared" si="17"/>
        <v>86.170370370370364</v>
      </c>
      <c r="Q288" t="s">
        <v>8310</v>
      </c>
      <c r="R288" t="s">
        <v>8319</v>
      </c>
      <c r="S288" s="11">
        <f t="shared" si="18"/>
        <v>41313.566249999996</v>
      </c>
      <c r="T288" s="11">
        <f t="shared" si="19"/>
        <v>41358.524583333332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11633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0.7755333333333333</v>
      </c>
      <c r="P289">
        <f t="shared" si="17"/>
        <v>40.113793103448273</v>
      </c>
      <c r="Q289" t="s">
        <v>8310</v>
      </c>
      <c r="R289" t="s">
        <v>8319</v>
      </c>
      <c r="S289" s="11">
        <f t="shared" si="18"/>
        <v>41184.027986111112</v>
      </c>
      <c r="T289" s="11">
        <f t="shared" si="19"/>
        <v>41214.916666666664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11633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0.23266000000000001</v>
      </c>
      <c r="P290">
        <f t="shared" si="17"/>
        <v>26.024608501118568</v>
      </c>
      <c r="Q290" t="s">
        <v>8310</v>
      </c>
      <c r="R290" t="s">
        <v>8319</v>
      </c>
      <c r="S290" s="11">
        <f t="shared" si="18"/>
        <v>41050.918900462959</v>
      </c>
      <c r="T290" s="11">
        <f t="shared" si="19"/>
        <v>41085.918900462959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11633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0.7755333333333333</v>
      </c>
      <c r="P291">
        <f t="shared" si="17"/>
        <v>50.142241379310342</v>
      </c>
      <c r="Q291" t="s">
        <v>8310</v>
      </c>
      <c r="R291" t="s">
        <v>8319</v>
      </c>
      <c r="S291" s="11">
        <f t="shared" si="18"/>
        <v>41550.206412037034</v>
      </c>
      <c r="T291" s="11">
        <f t="shared" si="19"/>
        <v>41580.206412037034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11633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2.5851111111111109</v>
      </c>
      <c r="P292">
        <f t="shared" si="17"/>
        <v>69.24404761904762</v>
      </c>
      <c r="Q292" t="s">
        <v>8310</v>
      </c>
      <c r="R292" t="s">
        <v>8319</v>
      </c>
      <c r="S292" s="11">
        <f t="shared" si="18"/>
        <v>40526.11917824074</v>
      </c>
      <c r="T292" s="11">
        <f t="shared" si="19"/>
        <v>40576.082638888889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11633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2.3266</v>
      </c>
      <c r="P293">
        <f t="shared" si="17"/>
        <v>90.8828125</v>
      </c>
      <c r="Q293" t="s">
        <v>8310</v>
      </c>
      <c r="R293" t="s">
        <v>8319</v>
      </c>
      <c r="S293" s="11">
        <f t="shared" si="18"/>
        <v>41376.519050925926</v>
      </c>
      <c r="T293" s="11">
        <f t="shared" si="19"/>
        <v>41394.750694444447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11633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0.15510666666666667</v>
      </c>
      <c r="P294">
        <f t="shared" si="17"/>
        <v>23.596348884381339</v>
      </c>
      <c r="Q294" t="s">
        <v>8310</v>
      </c>
      <c r="R294" t="s">
        <v>8319</v>
      </c>
      <c r="S294" s="11">
        <f t="shared" si="18"/>
        <v>40812.553229166668</v>
      </c>
      <c r="T294" s="11">
        <f t="shared" si="19"/>
        <v>40844.915972222225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11633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0.44742307692307692</v>
      </c>
      <c r="P295">
        <f t="shared" si="17"/>
        <v>88.801526717557252</v>
      </c>
      <c r="Q295" t="s">
        <v>8310</v>
      </c>
      <c r="R295" t="s">
        <v>8319</v>
      </c>
      <c r="S295" s="11">
        <f t="shared" si="18"/>
        <v>41719.417986111112</v>
      </c>
      <c r="T295" s="11">
        <f t="shared" si="19"/>
        <v>41749.417986111112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11633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2.3266</v>
      </c>
      <c r="P296">
        <f t="shared" si="17"/>
        <v>232.66</v>
      </c>
      <c r="Q296" t="s">
        <v>8310</v>
      </c>
      <c r="R296" t="s">
        <v>8319</v>
      </c>
      <c r="S296" s="11">
        <f t="shared" si="18"/>
        <v>40342.834421296298</v>
      </c>
      <c r="T296" s="11">
        <f t="shared" si="19"/>
        <v>40378.416666666664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11633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0.23266000000000001</v>
      </c>
      <c r="P297">
        <f t="shared" si="17"/>
        <v>17.493233082706766</v>
      </c>
      <c r="Q297" t="s">
        <v>8310</v>
      </c>
      <c r="R297" t="s">
        <v>8319</v>
      </c>
      <c r="S297" s="11">
        <f t="shared" si="18"/>
        <v>41518.754733796297</v>
      </c>
      <c r="T297" s="11">
        <f t="shared" si="19"/>
        <v>41578.75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11633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0.46532000000000001</v>
      </c>
      <c r="P298">
        <f t="shared" si="17"/>
        <v>90.178294573643413</v>
      </c>
      <c r="Q298" t="s">
        <v>8310</v>
      </c>
      <c r="R298" t="s">
        <v>8319</v>
      </c>
      <c r="S298" s="11">
        <f t="shared" si="18"/>
        <v>41134.225497685184</v>
      </c>
      <c r="T298" s="11">
        <f t="shared" si="19"/>
        <v>41159.225497685184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11633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0.58165</v>
      </c>
      <c r="P299">
        <f t="shared" si="17"/>
        <v>81.922535211267601</v>
      </c>
      <c r="Q299" t="s">
        <v>8310</v>
      </c>
      <c r="R299" t="s">
        <v>8319</v>
      </c>
      <c r="S299" s="11">
        <f t="shared" si="18"/>
        <v>42089.47802083334</v>
      </c>
      <c r="T299" s="11">
        <f t="shared" si="19"/>
        <v>42124.915972222225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11633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9.2325396825396824E-2</v>
      </c>
      <c r="P300">
        <f t="shared" si="17"/>
        <v>4.7754515599343188</v>
      </c>
      <c r="Q300" t="s">
        <v>8310</v>
      </c>
      <c r="R300" t="s">
        <v>8319</v>
      </c>
      <c r="S300" s="11">
        <f t="shared" si="18"/>
        <v>41709.213518518518</v>
      </c>
      <c r="T300" s="11">
        <f t="shared" si="19"/>
        <v>41768.625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11633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1.1633</v>
      </c>
      <c r="P301">
        <f t="shared" si="17"/>
        <v>47.67622950819672</v>
      </c>
      <c r="Q301" t="s">
        <v>8310</v>
      </c>
      <c r="R301" t="s">
        <v>8319</v>
      </c>
      <c r="S301" s="11">
        <f t="shared" si="18"/>
        <v>40468.975231481483</v>
      </c>
      <c r="T301" s="11">
        <f t="shared" si="19"/>
        <v>40499.016898148147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11633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0.46532000000000001</v>
      </c>
      <c r="P302">
        <f t="shared" si="17"/>
        <v>39.036912751677853</v>
      </c>
      <c r="Q302" t="s">
        <v>8310</v>
      </c>
      <c r="R302" t="s">
        <v>8319</v>
      </c>
      <c r="S302" s="11">
        <f t="shared" si="18"/>
        <v>40626.709930555553</v>
      </c>
      <c r="T302" s="11">
        <f t="shared" si="19"/>
        <v>40657.709930555553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11633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0.89484615384615385</v>
      </c>
      <c r="P303">
        <f t="shared" si="17"/>
        <v>46.34661354581673</v>
      </c>
      <c r="Q303" t="s">
        <v>8310</v>
      </c>
      <c r="R303" t="s">
        <v>8319</v>
      </c>
      <c r="S303" s="11">
        <f t="shared" si="18"/>
        <v>41312.487673611111</v>
      </c>
      <c r="T303" s="11">
        <f t="shared" si="19"/>
        <v>41352.446006944447</v>
      </c>
    </row>
    <row r="304" spans="1:20" ht="49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11633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1.1633</v>
      </c>
      <c r="P304">
        <f t="shared" si="17"/>
        <v>107.71296296296296</v>
      </c>
      <c r="Q304" t="s">
        <v>8310</v>
      </c>
      <c r="R304" t="s">
        <v>8319</v>
      </c>
      <c r="S304" s="11">
        <f t="shared" si="18"/>
        <v>40933.606921296298</v>
      </c>
      <c r="T304" s="11">
        <f t="shared" si="19"/>
        <v>40963.606921296298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11633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3.8776666666666668</v>
      </c>
      <c r="P305">
        <f t="shared" si="17"/>
        <v>141.86585365853659</v>
      </c>
      <c r="Q305" t="s">
        <v>8310</v>
      </c>
      <c r="R305" t="s">
        <v>8319</v>
      </c>
      <c r="S305" s="11">
        <f t="shared" si="18"/>
        <v>41031.821134259262</v>
      </c>
      <c r="T305" s="11">
        <f t="shared" si="19"/>
        <v>41061.821134259262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11633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3.421470588235294</v>
      </c>
      <c r="P306">
        <f t="shared" si="17"/>
        <v>157.20270270270271</v>
      </c>
      <c r="Q306" t="s">
        <v>8310</v>
      </c>
      <c r="R306" t="s">
        <v>8319</v>
      </c>
      <c r="S306" s="11">
        <f t="shared" si="18"/>
        <v>41113.844872685186</v>
      </c>
      <c r="T306" s="11">
        <f t="shared" si="19"/>
        <v>41152.833333333336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11633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1.5510666666666666</v>
      </c>
      <c r="P307">
        <f t="shared" si="17"/>
        <v>61.550264550264551</v>
      </c>
      <c r="Q307" t="s">
        <v>8310</v>
      </c>
      <c r="R307" t="s">
        <v>8319</v>
      </c>
      <c r="S307" s="11">
        <f t="shared" si="18"/>
        <v>40948.380196759259</v>
      </c>
      <c r="T307" s="11">
        <f t="shared" si="19"/>
        <v>40978.380196759259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11633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11.632999999999999</v>
      </c>
      <c r="P308">
        <f t="shared" si="17"/>
        <v>145.41249999999999</v>
      </c>
      <c r="Q308" t="s">
        <v>8310</v>
      </c>
      <c r="R308" t="s">
        <v>8319</v>
      </c>
      <c r="S308" s="11">
        <f t="shared" si="18"/>
        <v>41333.587187500001</v>
      </c>
      <c r="T308" s="11">
        <f t="shared" si="19"/>
        <v>41353.545520833337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11633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0.52877272727272728</v>
      </c>
      <c r="P309">
        <f t="shared" si="17"/>
        <v>20.196180555555557</v>
      </c>
      <c r="Q309" t="s">
        <v>8310</v>
      </c>
      <c r="R309" t="s">
        <v>8319</v>
      </c>
      <c r="S309" s="11">
        <f t="shared" si="18"/>
        <v>41282.694456018515</v>
      </c>
      <c r="T309" s="11">
        <f t="shared" si="19"/>
        <v>41312.694456018515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11633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0.9694166666666667</v>
      </c>
      <c r="P310">
        <f t="shared" si="17"/>
        <v>57.589108910891092</v>
      </c>
      <c r="Q310" t="s">
        <v>8310</v>
      </c>
      <c r="R310" t="s">
        <v>8319</v>
      </c>
      <c r="S310" s="11">
        <f t="shared" si="18"/>
        <v>40567.444560185184</v>
      </c>
      <c r="T310" s="11">
        <f t="shared" si="19"/>
        <v>40612.444560185184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11633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0.64627777777777773</v>
      </c>
      <c r="P311">
        <f t="shared" si="17"/>
        <v>48.878151260504204</v>
      </c>
      <c r="Q311" t="s">
        <v>8310</v>
      </c>
      <c r="R311" t="s">
        <v>8319</v>
      </c>
      <c r="S311" s="11">
        <f t="shared" si="18"/>
        <v>41134.501550925925</v>
      </c>
      <c r="T311" s="11">
        <f t="shared" si="19"/>
        <v>41155.501550925925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11633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11.632999999999999</v>
      </c>
      <c r="P312">
        <f t="shared" si="17"/>
        <v>323.13888888888891</v>
      </c>
      <c r="Q312" t="s">
        <v>8310</v>
      </c>
      <c r="R312" t="s">
        <v>8319</v>
      </c>
      <c r="S312" s="11">
        <f t="shared" si="18"/>
        <v>40820.933136574073</v>
      </c>
      <c r="T312" s="11">
        <f t="shared" si="19"/>
        <v>40835.833333333336</v>
      </c>
    </row>
    <row r="313" spans="1:20" ht="33" x14ac:dyDescent="0.25">
      <c r="A313">
        <v>311</v>
      </c>
      <c r="B313" s="3" t="s">
        <v>312</v>
      </c>
      <c r="C313" s="3" t="s">
        <v>4421</v>
      </c>
      <c r="D313">
        <v>20000</v>
      </c>
      <c r="E313">
        <v>11633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0.58165</v>
      </c>
      <c r="P313">
        <f t="shared" si="17"/>
        <v>77.553333333333327</v>
      </c>
      <c r="Q313" t="s">
        <v>8310</v>
      </c>
      <c r="R313" t="s">
        <v>8319</v>
      </c>
      <c r="S313" s="11">
        <f t="shared" si="18"/>
        <v>40867.969814814816</v>
      </c>
      <c r="T313" s="11">
        <f t="shared" si="19"/>
        <v>40909.082638888889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11633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1.4541249999999999</v>
      </c>
      <c r="P314">
        <f t="shared" si="17"/>
        <v>79.678082191780817</v>
      </c>
      <c r="Q314" t="s">
        <v>8310</v>
      </c>
      <c r="R314" t="s">
        <v>8319</v>
      </c>
      <c r="S314" s="11">
        <f t="shared" si="18"/>
        <v>41348.627685185187</v>
      </c>
      <c r="T314" s="11">
        <f t="shared" si="19"/>
        <v>41378.627685185187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11633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0.68429411764705883</v>
      </c>
      <c r="P315">
        <f t="shared" si="17"/>
        <v>52.400900900900901</v>
      </c>
      <c r="Q315" t="s">
        <v>8310</v>
      </c>
      <c r="R315" t="s">
        <v>8319</v>
      </c>
      <c r="S315" s="11">
        <f t="shared" si="18"/>
        <v>40356.977939814817</v>
      </c>
      <c r="T315" s="11">
        <f t="shared" si="19"/>
        <v>40401.415972222225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11633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11.632999999999999</v>
      </c>
      <c r="P316">
        <f t="shared" si="17"/>
        <v>96.941666666666663</v>
      </c>
      <c r="Q316" t="s">
        <v>8310</v>
      </c>
      <c r="R316" t="s">
        <v>8319</v>
      </c>
      <c r="S316" s="11">
        <f t="shared" si="18"/>
        <v>41304.583194444444</v>
      </c>
      <c r="T316" s="11">
        <f t="shared" si="19"/>
        <v>41334.583194444444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11633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0.46532000000000001</v>
      </c>
      <c r="P317">
        <f t="shared" si="17"/>
        <v>92.325396825396822</v>
      </c>
      <c r="Q317" t="s">
        <v>8310</v>
      </c>
      <c r="R317" t="s">
        <v>8319</v>
      </c>
      <c r="S317" s="11">
        <f t="shared" si="18"/>
        <v>41113.52238425926</v>
      </c>
      <c r="T317" s="11">
        <f t="shared" si="19"/>
        <v>41143.52238425926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11633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0.7755333333333333</v>
      </c>
      <c r="P318">
        <f t="shared" si="17"/>
        <v>73.62658227848101</v>
      </c>
      <c r="Q318" t="s">
        <v>8310</v>
      </c>
      <c r="R318" t="s">
        <v>8319</v>
      </c>
      <c r="S318" s="11">
        <f t="shared" si="18"/>
        <v>41950.673576388886</v>
      </c>
      <c r="T318" s="11">
        <f t="shared" si="19"/>
        <v>41983.957638888889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11633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0.38776666666666665</v>
      </c>
      <c r="P319">
        <f t="shared" si="17"/>
        <v>36.813291139240505</v>
      </c>
      <c r="Q319" t="s">
        <v>8310</v>
      </c>
      <c r="R319" t="s">
        <v>8319</v>
      </c>
      <c r="S319" s="11">
        <f t="shared" si="18"/>
        <v>41589.426886574074</v>
      </c>
      <c r="T319" s="11">
        <f t="shared" si="19"/>
        <v>41619.426886574074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11633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2.3266</v>
      </c>
      <c r="P320">
        <f t="shared" si="17"/>
        <v>40.9612676056338</v>
      </c>
      <c r="Q320" t="s">
        <v>8310</v>
      </c>
      <c r="R320" t="s">
        <v>8319</v>
      </c>
      <c r="S320" s="11">
        <f t="shared" si="18"/>
        <v>41329.788784722223</v>
      </c>
      <c r="T320" s="11">
        <f t="shared" si="19"/>
        <v>41359.747118055559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11633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2.3266</v>
      </c>
      <c r="P321">
        <f t="shared" si="17"/>
        <v>228.09803921568627</v>
      </c>
      <c r="Q321" t="s">
        <v>8310</v>
      </c>
      <c r="R321" t="s">
        <v>8319</v>
      </c>
      <c r="S321" s="11">
        <f t="shared" si="18"/>
        <v>40123.58829861111</v>
      </c>
      <c r="T321" s="11">
        <f t="shared" si="19"/>
        <v>40211.082638888889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11633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0.58165</v>
      </c>
      <c r="P322">
        <f t="shared" si="17"/>
        <v>73.62658227848101</v>
      </c>
      <c r="Q322" t="s">
        <v>8310</v>
      </c>
      <c r="R322" t="s">
        <v>8319</v>
      </c>
      <c r="S322" s="11">
        <f t="shared" si="18"/>
        <v>42331.301307870366</v>
      </c>
      <c r="T322" s="11">
        <f t="shared" si="19"/>
        <v>42360.708333333328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11633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0.3323714285714286</v>
      </c>
      <c r="P323">
        <f t="shared" ref="P323:P386" si="21">IF(L323&gt;0, E323/L323, 0)</f>
        <v>34.519287833827896</v>
      </c>
      <c r="Q323" t="s">
        <v>8310</v>
      </c>
      <c r="R323" t="s">
        <v>8319</v>
      </c>
      <c r="S323" s="11">
        <f t="shared" ref="S323:S386" si="22">(((J323/60)/60)/24)+DATE(1970,1,1)+(-6/24)</f>
        <v>42647.196597222224</v>
      </c>
      <c r="T323" s="11">
        <f t="shared" ref="T323:T386" si="23">(((I323/60)/60)/24)+DATE(1970,1,1)+(-6/24)</f>
        <v>42682.238263888896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11633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0.46532000000000001</v>
      </c>
      <c r="P324">
        <f t="shared" si="21"/>
        <v>62.543010752688176</v>
      </c>
      <c r="Q324" t="s">
        <v>8310</v>
      </c>
      <c r="R324" t="s">
        <v>8319</v>
      </c>
      <c r="S324" s="11">
        <f t="shared" si="22"/>
        <v>42473.32</v>
      </c>
      <c r="T324" s="11">
        <f t="shared" si="23"/>
        <v>42503.32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11633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2.1542592592592591</v>
      </c>
      <c r="P325">
        <f t="shared" si="21"/>
        <v>200.56896551724137</v>
      </c>
      <c r="Q325" t="s">
        <v>8310</v>
      </c>
      <c r="R325" t="s">
        <v>8319</v>
      </c>
      <c r="S325" s="11">
        <f t="shared" si="22"/>
        <v>42697.07136574074</v>
      </c>
      <c r="T325" s="11">
        <f t="shared" si="23"/>
        <v>42725.082638888889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11633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1.3685882352941177</v>
      </c>
      <c r="P326">
        <f t="shared" si="21"/>
        <v>141.86585365853659</v>
      </c>
      <c r="Q326" t="s">
        <v>8310</v>
      </c>
      <c r="R326" t="s">
        <v>8319</v>
      </c>
      <c r="S326" s="11">
        <f t="shared" si="22"/>
        <v>42184.376250000001</v>
      </c>
      <c r="T326" s="11">
        <f t="shared" si="23"/>
        <v>42217.376250000001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11633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0.23266000000000001</v>
      </c>
      <c r="P327">
        <f t="shared" si="21"/>
        <v>15.805706521739131</v>
      </c>
      <c r="Q327" t="s">
        <v>8310</v>
      </c>
      <c r="R327" t="s">
        <v>8319</v>
      </c>
      <c r="S327" s="11">
        <f t="shared" si="22"/>
        <v>42688.937881944439</v>
      </c>
      <c r="T327" s="11">
        <f t="shared" si="23"/>
        <v>42723.937881944439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11633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7.7553333333333335E-2</v>
      </c>
      <c r="P328">
        <f t="shared" si="21"/>
        <v>10.106863596872286</v>
      </c>
      <c r="Q328" t="s">
        <v>8310</v>
      </c>
      <c r="R328" t="s">
        <v>8319</v>
      </c>
      <c r="S328" s="11">
        <f t="shared" si="22"/>
        <v>42775.064884259264</v>
      </c>
      <c r="T328" s="11">
        <f t="shared" si="23"/>
        <v>42808.706250000003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11633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2.9082499999999998</v>
      </c>
      <c r="P329">
        <f t="shared" si="21"/>
        <v>342.14705882352939</v>
      </c>
      <c r="Q329" t="s">
        <v>8310</v>
      </c>
      <c r="R329" t="s">
        <v>8319</v>
      </c>
      <c r="S329" s="11">
        <f t="shared" si="22"/>
        <v>42057.985289351855</v>
      </c>
      <c r="T329" s="11">
        <f t="shared" si="23"/>
        <v>42085.083333333328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11633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0.15510666666666667</v>
      </c>
      <c r="P330">
        <f t="shared" si="21"/>
        <v>23.359437751004016</v>
      </c>
      <c r="Q330" t="s">
        <v>8310</v>
      </c>
      <c r="R330" t="s">
        <v>8319</v>
      </c>
      <c r="S330" s="11">
        <f t="shared" si="22"/>
        <v>42278.696620370371</v>
      </c>
      <c r="T330" s="11">
        <f t="shared" si="23"/>
        <v>42308.916666666672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11633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1.1633</v>
      </c>
      <c r="P331">
        <f t="shared" si="21"/>
        <v>69.658682634730539</v>
      </c>
      <c r="Q331" t="s">
        <v>8310</v>
      </c>
      <c r="R331" t="s">
        <v>8319</v>
      </c>
      <c r="S331" s="11">
        <f t="shared" si="22"/>
        <v>42291.21674768519</v>
      </c>
      <c r="T331" s="11">
        <f t="shared" si="23"/>
        <v>42314.916666666672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11633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0.3323714285714286</v>
      </c>
      <c r="P332">
        <f t="shared" si="21"/>
        <v>34.214705882352938</v>
      </c>
      <c r="Q332" t="s">
        <v>8310</v>
      </c>
      <c r="R332" t="s">
        <v>8319</v>
      </c>
      <c r="S332" s="11">
        <f t="shared" si="22"/>
        <v>41379.265775462962</v>
      </c>
      <c r="T332" s="11">
        <f t="shared" si="23"/>
        <v>41410.915972222225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11633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0.290825</v>
      </c>
      <c r="P333">
        <f t="shared" si="21"/>
        <v>26.559360730593607</v>
      </c>
      <c r="Q333" t="s">
        <v>8310</v>
      </c>
      <c r="R333" t="s">
        <v>8319</v>
      </c>
      <c r="S333" s="11">
        <f t="shared" si="22"/>
        <v>42507.331412037034</v>
      </c>
      <c r="T333" s="11">
        <f t="shared" si="23"/>
        <v>42538.331412037034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11633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0.11633</v>
      </c>
      <c r="P334">
        <f t="shared" si="21"/>
        <v>20.960360360360362</v>
      </c>
      <c r="Q334" t="s">
        <v>8310</v>
      </c>
      <c r="R334" t="s">
        <v>8319</v>
      </c>
      <c r="S334" s="11">
        <f t="shared" si="22"/>
        <v>42263.430289351847</v>
      </c>
      <c r="T334" s="11">
        <f t="shared" si="23"/>
        <v>42305.083333333328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11633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0.290825</v>
      </c>
      <c r="P335">
        <f t="shared" si="21"/>
        <v>43.733082706766915</v>
      </c>
      <c r="Q335" t="s">
        <v>8310</v>
      </c>
      <c r="R335" t="s">
        <v>8319</v>
      </c>
      <c r="S335" s="11">
        <f t="shared" si="22"/>
        <v>42437.386469907404</v>
      </c>
      <c r="T335" s="11">
        <f t="shared" si="23"/>
        <v>42467.34480324074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11633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1.1633</v>
      </c>
      <c r="P336">
        <f t="shared" si="21"/>
        <v>168.59420289855072</v>
      </c>
      <c r="Q336" t="s">
        <v>8310</v>
      </c>
      <c r="R336" t="s">
        <v>8319</v>
      </c>
      <c r="S336" s="11">
        <f t="shared" si="22"/>
        <v>42101.432372685187</v>
      </c>
      <c r="T336" s="11">
        <f t="shared" si="23"/>
        <v>42139.541666666672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11633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1.3685882352941177</v>
      </c>
      <c r="P337">
        <f t="shared" si="21"/>
        <v>145.41249999999999</v>
      </c>
      <c r="Q337" t="s">
        <v>8310</v>
      </c>
      <c r="R337" t="s">
        <v>8319</v>
      </c>
      <c r="S337" s="11">
        <f t="shared" si="22"/>
        <v>42101.487442129626</v>
      </c>
      <c r="T337" s="11">
        <f t="shared" si="23"/>
        <v>42132.666666666672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11633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0.46532000000000001</v>
      </c>
      <c r="P338">
        <f t="shared" si="21"/>
        <v>23.596348884381339</v>
      </c>
      <c r="Q338" t="s">
        <v>8310</v>
      </c>
      <c r="R338" t="s">
        <v>8319</v>
      </c>
      <c r="S338" s="11">
        <f t="shared" si="22"/>
        <v>42291.346273148149</v>
      </c>
      <c r="T338" s="11">
        <f t="shared" si="23"/>
        <v>42321.387939814813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11633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3.8776666666666668</v>
      </c>
      <c r="P339">
        <f t="shared" si="21"/>
        <v>375.25806451612902</v>
      </c>
      <c r="Q339" t="s">
        <v>8310</v>
      </c>
      <c r="R339" t="s">
        <v>8319</v>
      </c>
      <c r="S339" s="11">
        <f t="shared" si="22"/>
        <v>42046.878564814819</v>
      </c>
      <c r="T339" s="11">
        <f t="shared" si="23"/>
        <v>42076.836898148147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11633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0.7755333333333333</v>
      </c>
      <c r="P340">
        <f t="shared" si="21"/>
        <v>49.292372881355931</v>
      </c>
      <c r="Q340" t="s">
        <v>8310</v>
      </c>
      <c r="R340" t="s">
        <v>8319</v>
      </c>
      <c r="S340" s="11">
        <f t="shared" si="22"/>
        <v>42559.505671296298</v>
      </c>
      <c r="T340" s="11">
        <f t="shared" si="23"/>
        <v>42615.791666666672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11633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1.9388333333333334</v>
      </c>
      <c r="P341">
        <f t="shared" si="21"/>
        <v>130.70786516853931</v>
      </c>
      <c r="Q341" t="s">
        <v>8310</v>
      </c>
      <c r="R341" t="s">
        <v>8319</v>
      </c>
      <c r="S341" s="11">
        <f t="shared" si="22"/>
        <v>42093.510046296295</v>
      </c>
      <c r="T341" s="11">
        <f t="shared" si="23"/>
        <v>42123.510046296295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11633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0.3323714285714286</v>
      </c>
      <c r="P342">
        <f t="shared" si="21"/>
        <v>38.906354515050168</v>
      </c>
      <c r="Q342" t="s">
        <v>8310</v>
      </c>
      <c r="R342" t="s">
        <v>8319</v>
      </c>
      <c r="S342" s="11">
        <f t="shared" si="22"/>
        <v>42772.419062500005</v>
      </c>
      <c r="T342" s="11">
        <f t="shared" si="23"/>
        <v>42802.625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11633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3.3237142857142858</v>
      </c>
      <c r="P343">
        <f t="shared" si="21"/>
        <v>211.5090909090909</v>
      </c>
      <c r="Q343" t="s">
        <v>8310</v>
      </c>
      <c r="R343" t="s">
        <v>8319</v>
      </c>
      <c r="S343" s="11">
        <f t="shared" si="22"/>
        <v>41894.629606481481</v>
      </c>
      <c r="T343" s="11">
        <f t="shared" si="23"/>
        <v>41912.915972222225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11633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0.2115090909090909</v>
      </c>
      <c r="P344">
        <f t="shared" si="21"/>
        <v>35.793846153846154</v>
      </c>
      <c r="Q344" t="s">
        <v>8310</v>
      </c>
      <c r="R344" t="s">
        <v>8319</v>
      </c>
      <c r="S344" s="11">
        <f t="shared" si="22"/>
        <v>42459.530844907407</v>
      </c>
      <c r="T344" s="11">
        <f t="shared" si="23"/>
        <v>42489.530844907407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11633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0.38776666666666665</v>
      </c>
      <c r="P345">
        <f t="shared" si="21"/>
        <v>22.200381679389313</v>
      </c>
      <c r="Q345" t="s">
        <v>8310</v>
      </c>
      <c r="R345" t="s">
        <v>8319</v>
      </c>
      <c r="S345" s="11">
        <f t="shared" si="22"/>
        <v>41926.48778935185</v>
      </c>
      <c r="T345" s="11">
        <f t="shared" si="23"/>
        <v>41956.875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11633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0.34725373134328358</v>
      </c>
      <c r="P346">
        <f t="shared" si="21"/>
        <v>40.81754385964912</v>
      </c>
      <c r="Q346" t="s">
        <v>8310</v>
      </c>
      <c r="R346" t="s">
        <v>8319</v>
      </c>
      <c r="S346" s="11">
        <f t="shared" si="22"/>
        <v>42111.720995370371</v>
      </c>
      <c r="T346" s="11">
        <f t="shared" si="23"/>
        <v>42155.847222222219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11633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0.80227586206896551</v>
      </c>
      <c r="P347">
        <f t="shared" si="21"/>
        <v>64.988826815642454</v>
      </c>
      <c r="Q347" t="s">
        <v>8310</v>
      </c>
      <c r="R347" t="s">
        <v>8319</v>
      </c>
      <c r="S347" s="11">
        <f t="shared" si="22"/>
        <v>42114.694328703699</v>
      </c>
      <c r="T347" s="11">
        <f t="shared" si="23"/>
        <v>42144.694328703699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11633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1.1633</v>
      </c>
      <c r="P348">
        <f t="shared" si="21"/>
        <v>61.877659574468083</v>
      </c>
      <c r="Q348" t="s">
        <v>8310</v>
      </c>
      <c r="R348" t="s">
        <v>8319</v>
      </c>
      <c r="S348" s="11">
        <f t="shared" si="22"/>
        <v>42261.250243055561</v>
      </c>
      <c r="T348" s="11">
        <f t="shared" si="23"/>
        <v>42291.250243055561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11633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0.290825</v>
      </c>
      <c r="P349">
        <f t="shared" si="21"/>
        <v>30.693931398416886</v>
      </c>
      <c r="Q349" t="s">
        <v>8310</v>
      </c>
      <c r="R349" t="s">
        <v>8319</v>
      </c>
      <c r="S349" s="11">
        <f t="shared" si="22"/>
        <v>42292.245474537034</v>
      </c>
      <c r="T349" s="11">
        <f t="shared" si="23"/>
        <v>42322.287141203706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11633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1.1633</v>
      </c>
      <c r="P350">
        <f t="shared" si="21"/>
        <v>97.756302521008408</v>
      </c>
      <c r="Q350" t="s">
        <v>8310</v>
      </c>
      <c r="R350" t="s">
        <v>8319</v>
      </c>
      <c r="S350" s="11">
        <f t="shared" si="22"/>
        <v>42207.33699074074</v>
      </c>
      <c r="T350" s="11">
        <f t="shared" si="23"/>
        <v>42237.33699074074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11633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1.0331261101243339</v>
      </c>
      <c r="P351">
        <f t="shared" si="21"/>
        <v>69.658682634730539</v>
      </c>
      <c r="Q351" t="s">
        <v>8310</v>
      </c>
      <c r="R351" t="s">
        <v>8319</v>
      </c>
      <c r="S351" s="11">
        <f t="shared" si="22"/>
        <v>42760.248935185184</v>
      </c>
      <c r="T351" s="11">
        <f t="shared" si="23"/>
        <v>42790.248935185184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11633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0.46532000000000001</v>
      </c>
      <c r="P352">
        <f t="shared" si="21"/>
        <v>52.638009049773757</v>
      </c>
      <c r="Q352" t="s">
        <v>8310</v>
      </c>
      <c r="R352" t="s">
        <v>8319</v>
      </c>
      <c r="S352" s="11">
        <f t="shared" si="22"/>
        <v>42585.816076388888</v>
      </c>
      <c r="T352" s="11">
        <f t="shared" si="23"/>
        <v>42623.915972222225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11633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0.34214705882352942</v>
      </c>
      <c r="P353">
        <f t="shared" si="21"/>
        <v>12.067427385892117</v>
      </c>
      <c r="Q353" t="s">
        <v>8310</v>
      </c>
      <c r="R353" t="s">
        <v>8319</v>
      </c>
      <c r="S353" s="11">
        <f t="shared" si="22"/>
        <v>42427.714745370366</v>
      </c>
      <c r="T353" s="11">
        <f t="shared" si="23"/>
        <v>42467.673078703709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11633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1.1633</v>
      </c>
      <c r="P354">
        <f t="shared" si="21"/>
        <v>40.674825174825173</v>
      </c>
      <c r="Q354" t="s">
        <v>8310</v>
      </c>
      <c r="R354" t="s">
        <v>8319</v>
      </c>
      <c r="S354" s="11">
        <f t="shared" si="22"/>
        <v>41889.917453703703</v>
      </c>
      <c r="T354" s="11">
        <f t="shared" si="23"/>
        <v>41919.917453703703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11633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0.1991099700470689</v>
      </c>
      <c r="P355">
        <f t="shared" si="21"/>
        <v>18.977161500815662</v>
      </c>
      <c r="Q355" t="s">
        <v>8310</v>
      </c>
      <c r="R355" t="s">
        <v>8319</v>
      </c>
      <c r="S355" s="11">
        <f t="shared" si="22"/>
        <v>42297.541886574079</v>
      </c>
      <c r="T355" s="11">
        <f t="shared" si="23"/>
        <v>42327.583553240736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11633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3.3237142857142858</v>
      </c>
      <c r="P356">
        <f t="shared" si="21"/>
        <v>401.13793103448273</v>
      </c>
      <c r="Q356" t="s">
        <v>8310</v>
      </c>
      <c r="R356" t="s">
        <v>8319</v>
      </c>
      <c r="S356" s="11">
        <f t="shared" si="22"/>
        <v>42438.577789351853</v>
      </c>
      <c r="T356" s="11">
        <f t="shared" si="23"/>
        <v>42468.536122685182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11633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0.3323714285714286</v>
      </c>
      <c r="P357">
        <f t="shared" si="21"/>
        <v>70.5030303030303</v>
      </c>
      <c r="Q357" t="s">
        <v>8310</v>
      </c>
      <c r="R357" t="s">
        <v>8319</v>
      </c>
      <c r="S357" s="11">
        <f t="shared" si="22"/>
        <v>41943.043912037036</v>
      </c>
      <c r="T357" s="11">
        <f t="shared" si="23"/>
        <v>41974.0855787037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11633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1.5510666666666666</v>
      </c>
      <c r="P358">
        <f t="shared" si="21"/>
        <v>119.9278350515464</v>
      </c>
      <c r="Q358" t="s">
        <v>8310</v>
      </c>
      <c r="R358" t="s">
        <v>8319</v>
      </c>
      <c r="S358" s="11">
        <f t="shared" si="22"/>
        <v>42415.553159722222</v>
      </c>
      <c r="T358" s="11">
        <f t="shared" si="23"/>
        <v>42445.511493055557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11633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0.7755333333333333</v>
      </c>
      <c r="P359">
        <f t="shared" si="21"/>
        <v>38.39273927392739</v>
      </c>
      <c r="Q359" t="s">
        <v>8310</v>
      </c>
      <c r="R359" t="s">
        <v>8319</v>
      </c>
      <c r="S359" s="11">
        <f t="shared" si="22"/>
        <v>42077.972187499996</v>
      </c>
      <c r="T359" s="11">
        <f t="shared" si="23"/>
        <v>42117.972187499996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11633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0.23266000000000001</v>
      </c>
      <c r="P360">
        <f t="shared" si="21"/>
        <v>43.569288389513112</v>
      </c>
      <c r="Q360" t="s">
        <v>8310</v>
      </c>
      <c r="R360" t="s">
        <v>8319</v>
      </c>
      <c r="S360" s="11">
        <f t="shared" si="22"/>
        <v>42507.610196759255</v>
      </c>
      <c r="T360" s="11">
        <f t="shared" si="23"/>
        <v>42536.375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11633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0.48070247933884297</v>
      </c>
      <c r="P361">
        <f t="shared" si="21"/>
        <v>38.519867549668874</v>
      </c>
      <c r="Q361" t="s">
        <v>8310</v>
      </c>
      <c r="R361" t="s">
        <v>8319</v>
      </c>
      <c r="S361" s="11">
        <f t="shared" si="22"/>
        <v>41934.820486111108</v>
      </c>
      <c r="T361" s="11">
        <f t="shared" si="23"/>
        <v>41956.966666666667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11633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0.9694166666666667</v>
      </c>
      <c r="P362">
        <f t="shared" si="21"/>
        <v>133.71264367816093</v>
      </c>
      <c r="Q362" t="s">
        <v>8310</v>
      </c>
      <c r="R362" t="s">
        <v>8319</v>
      </c>
      <c r="S362" s="11">
        <f t="shared" si="22"/>
        <v>42163.647916666669</v>
      </c>
      <c r="T362" s="11">
        <f t="shared" si="23"/>
        <v>42207.882638888885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11633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0.3323714285714286</v>
      </c>
      <c r="P363">
        <f t="shared" si="21"/>
        <v>32.861581920903951</v>
      </c>
      <c r="Q363" t="s">
        <v>8310</v>
      </c>
      <c r="R363" t="s">
        <v>8319</v>
      </c>
      <c r="S363" s="11">
        <f t="shared" si="22"/>
        <v>41935.751226851848</v>
      </c>
      <c r="T363" s="11">
        <f t="shared" si="23"/>
        <v>41965.792893518519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11633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1.2036213140196586</v>
      </c>
      <c r="P364">
        <f t="shared" si="21"/>
        <v>135.26744186046511</v>
      </c>
      <c r="Q364" t="s">
        <v>8310</v>
      </c>
      <c r="R364" t="s">
        <v>8319</v>
      </c>
      <c r="S364" s="11">
        <f t="shared" si="22"/>
        <v>41836.960543981484</v>
      </c>
      <c r="T364" s="11">
        <f t="shared" si="23"/>
        <v>41858.75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11633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1.3034173669467788</v>
      </c>
      <c r="P365">
        <f t="shared" si="21"/>
        <v>447.42307692307691</v>
      </c>
      <c r="Q365" t="s">
        <v>8310</v>
      </c>
      <c r="R365" t="s">
        <v>8319</v>
      </c>
      <c r="S365" s="11">
        <f t="shared" si="22"/>
        <v>40255.494629629626</v>
      </c>
      <c r="T365" s="11">
        <f t="shared" si="23"/>
        <v>40300.556944444441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11633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1.6618571428571429</v>
      </c>
      <c r="P366">
        <f t="shared" si="21"/>
        <v>102.94690265486726</v>
      </c>
      <c r="Q366" t="s">
        <v>8310</v>
      </c>
      <c r="R366" t="s">
        <v>8319</v>
      </c>
      <c r="S366" s="11">
        <f t="shared" si="22"/>
        <v>41780.609629629631</v>
      </c>
      <c r="T366" s="11">
        <f t="shared" si="23"/>
        <v>41810.915972222225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11633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0.7755333333333333</v>
      </c>
      <c r="P367">
        <f t="shared" si="21"/>
        <v>178.96923076923076</v>
      </c>
      <c r="Q367" t="s">
        <v>8310</v>
      </c>
      <c r="R367" t="s">
        <v>8319</v>
      </c>
      <c r="S367" s="11">
        <f t="shared" si="22"/>
        <v>41668.356469907405</v>
      </c>
      <c r="T367" s="11">
        <f t="shared" si="23"/>
        <v>41698.356469907405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11633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0.30613157894736842</v>
      </c>
      <c r="P368">
        <f t="shared" si="21"/>
        <v>86.81343283582089</v>
      </c>
      <c r="Q368" t="s">
        <v>8310</v>
      </c>
      <c r="R368" t="s">
        <v>8319</v>
      </c>
      <c r="S368" s="11">
        <f t="shared" si="22"/>
        <v>41019.543032407404</v>
      </c>
      <c r="T368" s="11">
        <f t="shared" si="23"/>
        <v>41049.543032407404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11633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1.1633</v>
      </c>
      <c r="P369">
        <f t="shared" si="21"/>
        <v>97.756302521008408</v>
      </c>
      <c r="Q369" t="s">
        <v>8310</v>
      </c>
      <c r="R369" t="s">
        <v>8319</v>
      </c>
      <c r="S369" s="11">
        <f t="shared" si="22"/>
        <v>41355.327291666668</v>
      </c>
      <c r="T369" s="11">
        <f t="shared" si="23"/>
        <v>41394.957638888889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11633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0.93064000000000002</v>
      </c>
      <c r="P370">
        <f t="shared" si="21"/>
        <v>73.163522012578611</v>
      </c>
      <c r="Q370" t="s">
        <v>8310</v>
      </c>
      <c r="R370" t="s">
        <v>8319</v>
      </c>
      <c r="S370" s="11">
        <f t="shared" si="22"/>
        <v>42043.355578703704</v>
      </c>
      <c r="T370" s="11">
        <f t="shared" si="23"/>
        <v>42078.313912037032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11633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1.7896923076923077</v>
      </c>
      <c r="P371">
        <f t="shared" si="21"/>
        <v>69.658682634730539</v>
      </c>
      <c r="Q371" t="s">
        <v>8310</v>
      </c>
      <c r="R371" t="s">
        <v>8319</v>
      </c>
      <c r="S371" s="11">
        <f t="shared" si="22"/>
        <v>40893.301724537036</v>
      </c>
      <c r="T371" s="11">
        <f t="shared" si="23"/>
        <v>40923.301724537036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11633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0.46532000000000001</v>
      </c>
      <c r="P372">
        <f t="shared" si="21"/>
        <v>270.53488372093022</v>
      </c>
      <c r="Q372" t="s">
        <v>8310</v>
      </c>
      <c r="R372" t="s">
        <v>8319</v>
      </c>
      <c r="S372" s="11">
        <f t="shared" si="22"/>
        <v>42711.545138888891</v>
      </c>
      <c r="T372" s="11">
        <f t="shared" si="23"/>
        <v>42741.545138888891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11633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7.7553333333333335E-2</v>
      </c>
      <c r="P373">
        <f t="shared" si="21"/>
        <v>10.953860640301318</v>
      </c>
      <c r="Q373" t="s">
        <v>8310</v>
      </c>
      <c r="R373" t="s">
        <v>8319</v>
      </c>
      <c r="S373" s="11">
        <f t="shared" si="22"/>
        <v>41261.517812500002</v>
      </c>
      <c r="T373" s="11">
        <f t="shared" si="23"/>
        <v>41306.517812500002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11633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38.776666666666664</v>
      </c>
      <c r="P374">
        <f t="shared" si="21"/>
        <v>1292.5555555555557</v>
      </c>
      <c r="Q374" t="s">
        <v>8310</v>
      </c>
      <c r="R374" t="s">
        <v>8319</v>
      </c>
      <c r="S374" s="11">
        <f t="shared" si="22"/>
        <v>42425.326898148152</v>
      </c>
      <c r="T374" s="11">
        <f t="shared" si="23"/>
        <v>42465.416666666672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11633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1.5510666666666666</v>
      </c>
      <c r="P375">
        <f t="shared" si="21"/>
        <v>130.70786516853931</v>
      </c>
      <c r="Q375" t="s">
        <v>8310</v>
      </c>
      <c r="R375" t="s">
        <v>8319</v>
      </c>
      <c r="S375" s="11">
        <f t="shared" si="22"/>
        <v>41078.66201388889</v>
      </c>
      <c r="T375" s="11">
        <f t="shared" si="23"/>
        <v>41108.66201388889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11633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1.9388333333333334</v>
      </c>
      <c r="P376">
        <f t="shared" si="21"/>
        <v>66.856321839080465</v>
      </c>
      <c r="Q376" t="s">
        <v>8310</v>
      </c>
      <c r="R376" t="s">
        <v>8319</v>
      </c>
      <c r="S376" s="11">
        <f t="shared" si="22"/>
        <v>40757.639247685183</v>
      </c>
      <c r="T376" s="11">
        <f t="shared" si="23"/>
        <v>40802.639247685183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11633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23.265999999999998</v>
      </c>
      <c r="P377">
        <f t="shared" si="21"/>
        <v>830.92857142857144</v>
      </c>
      <c r="Q377" t="s">
        <v>8310</v>
      </c>
      <c r="R377" t="s">
        <v>8319</v>
      </c>
      <c r="S377" s="11">
        <f t="shared" si="22"/>
        <v>41657.735081018516</v>
      </c>
      <c r="T377" s="11">
        <f t="shared" si="23"/>
        <v>41699.470833333333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11633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4.7481632653061228</v>
      </c>
      <c r="P378">
        <f t="shared" si="21"/>
        <v>242.35416666666666</v>
      </c>
      <c r="Q378" t="s">
        <v>8310</v>
      </c>
      <c r="R378" t="s">
        <v>8319</v>
      </c>
      <c r="S378" s="11">
        <f t="shared" si="22"/>
        <v>42576.202731481477</v>
      </c>
      <c r="T378" s="11">
        <f t="shared" si="23"/>
        <v>42607.202731481477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11633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0.9694166666666667</v>
      </c>
      <c r="P379">
        <f t="shared" si="21"/>
        <v>87.46616541353383</v>
      </c>
      <c r="Q379" t="s">
        <v>8310</v>
      </c>
      <c r="R379" t="s">
        <v>8319</v>
      </c>
      <c r="S379" s="11">
        <f t="shared" si="22"/>
        <v>42292.000787037032</v>
      </c>
      <c r="T379" s="11">
        <f t="shared" si="23"/>
        <v>42322.042361111111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11633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3.8776666666666668</v>
      </c>
      <c r="P380">
        <f t="shared" si="21"/>
        <v>140.15662650602408</v>
      </c>
      <c r="Q380" t="s">
        <v>8310</v>
      </c>
      <c r="R380" t="s">
        <v>8319</v>
      </c>
      <c r="S380" s="11">
        <f t="shared" si="22"/>
        <v>42370.321851851855</v>
      </c>
      <c r="T380" s="11">
        <f t="shared" si="23"/>
        <v>42394.744444444441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11633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0.7755333333333333</v>
      </c>
      <c r="P381">
        <f t="shared" si="21"/>
        <v>78.073825503355707</v>
      </c>
      <c r="Q381" t="s">
        <v>8310</v>
      </c>
      <c r="R381" t="s">
        <v>8319</v>
      </c>
      <c r="S381" s="11">
        <f t="shared" si="22"/>
        <v>40987.438333333332</v>
      </c>
      <c r="T381" s="11">
        <f t="shared" si="23"/>
        <v>41032.438333333332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11633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2.9082499999999998</v>
      </c>
      <c r="P382">
        <f t="shared" si="21"/>
        <v>237.40816326530611</v>
      </c>
      <c r="Q382" t="s">
        <v>8310</v>
      </c>
      <c r="R382" t="s">
        <v>8319</v>
      </c>
      <c r="S382" s="11">
        <f t="shared" si="22"/>
        <v>42367.469814814816</v>
      </c>
      <c r="T382" s="11">
        <f t="shared" si="23"/>
        <v>42392.469814814816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11633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0.46532000000000001</v>
      </c>
      <c r="P383">
        <f t="shared" si="21"/>
        <v>46.34661354581673</v>
      </c>
      <c r="Q383" t="s">
        <v>8310</v>
      </c>
      <c r="R383" t="s">
        <v>8319</v>
      </c>
      <c r="S383" s="11">
        <f t="shared" si="22"/>
        <v>41085.448113425926</v>
      </c>
      <c r="T383" s="11">
        <f t="shared" si="23"/>
        <v>41119.958333333336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11633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19.388333333333332</v>
      </c>
      <c r="P384">
        <f t="shared" si="21"/>
        <v>528.77272727272725</v>
      </c>
      <c r="Q384" t="s">
        <v>8310</v>
      </c>
      <c r="R384" t="s">
        <v>8319</v>
      </c>
      <c r="S384" s="11">
        <f t="shared" si="22"/>
        <v>41144.459490740745</v>
      </c>
      <c r="T384" s="11">
        <f t="shared" si="23"/>
        <v>41158.459490740745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11633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11.644644644644645</v>
      </c>
      <c r="P385">
        <f t="shared" si="21"/>
        <v>242.35416666666666</v>
      </c>
      <c r="Q385" t="s">
        <v>8310</v>
      </c>
      <c r="R385" t="s">
        <v>8319</v>
      </c>
      <c r="S385" s="11">
        <f t="shared" si="22"/>
        <v>41754.867581018516</v>
      </c>
      <c r="T385" s="11">
        <f t="shared" si="23"/>
        <v>41777.867581018516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11633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0.58165</v>
      </c>
      <c r="P386">
        <f t="shared" si="21"/>
        <v>30.373368146214098</v>
      </c>
      <c r="Q386" t="s">
        <v>8310</v>
      </c>
      <c r="R386" t="s">
        <v>8319</v>
      </c>
      <c r="S386" s="11">
        <f t="shared" si="22"/>
        <v>41980.531793981485</v>
      </c>
      <c r="T386" s="11">
        <f t="shared" si="23"/>
        <v>42010.531793981485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11633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0.46532000000000001</v>
      </c>
      <c r="P387">
        <f t="shared" ref="P387:P450" si="25">IF(L387&gt;0, E387/L387, 0)</f>
        <v>49.084388185654007</v>
      </c>
      <c r="Q387" t="s">
        <v>8310</v>
      </c>
      <c r="R387" t="s">
        <v>8319</v>
      </c>
      <c r="S387" s="11">
        <f t="shared" ref="S387:S450" si="26">(((J387/60)/60)/24)+DATE(1970,1,1)+(-6/24)</f>
        <v>41934.334502314814</v>
      </c>
      <c r="T387" s="11">
        <f t="shared" ref="T387:T450" si="27">(((I387/60)/60)/24)+DATE(1970,1,1)+(-6/24)</f>
        <v>41964.376168981486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11633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19.388333333333332</v>
      </c>
      <c r="P388">
        <f t="shared" si="25"/>
        <v>894.84615384615381</v>
      </c>
      <c r="Q388" t="s">
        <v>8310</v>
      </c>
      <c r="R388" t="s">
        <v>8319</v>
      </c>
      <c r="S388" s="11">
        <f t="shared" si="26"/>
        <v>42211.701284722221</v>
      </c>
      <c r="T388" s="11">
        <f t="shared" si="27"/>
        <v>42226.701284722221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11633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0.30613157894736842</v>
      </c>
      <c r="P389">
        <f t="shared" si="25"/>
        <v>20.699288256227756</v>
      </c>
      <c r="Q389" t="s">
        <v>8310</v>
      </c>
      <c r="R389" t="s">
        <v>8319</v>
      </c>
      <c r="S389" s="11">
        <f t="shared" si="26"/>
        <v>42200.42659722222</v>
      </c>
      <c r="T389" s="11">
        <f t="shared" si="27"/>
        <v>42231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11633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2.3266</v>
      </c>
      <c r="P390">
        <f t="shared" si="25"/>
        <v>163.8450704225352</v>
      </c>
      <c r="Q390" t="s">
        <v>8310</v>
      </c>
      <c r="R390" t="s">
        <v>8319</v>
      </c>
      <c r="S390" s="11">
        <f t="shared" si="26"/>
        <v>42548.826157407413</v>
      </c>
      <c r="T390" s="11">
        <f t="shared" si="27"/>
        <v>42578.826157407413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11633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0.17107352941176471</v>
      </c>
      <c r="P391">
        <f t="shared" si="25"/>
        <v>7.7039735099337747</v>
      </c>
      <c r="Q391" t="s">
        <v>8310</v>
      </c>
      <c r="R391" t="s">
        <v>8319</v>
      </c>
      <c r="S391" s="11">
        <f t="shared" si="26"/>
        <v>41673.813078703701</v>
      </c>
      <c r="T391" s="11">
        <f t="shared" si="27"/>
        <v>41705.707638888889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11633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11.632999999999999</v>
      </c>
      <c r="P392">
        <f t="shared" si="25"/>
        <v>830.92857142857144</v>
      </c>
      <c r="Q392" t="s">
        <v>8310</v>
      </c>
      <c r="R392" t="s">
        <v>8319</v>
      </c>
      <c r="S392" s="11">
        <f t="shared" si="26"/>
        <v>42111.786712962959</v>
      </c>
      <c r="T392" s="11">
        <f t="shared" si="27"/>
        <v>42131.786712962959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11633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0.58165</v>
      </c>
      <c r="P393">
        <f t="shared" si="25"/>
        <v>60.274611398963728</v>
      </c>
      <c r="Q393" t="s">
        <v>8310</v>
      </c>
      <c r="R393" t="s">
        <v>8319</v>
      </c>
      <c r="S393" s="11">
        <f t="shared" si="26"/>
        <v>40864.792256944449</v>
      </c>
      <c r="T393" s="11">
        <f t="shared" si="27"/>
        <v>40894.790972222225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11633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0.62881081081081081</v>
      </c>
      <c r="P394">
        <f t="shared" si="25"/>
        <v>56.470873786407765</v>
      </c>
      <c r="Q394" t="s">
        <v>8310</v>
      </c>
      <c r="R394" t="s">
        <v>8319</v>
      </c>
      <c r="S394" s="11">
        <f t="shared" si="26"/>
        <v>40763.467256944445</v>
      </c>
      <c r="T394" s="11">
        <f t="shared" si="27"/>
        <v>40793.875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11633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0.23266000000000001</v>
      </c>
      <c r="P395">
        <f t="shared" si="25"/>
        <v>33.142450142450144</v>
      </c>
      <c r="Q395" t="s">
        <v>8310</v>
      </c>
      <c r="R395" t="s">
        <v>8319</v>
      </c>
      <c r="S395" s="11">
        <f t="shared" si="26"/>
        <v>41526.458935185183</v>
      </c>
      <c r="T395" s="11">
        <f t="shared" si="27"/>
        <v>41557.458935185183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11633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2.4751063829787232</v>
      </c>
      <c r="P396">
        <f t="shared" si="25"/>
        <v>232.66</v>
      </c>
      <c r="Q396" t="s">
        <v>8310</v>
      </c>
      <c r="R396" t="s">
        <v>8319</v>
      </c>
      <c r="S396" s="11">
        <f t="shared" si="26"/>
        <v>42417.568078703705</v>
      </c>
      <c r="T396" s="11">
        <f t="shared" si="27"/>
        <v>42477.526412037041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11633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1.1633</v>
      </c>
      <c r="P397">
        <f t="shared" si="25"/>
        <v>63.222826086956523</v>
      </c>
      <c r="Q397" t="s">
        <v>8310</v>
      </c>
      <c r="R397" t="s">
        <v>8319</v>
      </c>
      <c r="S397" s="11">
        <f t="shared" si="26"/>
        <v>40990.659259259257</v>
      </c>
      <c r="T397" s="11">
        <f t="shared" si="27"/>
        <v>41026.647222222222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11633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0.7755333333333333</v>
      </c>
      <c r="P398">
        <f t="shared" si="25"/>
        <v>59.352040816326529</v>
      </c>
      <c r="Q398" t="s">
        <v>8310</v>
      </c>
      <c r="R398" t="s">
        <v>8319</v>
      </c>
      <c r="S398" s="11">
        <f t="shared" si="26"/>
        <v>41082.314884259256</v>
      </c>
      <c r="T398" s="11">
        <f t="shared" si="27"/>
        <v>41097.314884259256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11633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0.93482802957248479</v>
      </c>
      <c r="P399">
        <f t="shared" si="25"/>
        <v>50.799126637554586</v>
      </c>
      <c r="Q399" t="s">
        <v>8310</v>
      </c>
      <c r="R399" t="s">
        <v>8319</v>
      </c>
      <c r="S399" s="11">
        <f t="shared" si="26"/>
        <v>40379.526435185187</v>
      </c>
      <c r="T399" s="11">
        <f t="shared" si="27"/>
        <v>40421.905555555553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11633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1.5510666666666666</v>
      </c>
      <c r="P400">
        <f t="shared" si="25"/>
        <v>173.62686567164178</v>
      </c>
      <c r="Q400" t="s">
        <v>8310</v>
      </c>
      <c r="R400" t="s">
        <v>8319</v>
      </c>
      <c r="S400" s="11">
        <f t="shared" si="26"/>
        <v>42078.543124999997</v>
      </c>
      <c r="T400" s="11">
        <f t="shared" si="27"/>
        <v>42123.543124999997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11633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0.58165</v>
      </c>
      <c r="P401">
        <f t="shared" si="25"/>
        <v>122.45263157894736</v>
      </c>
      <c r="Q401" t="s">
        <v>8310</v>
      </c>
      <c r="R401" t="s">
        <v>8319</v>
      </c>
      <c r="S401" s="11">
        <f t="shared" si="26"/>
        <v>42687.625775462962</v>
      </c>
      <c r="T401" s="11">
        <f t="shared" si="27"/>
        <v>42718.25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11633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1.1633</v>
      </c>
      <c r="P402">
        <f t="shared" si="25"/>
        <v>187.62903225806451</v>
      </c>
      <c r="Q402" t="s">
        <v>8310</v>
      </c>
      <c r="R402" t="s">
        <v>8319</v>
      </c>
      <c r="S402" s="11">
        <f t="shared" si="26"/>
        <v>41745.385960648149</v>
      </c>
      <c r="T402" s="11">
        <f t="shared" si="27"/>
        <v>41775.895833333336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11633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0.23266000000000001</v>
      </c>
      <c r="P403">
        <f t="shared" si="25"/>
        <v>159.35616438356163</v>
      </c>
      <c r="Q403" t="s">
        <v>8310</v>
      </c>
      <c r="R403" t="s">
        <v>8319</v>
      </c>
      <c r="S403" s="11">
        <f t="shared" si="26"/>
        <v>40732.592245370368</v>
      </c>
      <c r="T403" s="11">
        <f t="shared" si="27"/>
        <v>40762.592245370368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11633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5.8164999999999996</v>
      </c>
      <c r="P404">
        <f t="shared" si="25"/>
        <v>270.53488372093022</v>
      </c>
      <c r="Q404" t="s">
        <v>8310</v>
      </c>
      <c r="R404" t="s">
        <v>8319</v>
      </c>
      <c r="S404" s="11">
        <f t="shared" si="26"/>
        <v>42292.289548611108</v>
      </c>
      <c r="T404" s="11">
        <f t="shared" si="27"/>
        <v>42313.33121527778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11633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2.3266</v>
      </c>
      <c r="P405">
        <f t="shared" si="25"/>
        <v>166.18571428571428</v>
      </c>
      <c r="Q405" t="s">
        <v>8310</v>
      </c>
      <c r="R405" t="s">
        <v>8319</v>
      </c>
      <c r="S405" s="11">
        <f t="shared" si="26"/>
        <v>40718.060659722221</v>
      </c>
      <c r="T405" s="11">
        <f t="shared" si="27"/>
        <v>40765.047222222223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11633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0.3323714285714286</v>
      </c>
      <c r="P406">
        <f t="shared" si="25"/>
        <v>42.926199261992622</v>
      </c>
      <c r="Q406" t="s">
        <v>8310</v>
      </c>
      <c r="R406" t="s">
        <v>8319</v>
      </c>
      <c r="S406" s="11">
        <f t="shared" si="26"/>
        <v>41646.378032407411</v>
      </c>
      <c r="T406" s="11">
        <f t="shared" si="27"/>
        <v>41675.711111111108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11633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4.1251773049645388</v>
      </c>
      <c r="P407">
        <f t="shared" si="25"/>
        <v>211.5090909090909</v>
      </c>
      <c r="Q407" t="s">
        <v>8310</v>
      </c>
      <c r="R407" t="s">
        <v>8319</v>
      </c>
      <c r="S407" s="11">
        <f t="shared" si="26"/>
        <v>41673.83494212963</v>
      </c>
      <c r="T407" s="11">
        <f t="shared" si="27"/>
        <v>41703.83494212963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11633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4.1546428571428571</v>
      </c>
      <c r="P408">
        <f t="shared" si="25"/>
        <v>332.37142857142857</v>
      </c>
      <c r="Q408" t="s">
        <v>8310</v>
      </c>
      <c r="R408" t="s">
        <v>8319</v>
      </c>
      <c r="S408" s="11">
        <f t="shared" si="26"/>
        <v>40637.912465277775</v>
      </c>
      <c r="T408" s="11">
        <f t="shared" si="27"/>
        <v>40671.999305555553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11633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5.8164999999999996</v>
      </c>
      <c r="P409">
        <f t="shared" si="25"/>
        <v>528.77272727272725</v>
      </c>
      <c r="Q409" t="s">
        <v>8310</v>
      </c>
      <c r="R409" t="s">
        <v>8319</v>
      </c>
      <c r="S409" s="11">
        <f t="shared" si="26"/>
        <v>40806.620949074073</v>
      </c>
      <c r="T409" s="11">
        <f t="shared" si="27"/>
        <v>40866.662615740745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11633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1.9388333333333334</v>
      </c>
      <c r="P410">
        <f t="shared" si="25"/>
        <v>306.13157894736844</v>
      </c>
      <c r="Q410" t="s">
        <v>8310</v>
      </c>
      <c r="R410" t="s">
        <v>8319</v>
      </c>
      <c r="S410" s="11">
        <f t="shared" si="26"/>
        <v>41543.485995370371</v>
      </c>
      <c r="T410" s="11">
        <f t="shared" si="27"/>
        <v>41583.527662037035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11633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23.265999999999998</v>
      </c>
      <c r="P411">
        <f t="shared" si="25"/>
        <v>775.5333333333333</v>
      </c>
      <c r="Q411" t="s">
        <v>8310</v>
      </c>
      <c r="R411" t="s">
        <v>8319</v>
      </c>
      <c r="S411" s="11">
        <f t="shared" si="26"/>
        <v>42543.612777777773</v>
      </c>
      <c r="T411" s="11">
        <f t="shared" si="27"/>
        <v>42573.612777777773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11633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11.632999999999999</v>
      </c>
      <c r="P412">
        <f t="shared" si="25"/>
        <v>1661.8571428571429</v>
      </c>
      <c r="Q412" t="s">
        <v>8310</v>
      </c>
      <c r="R412" t="s">
        <v>8319</v>
      </c>
      <c r="S412" s="11">
        <f t="shared" si="26"/>
        <v>42113.731446759266</v>
      </c>
      <c r="T412" s="11">
        <f t="shared" si="27"/>
        <v>42173.731446759266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11633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0.38776666666666665</v>
      </c>
      <c r="P413">
        <f t="shared" si="25"/>
        <v>48.269709543568467</v>
      </c>
      <c r="Q413" t="s">
        <v>8310</v>
      </c>
      <c r="R413" t="s">
        <v>8319</v>
      </c>
      <c r="S413" s="11">
        <f t="shared" si="26"/>
        <v>41597.92597222222</v>
      </c>
      <c r="T413" s="11">
        <f t="shared" si="27"/>
        <v>41629.958333333336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11633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4.6532</v>
      </c>
      <c r="P414">
        <f t="shared" si="25"/>
        <v>211.5090909090909</v>
      </c>
      <c r="Q414" t="s">
        <v>8310</v>
      </c>
      <c r="R414" t="s">
        <v>8319</v>
      </c>
      <c r="S414" s="11">
        <f t="shared" si="26"/>
        <v>41099.492800925924</v>
      </c>
      <c r="T414" s="11">
        <f t="shared" si="27"/>
        <v>41115.492800925924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11633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0.90882812499999999</v>
      </c>
      <c r="P415">
        <f t="shared" si="25"/>
        <v>68.029239766081872</v>
      </c>
      <c r="Q415" t="s">
        <v>8310</v>
      </c>
      <c r="R415" t="s">
        <v>8319</v>
      </c>
      <c r="S415" s="11">
        <f t="shared" si="26"/>
        <v>41079.627442129626</v>
      </c>
      <c r="T415" s="11">
        <f t="shared" si="27"/>
        <v>41109.627442129626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11633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0.62881081081081081</v>
      </c>
      <c r="P416">
        <f t="shared" si="25"/>
        <v>55.927884615384613</v>
      </c>
      <c r="Q416" t="s">
        <v>8310</v>
      </c>
      <c r="R416" t="s">
        <v>8319</v>
      </c>
      <c r="S416" s="11">
        <f t="shared" si="26"/>
        <v>41528.813252314816</v>
      </c>
      <c r="T416" s="11">
        <f t="shared" si="27"/>
        <v>41558.813252314816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11633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8.3092857142857142</v>
      </c>
      <c r="P417">
        <f t="shared" si="25"/>
        <v>553.95238095238096</v>
      </c>
      <c r="Q417" t="s">
        <v>8310</v>
      </c>
      <c r="R417" t="s">
        <v>8319</v>
      </c>
      <c r="S417" s="11">
        <f t="shared" si="26"/>
        <v>41904.601875</v>
      </c>
      <c r="T417" s="11">
        <f t="shared" si="27"/>
        <v>41929.25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11633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11.632999999999999</v>
      </c>
      <c r="P418">
        <f t="shared" si="25"/>
        <v>465.32</v>
      </c>
      <c r="Q418" t="s">
        <v>8310</v>
      </c>
      <c r="R418" t="s">
        <v>8319</v>
      </c>
      <c r="S418" s="11">
        <f t="shared" si="26"/>
        <v>41648.146192129629</v>
      </c>
      <c r="T418" s="11">
        <f t="shared" si="27"/>
        <v>41678.146192129629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11633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1.1079047619047619</v>
      </c>
      <c r="P419">
        <f t="shared" si="25"/>
        <v>223.71153846153845</v>
      </c>
      <c r="Q419" t="s">
        <v>8310</v>
      </c>
      <c r="R419" t="s">
        <v>8319</v>
      </c>
      <c r="S419" s="11">
        <f t="shared" si="26"/>
        <v>41360.720601851855</v>
      </c>
      <c r="T419" s="11">
        <f t="shared" si="27"/>
        <v>41371.939583333333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11633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0.51933035714285714</v>
      </c>
      <c r="P420">
        <f t="shared" si="25"/>
        <v>111.85576923076923</v>
      </c>
      <c r="Q420" t="s">
        <v>8310</v>
      </c>
      <c r="R420" t="s">
        <v>8319</v>
      </c>
      <c r="S420" s="11">
        <f t="shared" si="26"/>
        <v>42178.032372685186</v>
      </c>
      <c r="T420" s="11">
        <f t="shared" si="27"/>
        <v>42208.032372685186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11633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1.4541249999999999</v>
      </c>
      <c r="P421">
        <f t="shared" si="25"/>
        <v>159.35616438356163</v>
      </c>
      <c r="Q421" t="s">
        <v>8310</v>
      </c>
      <c r="R421" t="s">
        <v>8319</v>
      </c>
      <c r="S421" s="11">
        <f t="shared" si="26"/>
        <v>41394.592442129629</v>
      </c>
      <c r="T421" s="11">
        <f t="shared" si="27"/>
        <v>41454.592442129629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11633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3.5251515151515154</v>
      </c>
      <c r="P422">
        <f t="shared" si="25"/>
        <v>3877.6666666666665</v>
      </c>
      <c r="Q422" t="s">
        <v>8310</v>
      </c>
      <c r="R422" t="s">
        <v>8320</v>
      </c>
      <c r="S422" s="11">
        <f t="shared" si="26"/>
        <v>41681.98646990741</v>
      </c>
      <c r="T422" s="11">
        <f t="shared" si="27"/>
        <v>41711.944803240738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11633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0.7755333333333333</v>
      </c>
      <c r="P423">
        <f t="shared" si="25"/>
        <v>1938.8333333333333</v>
      </c>
      <c r="Q423" t="s">
        <v>8310</v>
      </c>
      <c r="R423" t="s">
        <v>8320</v>
      </c>
      <c r="S423" s="11">
        <f t="shared" si="26"/>
        <v>42177.241388888884</v>
      </c>
      <c r="T423" s="11">
        <f t="shared" si="27"/>
        <v>42237.241388888884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11633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0.290825</v>
      </c>
      <c r="P424">
        <f t="shared" si="25"/>
        <v>969.41666666666663</v>
      </c>
      <c r="Q424" t="s">
        <v>8310</v>
      </c>
      <c r="R424" t="s">
        <v>8320</v>
      </c>
      <c r="S424" s="11">
        <f t="shared" si="26"/>
        <v>41863.010381944441</v>
      </c>
      <c r="T424" s="11">
        <f t="shared" si="27"/>
        <v>41893.010381944441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11633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0.58165</v>
      </c>
      <c r="P425">
        <f t="shared" si="25"/>
        <v>894.84615384615381</v>
      </c>
      <c r="Q425" t="s">
        <v>8310</v>
      </c>
      <c r="R425" t="s">
        <v>8320</v>
      </c>
      <c r="S425" s="11">
        <f t="shared" si="26"/>
        <v>41400.67627314815</v>
      </c>
      <c r="T425" s="11">
        <f t="shared" si="27"/>
        <v>41430.67627314815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11633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3.8776666666666668</v>
      </c>
      <c r="P426">
        <f t="shared" si="25"/>
        <v>2326.6</v>
      </c>
      <c r="Q426" t="s">
        <v>8310</v>
      </c>
      <c r="R426" t="s">
        <v>8320</v>
      </c>
      <c r="S426" s="11">
        <f t="shared" si="26"/>
        <v>40934.126145833332</v>
      </c>
      <c r="T426" s="11">
        <f t="shared" si="27"/>
        <v>40994.084479166668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11633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0.23266000000000001</v>
      </c>
      <c r="P427">
        <f t="shared" si="25"/>
        <v>5816.5</v>
      </c>
      <c r="Q427" t="s">
        <v>8310</v>
      </c>
      <c r="R427" t="s">
        <v>8320</v>
      </c>
      <c r="S427" s="11">
        <f t="shared" si="26"/>
        <v>42275.611157407402</v>
      </c>
      <c r="T427" s="11">
        <f t="shared" si="27"/>
        <v>42335.652824074074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11633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1.1633</v>
      </c>
      <c r="P428">
        <f t="shared" si="25"/>
        <v>1454.125</v>
      </c>
      <c r="Q428" t="s">
        <v>8310</v>
      </c>
      <c r="R428" t="s">
        <v>8320</v>
      </c>
      <c r="S428" s="11">
        <f t="shared" si="26"/>
        <v>42400.461967592593</v>
      </c>
      <c r="T428" s="11">
        <f t="shared" si="27"/>
        <v>42430.461967592593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11633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1.7896923076923077</v>
      </c>
      <c r="P429">
        <f t="shared" si="25"/>
        <v>0</v>
      </c>
      <c r="Q429" t="s">
        <v>8310</v>
      </c>
      <c r="R429" t="s">
        <v>8320</v>
      </c>
      <c r="S429" s="11">
        <f t="shared" si="26"/>
        <v>42285.659027777772</v>
      </c>
      <c r="T429" s="11">
        <f t="shared" si="27"/>
        <v>42299.540972222225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11633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0.9694166666666667</v>
      </c>
      <c r="P430">
        <f t="shared" si="25"/>
        <v>894.84615384615381</v>
      </c>
      <c r="Q430" t="s">
        <v>8310</v>
      </c>
      <c r="R430" t="s">
        <v>8320</v>
      </c>
      <c r="S430" s="11">
        <f t="shared" si="26"/>
        <v>41778.516724537039</v>
      </c>
      <c r="T430" s="11">
        <f t="shared" si="27"/>
        <v>41806.666666666664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11633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2.3266</v>
      </c>
      <c r="P431">
        <f t="shared" si="25"/>
        <v>0</v>
      </c>
      <c r="Q431" t="s">
        <v>8310</v>
      </c>
      <c r="R431" t="s">
        <v>8320</v>
      </c>
      <c r="S431" s="11">
        <f t="shared" si="26"/>
        <v>40070.651412037041</v>
      </c>
      <c r="T431" s="11">
        <f t="shared" si="27"/>
        <v>40143.957638888889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11633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11.632999999999999</v>
      </c>
      <c r="P432">
        <f t="shared" si="25"/>
        <v>2326.6</v>
      </c>
      <c r="Q432" t="s">
        <v>8310</v>
      </c>
      <c r="R432" t="s">
        <v>8320</v>
      </c>
      <c r="S432" s="11">
        <f t="shared" si="26"/>
        <v>41512.857256944444</v>
      </c>
      <c r="T432" s="11">
        <f t="shared" si="27"/>
        <v>41527.857256944444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11633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3.8776666666666668</v>
      </c>
      <c r="P433">
        <f t="shared" si="25"/>
        <v>1454.125</v>
      </c>
      <c r="Q433" t="s">
        <v>8310</v>
      </c>
      <c r="R433" t="s">
        <v>8320</v>
      </c>
      <c r="S433" s="11">
        <f t="shared" si="26"/>
        <v>42526.621331018512</v>
      </c>
      <c r="T433" s="11">
        <f t="shared" si="27"/>
        <v>42556.621331018512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11633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1.9388333333333334</v>
      </c>
      <c r="P434">
        <f t="shared" si="25"/>
        <v>1454.125</v>
      </c>
      <c r="Q434" t="s">
        <v>8310</v>
      </c>
      <c r="R434" t="s">
        <v>8320</v>
      </c>
      <c r="S434" s="11">
        <f t="shared" si="26"/>
        <v>42238.476631944446</v>
      </c>
      <c r="T434" s="11">
        <f t="shared" si="27"/>
        <v>42298.476631944446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11633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3.8776666666666668</v>
      </c>
      <c r="P435">
        <f t="shared" si="25"/>
        <v>0</v>
      </c>
      <c r="Q435" t="s">
        <v>8310</v>
      </c>
      <c r="R435" t="s">
        <v>8320</v>
      </c>
      <c r="S435" s="11">
        <f t="shared" si="26"/>
        <v>42228.379884259266</v>
      </c>
      <c r="T435" s="11">
        <f t="shared" si="27"/>
        <v>42288.379884259266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11633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4.6532</v>
      </c>
      <c r="P436">
        <f t="shared" si="25"/>
        <v>5816.5</v>
      </c>
      <c r="Q436" t="s">
        <v>8310</v>
      </c>
      <c r="R436" t="s">
        <v>8320</v>
      </c>
      <c r="S436" s="11">
        <f t="shared" si="26"/>
        <v>41576.584513888891</v>
      </c>
      <c r="T436" s="11">
        <f t="shared" si="27"/>
        <v>41609.626180555555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11633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0.10575454545454545</v>
      </c>
      <c r="P437">
        <f t="shared" si="25"/>
        <v>3877.6666666666665</v>
      </c>
      <c r="Q437" t="s">
        <v>8310</v>
      </c>
      <c r="R437" t="s">
        <v>8320</v>
      </c>
      <c r="S437" s="11">
        <f t="shared" si="26"/>
        <v>41500.497453703705</v>
      </c>
      <c r="T437" s="11">
        <f t="shared" si="27"/>
        <v>41530.497453703705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11633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11.632999999999999</v>
      </c>
      <c r="P438">
        <f t="shared" si="25"/>
        <v>0</v>
      </c>
      <c r="Q438" t="s">
        <v>8310</v>
      </c>
      <c r="R438" t="s">
        <v>8320</v>
      </c>
      <c r="S438" s="11">
        <f t="shared" si="26"/>
        <v>41456.11241898148</v>
      </c>
      <c r="T438" s="11">
        <f t="shared" si="27"/>
        <v>41486.11241898148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11633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1.6618571428571429</v>
      </c>
      <c r="P439">
        <f t="shared" si="25"/>
        <v>0</v>
      </c>
      <c r="Q439" t="s">
        <v>8310</v>
      </c>
      <c r="R439" t="s">
        <v>8320</v>
      </c>
      <c r="S439" s="11">
        <f t="shared" si="26"/>
        <v>42591.06858796296</v>
      </c>
      <c r="T439" s="11">
        <f t="shared" si="27"/>
        <v>42651.06858796296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11633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0.58165</v>
      </c>
      <c r="P440">
        <f t="shared" si="25"/>
        <v>1057.5454545454545</v>
      </c>
      <c r="Q440" t="s">
        <v>8310</v>
      </c>
      <c r="R440" t="s">
        <v>8320</v>
      </c>
      <c r="S440" s="11">
        <f t="shared" si="26"/>
        <v>42296.011087962965</v>
      </c>
      <c r="T440" s="11">
        <f t="shared" si="27"/>
        <v>42326.052754629629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11633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25.851111111111113</v>
      </c>
      <c r="P441">
        <f t="shared" si="25"/>
        <v>0</v>
      </c>
      <c r="Q441" t="s">
        <v>8310</v>
      </c>
      <c r="R441" t="s">
        <v>8320</v>
      </c>
      <c r="S441" s="11">
        <f t="shared" si="26"/>
        <v>41919.511782407404</v>
      </c>
      <c r="T441" s="11">
        <f t="shared" si="27"/>
        <v>41929.511782407404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11633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2.3266</v>
      </c>
      <c r="P442">
        <f t="shared" si="25"/>
        <v>11633</v>
      </c>
      <c r="Q442" t="s">
        <v>8310</v>
      </c>
      <c r="R442" t="s">
        <v>8320</v>
      </c>
      <c r="S442" s="11">
        <f t="shared" si="26"/>
        <v>42423.735567129625</v>
      </c>
      <c r="T442" s="11">
        <f t="shared" si="27"/>
        <v>42453.693900462968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11633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29.0825</v>
      </c>
      <c r="P443">
        <f t="shared" si="25"/>
        <v>0</v>
      </c>
      <c r="Q443" t="s">
        <v>8310</v>
      </c>
      <c r="R443" t="s">
        <v>8320</v>
      </c>
      <c r="S443" s="11">
        <f t="shared" si="26"/>
        <v>41550.543935185182</v>
      </c>
      <c r="T443" s="11">
        <f t="shared" si="27"/>
        <v>41580.543935185182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11633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0.68429411764705883</v>
      </c>
      <c r="P444">
        <f t="shared" si="25"/>
        <v>684.29411764705878</v>
      </c>
      <c r="Q444" t="s">
        <v>8310</v>
      </c>
      <c r="R444" t="s">
        <v>8320</v>
      </c>
      <c r="S444" s="11">
        <f t="shared" si="26"/>
        <v>42024.638692129629</v>
      </c>
      <c r="T444" s="11">
        <f t="shared" si="27"/>
        <v>42054.638692129629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11633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1.1633</v>
      </c>
      <c r="P445">
        <f t="shared" si="25"/>
        <v>5816.5</v>
      </c>
      <c r="Q445" t="s">
        <v>8310</v>
      </c>
      <c r="R445" t="s">
        <v>8320</v>
      </c>
      <c r="S445" s="11">
        <f t="shared" si="26"/>
        <v>41649.765057870369</v>
      </c>
      <c r="T445" s="11">
        <f t="shared" si="27"/>
        <v>41679.765057870369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11633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11.632999999999999</v>
      </c>
      <c r="P446">
        <f t="shared" si="25"/>
        <v>11633</v>
      </c>
      <c r="Q446" t="s">
        <v>8310</v>
      </c>
      <c r="R446" t="s">
        <v>8320</v>
      </c>
      <c r="S446" s="11">
        <f t="shared" si="26"/>
        <v>40894.656956018516</v>
      </c>
      <c r="T446" s="11">
        <f t="shared" si="27"/>
        <v>40954.656956018516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11633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0.19388333333333332</v>
      </c>
      <c r="P447">
        <f t="shared" si="25"/>
        <v>5816.5</v>
      </c>
      <c r="Q447" t="s">
        <v>8310</v>
      </c>
      <c r="R447" t="s">
        <v>8320</v>
      </c>
      <c r="S447" s="11">
        <f t="shared" si="26"/>
        <v>42130.085358796292</v>
      </c>
      <c r="T447" s="11">
        <f t="shared" si="27"/>
        <v>42145.085358796292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11633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1.1079047619047619</v>
      </c>
      <c r="P448">
        <f t="shared" si="25"/>
        <v>727.0625</v>
      </c>
      <c r="Q448" t="s">
        <v>8310</v>
      </c>
      <c r="R448" t="s">
        <v>8320</v>
      </c>
      <c r="S448" s="11">
        <f t="shared" si="26"/>
        <v>42036.833564814813</v>
      </c>
      <c r="T448" s="11">
        <f t="shared" si="27"/>
        <v>42066.833564814813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11633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0.38776666666666665</v>
      </c>
      <c r="P449">
        <f t="shared" si="25"/>
        <v>11633</v>
      </c>
      <c r="Q449" t="s">
        <v>8310</v>
      </c>
      <c r="R449" t="s">
        <v>8320</v>
      </c>
      <c r="S449" s="11">
        <f t="shared" si="26"/>
        <v>41331.305127314816</v>
      </c>
      <c r="T449" s="11">
        <f t="shared" si="27"/>
        <v>41356.263460648144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11633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4.6532</v>
      </c>
      <c r="P450">
        <f t="shared" si="25"/>
        <v>2908.25</v>
      </c>
      <c r="Q450" t="s">
        <v>8310</v>
      </c>
      <c r="R450" t="s">
        <v>8320</v>
      </c>
      <c r="S450" s="11">
        <f t="shared" si="26"/>
        <v>41753.508043981477</v>
      </c>
      <c r="T450" s="11">
        <f t="shared" si="27"/>
        <v>41773.508043981477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11633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5.8164999999999996</v>
      </c>
      <c r="P451">
        <f t="shared" ref="P451:P514" si="29">IF(L451&gt;0, E451/L451, 0)</f>
        <v>2326.6</v>
      </c>
      <c r="Q451" t="s">
        <v>8310</v>
      </c>
      <c r="R451" t="s">
        <v>8320</v>
      </c>
      <c r="S451" s="11">
        <f t="shared" ref="S451:S514" si="30">(((J451/60)/60)/24)+DATE(1970,1,1)+(-6/24)</f>
        <v>41534.318113425928</v>
      </c>
      <c r="T451" s="11">
        <f t="shared" ref="T451:T514" si="31">(((I451/60)/60)/24)+DATE(1970,1,1)+(-6/24)</f>
        <v>41564.318113425928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11633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0.23266000000000001</v>
      </c>
      <c r="P452">
        <f t="shared" si="29"/>
        <v>1661.8571428571429</v>
      </c>
      <c r="Q452" t="s">
        <v>8310</v>
      </c>
      <c r="R452" t="s">
        <v>8320</v>
      </c>
      <c r="S452" s="11">
        <f t="shared" si="30"/>
        <v>41654.696759259255</v>
      </c>
      <c r="T452" s="11">
        <f t="shared" si="31"/>
        <v>41684.696759259255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11633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0.58165</v>
      </c>
      <c r="P453">
        <f t="shared" si="29"/>
        <v>0</v>
      </c>
      <c r="Q453" t="s">
        <v>8310</v>
      </c>
      <c r="R453" t="s">
        <v>8320</v>
      </c>
      <c r="S453" s="11">
        <f t="shared" si="30"/>
        <v>41634.465173611112</v>
      </c>
      <c r="T453" s="11">
        <f t="shared" si="31"/>
        <v>41664.465173611112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11633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15.510666666666667</v>
      </c>
      <c r="P454">
        <f t="shared" si="29"/>
        <v>969.41666666666663</v>
      </c>
      <c r="Q454" t="s">
        <v>8310</v>
      </c>
      <c r="R454" t="s">
        <v>8320</v>
      </c>
      <c r="S454" s="11">
        <f t="shared" si="30"/>
        <v>42107.453877314809</v>
      </c>
      <c r="T454" s="11">
        <f t="shared" si="31"/>
        <v>42137.453877314809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11633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0.12261396574440053</v>
      </c>
      <c r="P455">
        <f t="shared" si="29"/>
        <v>5816.5</v>
      </c>
      <c r="Q455" t="s">
        <v>8310</v>
      </c>
      <c r="R455" t="s">
        <v>8320</v>
      </c>
      <c r="S455" s="11">
        <f t="shared" si="30"/>
        <v>42038.574988425928</v>
      </c>
      <c r="T455" s="11">
        <f t="shared" si="31"/>
        <v>42054.574988425928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11633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1.1633</v>
      </c>
      <c r="P456">
        <f t="shared" si="29"/>
        <v>2326.6</v>
      </c>
      <c r="Q456" t="s">
        <v>8310</v>
      </c>
      <c r="R456" t="s">
        <v>8320</v>
      </c>
      <c r="S456" s="11">
        <f t="shared" si="30"/>
        <v>41938.467256944445</v>
      </c>
      <c r="T456" s="11">
        <f t="shared" si="31"/>
        <v>41969.301388888889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11633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0.17896923076923077</v>
      </c>
      <c r="P457">
        <f t="shared" si="29"/>
        <v>5816.5</v>
      </c>
      <c r="Q457" t="s">
        <v>8310</v>
      </c>
      <c r="R457" t="s">
        <v>8320</v>
      </c>
      <c r="S457" s="11">
        <f t="shared" si="30"/>
        <v>40970.752569444441</v>
      </c>
      <c r="T457" s="11">
        <f t="shared" si="31"/>
        <v>41015.771527777775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11633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1.3088433843384339</v>
      </c>
      <c r="P458">
        <f t="shared" si="29"/>
        <v>3877.6666666666665</v>
      </c>
      <c r="Q458" t="s">
        <v>8310</v>
      </c>
      <c r="R458" t="s">
        <v>8320</v>
      </c>
      <c r="S458" s="11">
        <f t="shared" si="30"/>
        <v>41547.444456018515</v>
      </c>
      <c r="T458" s="11">
        <f t="shared" si="31"/>
        <v>41568.915972222225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11633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0.58165</v>
      </c>
      <c r="P459">
        <f t="shared" si="29"/>
        <v>0</v>
      </c>
      <c r="Q459" t="s">
        <v>8310</v>
      </c>
      <c r="R459" t="s">
        <v>8320</v>
      </c>
      <c r="S459" s="11">
        <f t="shared" si="30"/>
        <v>41837.517500000002</v>
      </c>
      <c r="T459" s="11">
        <f t="shared" si="31"/>
        <v>41867.517500000002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11633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1.1633</v>
      </c>
      <c r="P460">
        <f t="shared" si="29"/>
        <v>237.40816326530611</v>
      </c>
      <c r="Q460" t="s">
        <v>8310</v>
      </c>
      <c r="R460" t="s">
        <v>8320</v>
      </c>
      <c r="S460" s="11">
        <f t="shared" si="30"/>
        <v>41378.44976851852</v>
      </c>
      <c r="T460" s="11">
        <f t="shared" si="31"/>
        <v>41408.44976851852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11633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0.29828205128205126</v>
      </c>
      <c r="P461">
        <f t="shared" si="29"/>
        <v>11633</v>
      </c>
      <c r="Q461" t="s">
        <v>8310</v>
      </c>
      <c r="R461" t="s">
        <v>8320</v>
      </c>
      <c r="S461" s="11">
        <f t="shared" si="30"/>
        <v>40800.3903587963</v>
      </c>
      <c r="T461" s="11">
        <f t="shared" si="31"/>
        <v>40860.432025462964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11633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1.3685882352941177</v>
      </c>
      <c r="P462">
        <f t="shared" si="29"/>
        <v>5816.5</v>
      </c>
      <c r="Q462" t="s">
        <v>8310</v>
      </c>
      <c r="R462" t="s">
        <v>8320</v>
      </c>
      <c r="S462" s="11">
        <f t="shared" si="30"/>
        <v>41759.292534722219</v>
      </c>
      <c r="T462" s="11">
        <f t="shared" si="31"/>
        <v>41790.916666666664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11633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21.150909090909092</v>
      </c>
      <c r="P463">
        <f t="shared" si="29"/>
        <v>0</v>
      </c>
      <c r="Q463" t="s">
        <v>8310</v>
      </c>
      <c r="R463" t="s">
        <v>8320</v>
      </c>
      <c r="S463" s="11">
        <f t="shared" si="30"/>
        <v>41407.59684027778</v>
      </c>
      <c r="T463" s="11">
        <f t="shared" si="31"/>
        <v>41427.59684027778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11633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0.11633</v>
      </c>
      <c r="P464">
        <f t="shared" si="29"/>
        <v>0</v>
      </c>
      <c r="Q464" t="s">
        <v>8310</v>
      </c>
      <c r="R464" t="s">
        <v>8320</v>
      </c>
      <c r="S464" s="11">
        <f t="shared" si="30"/>
        <v>40704.876631944448</v>
      </c>
      <c r="T464" s="11">
        <f t="shared" si="31"/>
        <v>40764.876631944448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11633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0.2115090909090909</v>
      </c>
      <c r="P465">
        <f t="shared" si="29"/>
        <v>1057.5454545454545</v>
      </c>
      <c r="Q465" t="s">
        <v>8310</v>
      </c>
      <c r="R465" t="s">
        <v>8320</v>
      </c>
      <c r="S465" s="11">
        <f t="shared" si="30"/>
        <v>40750.460104166668</v>
      </c>
      <c r="T465" s="11">
        <f t="shared" si="31"/>
        <v>40810.460104166668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11633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11.517821782178217</v>
      </c>
      <c r="P466">
        <f t="shared" si="29"/>
        <v>11633</v>
      </c>
      <c r="Q466" t="s">
        <v>8310</v>
      </c>
      <c r="R466" t="s">
        <v>8320</v>
      </c>
      <c r="S466" s="11">
        <f t="shared" si="30"/>
        <v>42488.598784722228</v>
      </c>
      <c r="T466" s="11">
        <f t="shared" si="31"/>
        <v>42508.598784722228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11633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22.720703125</v>
      </c>
      <c r="P467">
        <f t="shared" si="29"/>
        <v>1454.125</v>
      </c>
      <c r="Q467" t="s">
        <v>8310</v>
      </c>
      <c r="R467" t="s">
        <v>8320</v>
      </c>
      <c r="S467" s="11">
        <f t="shared" si="30"/>
        <v>41800.870069444441</v>
      </c>
      <c r="T467" s="11">
        <f t="shared" si="31"/>
        <v>41816.870069444441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11633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1.1633</v>
      </c>
      <c r="P468">
        <f t="shared" si="29"/>
        <v>2326.6</v>
      </c>
      <c r="Q468" t="s">
        <v>8310</v>
      </c>
      <c r="R468" t="s">
        <v>8320</v>
      </c>
      <c r="S468" s="11">
        <f t="shared" si="30"/>
        <v>41129.692870370374</v>
      </c>
      <c r="T468" s="11">
        <f t="shared" si="31"/>
        <v>41159.692870370374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11633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0.58165</v>
      </c>
      <c r="P469">
        <f t="shared" si="29"/>
        <v>298.28205128205127</v>
      </c>
      <c r="Q469" t="s">
        <v>8310</v>
      </c>
      <c r="R469" t="s">
        <v>8320</v>
      </c>
      <c r="S469" s="11">
        <f t="shared" si="30"/>
        <v>41135.429791666669</v>
      </c>
      <c r="T469" s="11">
        <f t="shared" si="31"/>
        <v>41180.429791666669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11633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1.5510666666666666</v>
      </c>
      <c r="P470">
        <f t="shared" si="29"/>
        <v>0</v>
      </c>
      <c r="Q470" t="s">
        <v>8310</v>
      </c>
      <c r="R470" t="s">
        <v>8320</v>
      </c>
      <c r="S470" s="11">
        <f t="shared" si="30"/>
        <v>41040.917627314811</v>
      </c>
      <c r="T470" s="11">
        <f t="shared" si="31"/>
        <v>41100.910474537035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11633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1.9388333333333334</v>
      </c>
      <c r="P471">
        <f t="shared" si="29"/>
        <v>0</v>
      </c>
      <c r="Q471" t="s">
        <v>8310</v>
      </c>
      <c r="R471" t="s">
        <v>8320</v>
      </c>
      <c r="S471" s="11">
        <f t="shared" si="30"/>
        <v>41827.739861111113</v>
      </c>
      <c r="T471" s="11">
        <f t="shared" si="31"/>
        <v>41887.739861111113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11633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2.3266</v>
      </c>
      <c r="P472">
        <f t="shared" si="29"/>
        <v>5816.5</v>
      </c>
      <c r="Q472" t="s">
        <v>8310</v>
      </c>
      <c r="R472" t="s">
        <v>8320</v>
      </c>
      <c r="S472" s="11">
        <f t="shared" si="30"/>
        <v>41604.917696759258</v>
      </c>
      <c r="T472" s="11">
        <f t="shared" si="31"/>
        <v>41654.916666666664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11633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0.2115090909090909</v>
      </c>
      <c r="P473">
        <f t="shared" si="29"/>
        <v>68.429411764705875</v>
      </c>
      <c r="Q473" t="s">
        <v>8310</v>
      </c>
      <c r="R473" t="s">
        <v>8320</v>
      </c>
      <c r="S473" s="11">
        <f t="shared" si="30"/>
        <v>41703.471979166665</v>
      </c>
      <c r="T473" s="11">
        <f t="shared" si="31"/>
        <v>41748.430312500001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11633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14.54125</v>
      </c>
      <c r="P474">
        <f t="shared" si="29"/>
        <v>2326.6</v>
      </c>
      <c r="Q474" t="s">
        <v>8310</v>
      </c>
      <c r="R474" t="s">
        <v>8320</v>
      </c>
      <c r="S474" s="11">
        <f t="shared" si="30"/>
        <v>41844.672662037039</v>
      </c>
      <c r="T474" s="11">
        <f t="shared" si="31"/>
        <v>41874.672662037039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11633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0.38776666666666665</v>
      </c>
      <c r="P475">
        <f t="shared" si="29"/>
        <v>830.92857142857144</v>
      </c>
      <c r="Q475" t="s">
        <v>8310</v>
      </c>
      <c r="R475" t="s">
        <v>8320</v>
      </c>
      <c r="S475" s="11">
        <f t="shared" si="30"/>
        <v>41869.448136574072</v>
      </c>
      <c r="T475" s="11">
        <f t="shared" si="31"/>
        <v>41899.448136574072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11633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3.5251515151515154</v>
      </c>
      <c r="P476">
        <f t="shared" si="29"/>
        <v>11633</v>
      </c>
      <c r="Q476" t="s">
        <v>8310</v>
      </c>
      <c r="R476" t="s">
        <v>8320</v>
      </c>
      <c r="S476" s="11">
        <f t="shared" si="30"/>
        <v>42753.079039351855</v>
      </c>
      <c r="T476" s="11">
        <f t="shared" si="31"/>
        <v>42783.079039351855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11633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5.8164999999999996</v>
      </c>
      <c r="P477">
        <f t="shared" si="29"/>
        <v>0</v>
      </c>
      <c r="Q477" t="s">
        <v>8310</v>
      </c>
      <c r="R477" t="s">
        <v>8320</v>
      </c>
      <c r="S477" s="11">
        <f t="shared" si="30"/>
        <v>42099.836145833338</v>
      </c>
      <c r="T477" s="11">
        <f t="shared" si="31"/>
        <v>42129.836145833338</v>
      </c>
    </row>
    <row r="478" spans="1:20" ht="18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11633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5.2877272727272724E-2</v>
      </c>
      <c r="P478">
        <f t="shared" si="29"/>
        <v>93.814516129032256</v>
      </c>
      <c r="Q478" t="s">
        <v>8310</v>
      </c>
      <c r="R478" t="s">
        <v>8320</v>
      </c>
      <c r="S478" s="11">
        <f t="shared" si="30"/>
        <v>41757.725011574075</v>
      </c>
      <c r="T478" s="11">
        <f t="shared" si="31"/>
        <v>41792.915972222225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11633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7.7553333333333336</v>
      </c>
      <c r="P479">
        <f t="shared" si="29"/>
        <v>0</v>
      </c>
      <c r="Q479" t="s">
        <v>8310</v>
      </c>
      <c r="R479" t="s">
        <v>8320</v>
      </c>
      <c r="S479" s="11">
        <f t="shared" si="30"/>
        <v>40987.58488425926</v>
      </c>
      <c r="T479" s="11">
        <f t="shared" si="31"/>
        <v>41047.58488425926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11633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1.1633</v>
      </c>
      <c r="P480">
        <f t="shared" si="29"/>
        <v>0</v>
      </c>
      <c r="Q480" t="s">
        <v>8310</v>
      </c>
      <c r="R480" t="s">
        <v>8320</v>
      </c>
      <c r="S480" s="11">
        <f t="shared" si="30"/>
        <v>42065.660983796297</v>
      </c>
      <c r="T480" s="11">
        <f t="shared" si="31"/>
        <v>42095.619317129633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11633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0.7755333333333333</v>
      </c>
      <c r="P481">
        <f t="shared" si="29"/>
        <v>211.5090909090909</v>
      </c>
      <c r="Q481" t="s">
        <v>8310</v>
      </c>
      <c r="R481" t="s">
        <v>8320</v>
      </c>
      <c r="S481" s="11">
        <f t="shared" si="30"/>
        <v>41904.157812500001</v>
      </c>
      <c r="T481" s="11">
        <f t="shared" si="31"/>
        <v>41964.199479166666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11633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0.290825</v>
      </c>
      <c r="P482">
        <f t="shared" si="29"/>
        <v>83.092857142857142</v>
      </c>
      <c r="Q482" t="s">
        <v>8310</v>
      </c>
      <c r="R482" t="s">
        <v>8320</v>
      </c>
      <c r="S482" s="11">
        <f t="shared" si="30"/>
        <v>41465.250173611108</v>
      </c>
      <c r="T482" s="11">
        <f t="shared" si="31"/>
        <v>41495.250173611108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11633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0.38776666666666665</v>
      </c>
      <c r="P483">
        <f t="shared" si="29"/>
        <v>553.95238095238096</v>
      </c>
      <c r="Q483" t="s">
        <v>8310</v>
      </c>
      <c r="R483" t="s">
        <v>8320</v>
      </c>
      <c r="S483" s="11">
        <f t="shared" si="30"/>
        <v>41162.422326388885</v>
      </c>
      <c r="T483" s="11">
        <f t="shared" si="31"/>
        <v>41192.422326388885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11633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1.1633</v>
      </c>
      <c r="P484">
        <f t="shared" si="29"/>
        <v>11633</v>
      </c>
      <c r="Q484" t="s">
        <v>8310</v>
      </c>
      <c r="R484" t="s">
        <v>8320</v>
      </c>
      <c r="S484" s="11">
        <f t="shared" si="30"/>
        <v>42447.646875000006</v>
      </c>
      <c r="T484" s="11">
        <f t="shared" si="31"/>
        <v>42474.356944444444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11633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0.7755333333333333</v>
      </c>
      <c r="P485">
        <f t="shared" si="29"/>
        <v>79.136054421768705</v>
      </c>
      <c r="Q485" t="s">
        <v>8310</v>
      </c>
      <c r="R485" t="s">
        <v>8320</v>
      </c>
      <c r="S485" s="11">
        <f t="shared" si="30"/>
        <v>41242.947592592594</v>
      </c>
      <c r="T485" s="11">
        <f t="shared" si="31"/>
        <v>41302.947592592594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11633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0.1454125</v>
      </c>
      <c r="P486">
        <f t="shared" si="29"/>
        <v>1057.5454545454545</v>
      </c>
      <c r="Q486" t="s">
        <v>8310</v>
      </c>
      <c r="R486" t="s">
        <v>8320</v>
      </c>
      <c r="S486" s="11">
        <f t="shared" si="30"/>
        <v>42272.68949074074</v>
      </c>
      <c r="T486" s="11">
        <f t="shared" si="31"/>
        <v>42313.731157407412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11633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0.30648645800400465</v>
      </c>
      <c r="P487">
        <f t="shared" si="29"/>
        <v>93.063999999999993</v>
      </c>
      <c r="Q487" t="s">
        <v>8310</v>
      </c>
      <c r="R487" t="s">
        <v>8320</v>
      </c>
      <c r="S487" s="11">
        <f t="shared" si="30"/>
        <v>41381.25577546296</v>
      </c>
      <c r="T487" s="11">
        <f t="shared" si="31"/>
        <v>41411.25577546296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11633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2.1150909090909092E-2</v>
      </c>
      <c r="P488">
        <f t="shared" si="29"/>
        <v>11633</v>
      </c>
      <c r="Q488" t="s">
        <v>8310</v>
      </c>
      <c r="R488" t="s">
        <v>8320</v>
      </c>
      <c r="S488" s="11">
        <f t="shared" si="30"/>
        <v>41761.69258101852</v>
      </c>
      <c r="T488" s="11">
        <f t="shared" si="31"/>
        <v>41791.69258101852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11633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0.23266000000000001</v>
      </c>
      <c r="P489">
        <f t="shared" si="29"/>
        <v>0</v>
      </c>
      <c r="Q489" t="s">
        <v>8310</v>
      </c>
      <c r="R489" t="s">
        <v>8320</v>
      </c>
      <c r="S489" s="11">
        <f t="shared" si="30"/>
        <v>42669.344837962963</v>
      </c>
      <c r="T489" s="11">
        <f t="shared" si="31"/>
        <v>42729.386504629627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11633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0.9694166666666667</v>
      </c>
      <c r="P490">
        <f t="shared" si="29"/>
        <v>0</v>
      </c>
      <c r="Q490" t="s">
        <v>8310</v>
      </c>
      <c r="R490" t="s">
        <v>8320</v>
      </c>
      <c r="S490" s="11">
        <f t="shared" si="30"/>
        <v>42713.804398148146</v>
      </c>
      <c r="T490" s="11">
        <f t="shared" si="31"/>
        <v>42743.804398148146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11633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0.15511287118151393</v>
      </c>
      <c r="P491">
        <f t="shared" si="29"/>
        <v>3877.6666666666665</v>
      </c>
      <c r="Q491" t="s">
        <v>8310</v>
      </c>
      <c r="R491" t="s">
        <v>8320</v>
      </c>
      <c r="S491" s="11">
        <f t="shared" si="30"/>
        <v>40882.231666666667</v>
      </c>
      <c r="T491" s="11">
        <f t="shared" si="31"/>
        <v>40913.231249999997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11633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11.632999999999999</v>
      </c>
      <c r="P492">
        <f t="shared" si="29"/>
        <v>0</v>
      </c>
      <c r="Q492" t="s">
        <v>8310</v>
      </c>
      <c r="R492" t="s">
        <v>8320</v>
      </c>
      <c r="S492" s="11">
        <f t="shared" si="30"/>
        <v>41113.718576388892</v>
      </c>
      <c r="T492" s="11">
        <f t="shared" si="31"/>
        <v>41143.718576388892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11633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1.1633</v>
      </c>
      <c r="P493">
        <f t="shared" si="29"/>
        <v>0</v>
      </c>
      <c r="Q493" t="s">
        <v>8310</v>
      </c>
      <c r="R493" t="s">
        <v>8320</v>
      </c>
      <c r="S493" s="11">
        <f t="shared" si="30"/>
        <v>42366.732627314821</v>
      </c>
      <c r="T493" s="11">
        <f t="shared" si="31"/>
        <v>42396.732627314821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11633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1.1632999999999999E-3</v>
      </c>
      <c r="P494">
        <f t="shared" si="29"/>
        <v>0</v>
      </c>
      <c r="Q494" t="s">
        <v>8310</v>
      </c>
      <c r="R494" t="s">
        <v>8320</v>
      </c>
      <c r="S494" s="11">
        <f t="shared" si="30"/>
        <v>42595.78506944445</v>
      </c>
      <c r="T494" s="11">
        <f t="shared" si="31"/>
        <v>42655.78506944445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11633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0.38776666666666665</v>
      </c>
      <c r="P495">
        <f t="shared" si="29"/>
        <v>0</v>
      </c>
      <c r="Q495" t="s">
        <v>8310</v>
      </c>
      <c r="R495" t="s">
        <v>8320</v>
      </c>
      <c r="S495" s="11">
        <f t="shared" si="30"/>
        <v>42114.476134259254</v>
      </c>
      <c r="T495" s="11">
        <f t="shared" si="31"/>
        <v>42144.476134259254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11633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0.58165</v>
      </c>
      <c r="P496">
        <f t="shared" si="29"/>
        <v>3877.6666666666665</v>
      </c>
      <c r="Q496" t="s">
        <v>8310</v>
      </c>
      <c r="R496" t="s">
        <v>8320</v>
      </c>
      <c r="S496" s="11">
        <f t="shared" si="30"/>
        <v>41799.580613425926</v>
      </c>
      <c r="T496" s="11">
        <f t="shared" si="31"/>
        <v>41822.875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11633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1.6618571428571429</v>
      </c>
      <c r="P497">
        <f t="shared" si="29"/>
        <v>0</v>
      </c>
      <c r="Q497" t="s">
        <v>8310</v>
      </c>
      <c r="R497" t="s">
        <v>8320</v>
      </c>
      <c r="S497" s="11">
        <f t="shared" si="30"/>
        <v>42171.577604166669</v>
      </c>
      <c r="T497" s="11">
        <f t="shared" si="31"/>
        <v>42201.577604166669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11633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0.19388333333333332</v>
      </c>
      <c r="P498">
        <f t="shared" si="29"/>
        <v>11633</v>
      </c>
      <c r="Q498" t="s">
        <v>8310</v>
      </c>
      <c r="R498" t="s">
        <v>8320</v>
      </c>
      <c r="S498" s="11">
        <f t="shared" si="30"/>
        <v>41620.68141203704</v>
      </c>
      <c r="T498" s="11">
        <f t="shared" si="31"/>
        <v>41680.68141203704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11633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2.5966517857142857</v>
      </c>
      <c r="P499">
        <f t="shared" si="29"/>
        <v>3877.6666666666665</v>
      </c>
      <c r="Q499" t="s">
        <v>8310</v>
      </c>
      <c r="R499" t="s">
        <v>8320</v>
      </c>
      <c r="S499" s="11">
        <f t="shared" si="30"/>
        <v>41944.787789351853</v>
      </c>
      <c r="T499" s="11">
        <f t="shared" si="31"/>
        <v>41997.958333333328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11633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0.17867235977145665</v>
      </c>
      <c r="P500">
        <f t="shared" si="29"/>
        <v>528.77272727272725</v>
      </c>
      <c r="Q500" t="s">
        <v>8310</v>
      </c>
      <c r="R500" t="s">
        <v>8320</v>
      </c>
      <c r="S500" s="11">
        <f t="shared" si="30"/>
        <v>40858.512141203704</v>
      </c>
      <c r="T500" s="11">
        <f t="shared" si="31"/>
        <v>40900.512141203704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11633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0.58165</v>
      </c>
      <c r="P501">
        <f t="shared" si="29"/>
        <v>447.42307692307691</v>
      </c>
      <c r="Q501" t="s">
        <v>8310</v>
      </c>
      <c r="R501" t="s">
        <v>8320</v>
      </c>
      <c r="S501" s="11">
        <f t="shared" si="30"/>
        <v>40043.645462962959</v>
      </c>
      <c r="T501" s="11">
        <f t="shared" si="31"/>
        <v>40098.624305555553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11633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1.7896923076923077</v>
      </c>
      <c r="P502">
        <f t="shared" si="29"/>
        <v>2908.25</v>
      </c>
      <c r="Q502" t="s">
        <v>8310</v>
      </c>
      <c r="R502" t="s">
        <v>8320</v>
      </c>
      <c r="S502" s="11">
        <f t="shared" si="30"/>
        <v>40247.636006944449</v>
      </c>
      <c r="T502" s="11">
        <f t="shared" si="31"/>
        <v>40306.677777777775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11633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1.1633</v>
      </c>
      <c r="P503">
        <f t="shared" si="29"/>
        <v>0</v>
      </c>
      <c r="Q503" t="s">
        <v>8310</v>
      </c>
      <c r="R503" t="s">
        <v>8320</v>
      </c>
      <c r="S503" s="11">
        <f t="shared" si="30"/>
        <v>40702.984386574077</v>
      </c>
      <c r="T503" s="11">
        <f t="shared" si="31"/>
        <v>40732.984386574077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11633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0.58165</v>
      </c>
      <c r="P504">
        <f t="shared" si="29"/>
        <v>2908.25</v>
      </c>
      <c r="Q504" t="s">
        <v>8310</v>
      </c>
      <c r="R504" t="s">
        <v>8320</v>
      </c>
      <c r="S504" s="11">
        <f t="shared" si="30"/>
        <v>40956.303530092591</v>
      </c>
      <c r="T504" s="11">
        <f t="shared" si="31"/>
        <v>40986.261863425927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11633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1.7896923076923077</v>
      </c>
      <c r="P505">
        <f t="shared" si="29"/>
        <v>1292.5555555555557</v>
      </c>
      <c r="Q505" t="s">
        <v>8310</v>
      </c>
      <c r="R505" t="s">
        <v>8320</v>
      </c>
      <c r="S505" s="11">
        <f t="shared" si="30"/>
        <v>41991.276655092588</v>
      </c>
      <c r="T505" s="11">
        <f t="shared" si="31"/>
        <v>42021.276655092588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11633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0.47481632653061223</v>
      </c>
      <c r="P506">
        <f t="shared" si="29"/>
        <v>2326.6</v>
      </c>
      <c r="Q506" t="s">
        <v>8310</v>
      </c>
      <c r="R506" t="s">
        <v>8320</v>
      </c>
      <c r="S506" s="11">
        <f t="shared" si="30"/>
        <v>40949.73364583333</v>
      </c>
      <c r="T506" s="11">
        <f t="shared" si="31"/>
        <v>41009.691979166666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11633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0.9694166666666667</v>
      </c>
      <c r="P507">
        <f t="shared" si="29"/>
        <v>830.92857142857144</v>
      </c>
      <c r="Q507" t="s">
        <v>8310</v>
      </c>
      <c r="R507" t="s">
        <v>8320</v>
      </c>
      <c r="S507" s="11">
        <f t="shared" si="30"/>
        <v>42317.848217592589</v>
      </c>
      <c r="T507" s="11">
        <f t="shared" si="31"/>
        <v>42362.848217592589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11633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5.8165000000000001E-2</v>
      </c>
      <c r="P508">
        <f t="shared" si="29"/>
        <v>11633</v>
      </c>
      <c r="Q508" t="s">
        <v>8310</v>
      </c>
      <c r="R508" t="s">
        <v>8320</v>
      </c>
      <c r="S508" s="11">
        <f t="shared" si="30"/>
        <v>41466.302314814813</v>
      </c>
      <c r="T508" s="11">
        <f t="shared" si="31"/>
        <v>41496.302314814813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11633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0.58165</v>
      </c>
      <c r="P509">
        <f t="shared" si="29"/>
        <v>1163.3</v>
      </c>
      <c r="Q509" t="s">
        <v>8310</v>
      </c>
      <c r="R509" t="s">
        <v>8320</v>
      </c>
      <c r="S509" s="11">
        <f t="shared" si="30"/>
        <v>41156.708993055552</v>
      </c>
      <c r="T509" s="11">
        <f t="shared" si="31"/>
        <v>41201.708993055552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11633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0.23266000000000001</v>
      </c>
      <c r="P510">
        <f t="shared" si="29"/>
        <v>3877.6666666666665</v>
      </c>
      <c r="Q510" t="s">
        <v>8310</v>
      </c>
      <c r="R510" t="s">
        <v>8320</v>
      </c>
      <c r="S510" s="11">
        <f t="shared" si="30"/>
        <v>40994.774317129632</v>
      </c>
      <c r="T510" s="11">
        <f t="shared" si="31"/>
        <v>41054.343055555553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11633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2.3266</v>
      </c>
      <c r="P511">
        <f t="shared" si="29"/>
        <v>11633</v>
      </c>
      <c r="Q511" t="s">
        <v>8310</v>
      </c>
      <c r="R511" t="s">
        <v>8320</v>
      </c>
      <c r="S511" s="11">
        <f t="shared" si="30"/>
        <v>42153.381597222222</v>
      </c>
      <c r="T511" s="11">
        <f t="shared" si="31"/>
        <v>42183.381597222222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11633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0.83092857142857146</v>
      </c>
      <c r="P512">
        <f t="shared" si="29"/>
        <v>0</v>
      </c>
      <c r="Q512" t="s">
        <v>8310</v>
      </c>
      <c r="R512" t="s">
        <v>8320</v>
      </c>
      <c r="S512" s="11">
        <f t="shared" si="30"/>
        <v>42399.926377314812</v>
      </c>
      <c r="T512" s="11">
        <f t="shared" si="31"/>
        <v>42429.926377314812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11633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2.3266</v>
      </c>
      <c r="P513">
        <f t="shared" si="29"/>
        <v>2326.6</v>
      </c>
      <c r="Q513" t="s">
        <v>8310</v>
      </c>
      <c r="R513" t="s">
        <v>8320</v>
      </c>
      <c r="S513" s="11">
        <f t="shared" si="30"/>
        <v>41340.053032407406</v>
      </c>
      <c r="T513" s="11">
        <f t="shared" si="31"/>
        <v>41370.011365740742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11633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1.4541249999999999</v>
      </c>
      <c r="P514">
        <f t="shared" si="29"/>
        <v>5816.5</v>
      </c>
      <c r="Q514" t="s">
        <v>8310</v>
      </c>
      <c r="R514" t="s">
        <v>8320</v>
      </c>
      <c r="S514" s="11">
        <f t="shared" si="30"/>
        <v>42649.492210648154</v>
      </c>
      <c r="T514" s="11">
        <f t="shared" si="31"/>
        <v>42694.533877314811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11633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0.23266000000000001</v>
      </c>
      <c r="P515">
        <f t="shared" ref="P515:P578" si="33">IF(L515&gt;0, E515/L515, 0)</f>
        <v>171.0735294117647</v>
      </c>
      <c r="Q515" t="s">
        <v>8310</v>
      </c>
      <c r="R515" t="s">
        <v>8320</v>
      </c>
      <c r="S515" s="11">
        <f t="shared" ref="S515:S578" si="34">(((J515/60)/60)/24)+DATE(1970,1,1)+(-6/24)</f>
        <v>42552.403993055559</v>
      </c>
      <c r="T515" s="11">
        <f t="shared" ref="T515:T578" si="35">(((I515/60)/60)/24)+DATE(1970,1,1)+(-6/24)</f>
        <v>42597.041666666672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11633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7.7553333333333336</v>
      </c>
      <c r="P516">
        <f t="shared" si="33"/>
        <v>3877.6666666666665</v>
      </c>
      <c r="Q516" t="s">
        <v>8310</v>
      </c>
      <c r="R516" t="s">
        <v>8320</v>
      </c>
      <c r="S516" s="11">
        <f t="shared" si="34"/>
        <v>41830.363969907405</v>
      </c>
      <c r="T516" s="11">
        <f t="shared" si="35"/>
        <v>41860.363969907405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11633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0.11992783505154639</v>
      </c>
      <c r="P517">
        <f t="shared" si="33"/>
        <v>342.14705882352939</v>
      </c>
      <c r="Q517" t="s">
        <v>8310</v>
      </c>
      <c r="R517" t="s">
        <v>8320</v>
      </c>
      <c r="S517" s="11">
        <f t="shared" si="34"/>
        <v>42327.240752314814</v>
      </c>
      <c r="T517" s="11">
        <f t="shared" si="35"/>
        <v>42367.240752314814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11633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2.3266</v>
      </c>
      <c r="P518">
        <f t="shared" si="33"/>
        <v>0</v>
      </c>
      <c r="Q518" t="s">
        <v>8310</v>
      </c>
      <c r="R518" t="s">
        <v>8320</v>
      </c>
      <c r="S518" s="11">
        <f t="shared" si="34"/>
        <v>42091.528703703705</v>
      </c>
      <c r="T518" s="11">
        <f t="shared" si="35"/>
        <v>42151.528703703705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11633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0.7755333333333333</v>
      </c>
      <c r="P519">
        <f t="shared" si="33"/>
        <v>3877.6666666666665</v>
      </c>
      <c r="Q519" t="s">
        <v>8310</v>
      </c>
      <c r="R519" t="s">
        <v>8320</v>
      </c>
      <c r="S519" s="11">
        <f t="shared" si="34"/>
        <v>42738.365289351852</v>
      </c>
      <c r="T519" s="11">
        <f t="shared" si="35"/>
        <v>42768.365289351852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11633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1.6213240418118466</v>
      </c>
      <c r="P520">
        <f t="shared" si="33"/>
        <v>0</v>
      </c>
      <c r="Q520" t="s">
        <v>8310</v>
      </c>
      <c r="R520" t="s">
        <v>8320</v>
      </c>
      <c r="S520" s="11">
        <f t="shared" si="34"/>
        <v>42223.366018518514</v>
      </c>
      <c r="T520" s="11">
        <f t="shared" si="35"/>
        <v>42253.365277777775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11633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0.96933588867594367</v>
      </c>
      <c r="P521">
        <f t="shared" si="33"/>
        <v>166.18571428571428</v>
      </c>
      <c r="Q521" t="s">
        <v>8310</v>
      </c>
      <c r="R521" t="s">
        <v>8320</v>
      </c>
      <c r="S521" s="11">
        <f t="shared" si="34"/>
        <v>41218.141446759262</v>
      </c>
      <c r="T521" s="11">
        <f t="shared" si="35"/>
        <v>41248.141446759262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11633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2.3266</v>
      </c>
      <c r="P522">
        <f t="shared" si="33"/>
        <v>342.14705882352939</v>
      </c>
      <c r="Q522" t="s">
        <v>8321</v>
      </c>
      <c r="R522" t="s">
        <v>8322</v>
      </c>
      <c r="S522" s="11">
        <f t="shared" si="34"/>
        <v>42318.452094907407</v>
      </c>
      <c r="T522" s="11">
        <f t="shared" si="35"/>
        <v>42348.452094907407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11633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2.3266</v>
      </c>
      <c r="P523">
        <f t="shared" si="33"/>
        <v>207.73214285714286</v>
      </c>
      <c r="Q523" t="s">
        <v>8321</v>
      </c>
      <c r="R523" t="s">
        <v>8322</v>
      </c>
      <c r="S523" s="11">
        <f t="shared" si="34"/>
        <v>42645.842812499999</v>
      </c>
      <c r="T523" s="11">
        <f t="shared" si="35"/>
        <v>42674.957638888889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11633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3.8776666666666668</v>
      </c>
      <c r="P524">
        <f t="shared" si="33"/>
        <v>375.25806451612902</v>
      </c>
      <c r="Q524" t="s">
        <v>8321</v>
      </c>
      <c r="R524" t="s">
        <v>8322</v>
      </c>
      <c r="S524" s="11">
        <f t="shared" si="34"/>
        <v>42429.790798611109</v>
      </c>
      <c r="T524" s="11">
        <f t="shared" si="35"/>
        <v>42449.749131944445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11633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2.3266</v>
      </c>
      <c r="P525">
        <f t="shared" si="33"/>
        <v>138.48809523809524</v>
      </c>
      <c r="Q525" t="s">
        <v>8321</v>
      </c>
      <c r="R525" t="s">
        <v>8322</v>
      </c>
      <c r="S525" s="11">
        <f t="shared" si="34"/>
        <v>42237.88282407407</v>
      </c>
      <c r="T525" s="11">
        <f t="shared" si="35"/>
        <v>42267.88282407407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11633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3.3237142857142858</v>
      </c>
      <c r="P526">
        <f t="shared" si="33"/>
        <v>89.484615384615381</v>
      </c>
      <c r="Q526" t="s">
        <v>8321</v>
      </c>
      <c r="R526" t="s">
        <v>8322</v>
      </c>
      <c r="S526" s="11">
        <f t="shared" si="34"/>
        <v>42492.467233796298</v>
      </c>
      <c r="T526" s="11">
        <f t="shared" si="35"/>
        <v>42522.467233796298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11633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0.9694166666666667</v>
      </c>
      <c r="P527">
        <f t="shared" si="33"/>
        <v>969.41666666666663</v>
      </c>
      <c r="Q527" t="s">
        <v>8321</v>
      </c>
      <c r="R527" t="s">
        <v>8322</v>
      </c>
      <c r="S527" s="11">
        <f t="shared" si="34"/>
        <v>41850.150937500002</v>
      </c>
      <c r="T527" s="11">
        <f t="shared" si="35"/>
        <v>41895.150937500002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11633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7.7553333333333336</v>
      </c>
      <c r="P528">
        <f t="shared" si="33"/>
        <v>505.78260869565219</v>
      </c>
      <c r="Q528" t="s">
        <v>8321</v>
      </c>
      <c r="R528" t="s">
        <v>8322</v>
      </c>
      <c r="S528" s="11">
        <f t="shared" si="34"/>
        <v>42192.341944444444</v>
      </c>
      <c r="T528" s="11">
        <f t="shared" si="35"/>
        <v>42223.458333333328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11633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1.1633</v>
      </c>
      <c r="P529">
        <f t="shared" si="33"/>
        <v>73.62658227848101</v>
      </c>
      <c r="Q529" t="s">
        <v>8321</v>
      </c>
      <c r="R529" t="s">
        <v>8322</v>
      </c>
      <c r="S529" s="11">
        <f t="shared" si="34"/>
        <v>42752.955625000002</v>
      </c>
      <c r="T529" s="11">
        <f t="shared" si="35"/>
        <v>42783.420138888891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11633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10.115652173913043</v>
      </c>
      <c r="P530">
        <f t="shared" si="33"/>
        <v>387.76666666666665</v>
      </c>
      <c r="Q530" t="s">
        <v>8321</v>
      </c>
      <c r="R530" t="s">
        <v>8322</v>
      </c>
      <c r="S530" s="11">
        <f t="shared" si="34"/>
        <v>42155.670219907406</v>
      </c>
      <c r="T530" s="11">
        <f t="shared" si="35"/>
        <v>42176.638888888891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11633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9.6941666666666659</v>
      </c>
      <c r="P531">
        <f t="shared" si="33"/>
        <v>646.27777777777783</v>
      </c>
      <c r="Q531" t="s">
        <v>8321</v>
      </c>
      <c r="R531" t="s">
        <v>8322</v>
      </c>
      <c r="S531" s="11">
        <f t="shared" si="34"/>
        <v>42724.781180555554</v>
      </c>
      <c r="T531" s="11">
        <f t="shared" si="35"/>
        <v>42745.958333333328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11633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3.4164464023494863</v>
      </c>
      <c r="P532">
        <f t="shared" si="33"/>
        <v>401.13793103448273</v>
      </c>
      <c r="Q532" t="s">
        <v>8321</v>
      </c>
      <c r="R532" t="s">
        <v>8322</v>
      </c>
      <c r="S532" s="11">
        <f t="shared" si="34"/>
        <v>42157.341064814813</v>
      </c>
      <c r="T532" s="11">
        <f t="shared" si="35"/>
        <v>42178.833333333328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11633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2.9082499999999998</v>
      </c>
      <c r="P533">
        <f t="shared" si="33"/>
        <v>375.25806451612902</v>
      </c>
      <c r="Q533" t="s">
        <v>8321</v>
      </c>
      <c r="R533" t="s">
        <v>8322</v>
      </c>
      <c r="S533" s="11">
        <f t="shared" si="34"/>
        <v>42675.815150462964</v>
      </c>
      <c r="T533" s="11">
        <f t="shared" si="35"/>
        <v>42721.040972222225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11633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1.1633</v>
      </c>
      <c r="P534">
        <f t="shared" si="33"/>
        <v>67.242774566473983</v>
      </c>
      <c r="Q534" t="s">
        <v>8321</v>
      </c>
      <c r="R534" t="s">
        <v>8322</v>
      </c>
      <c r="S534" s="11">
        <f t="shared" si="34"/>
        <v>42472.757037037038</v>
      </c>
      <c r="T534" s="11">
        <f t="shared" si="35"/>
        <v>42502.757037037038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11633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5.8164999999999996</v>
      </c>
      <c r="P535">
        <f t="shared" si="33"/>
        <v>684.29411764705878</v>
      </c>
      <c r="Q535" t="s">
        <v>8321</v>
      </c>
      <c r="R535" t="s">
        <v>8322</v>
      </c>
      <c r="S535" s="11">
        <f t="shared" si="34"/>
        <v>42482.18478009259</v>
      </c>
      <c r="T535" s="11">
        <f t="shared" si="35"/>
        <v>42506.18478009259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11633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0.7755333333333333</v>
      </c>
      <c r="P536">
        <f t="shared" si="33"/>
        <v>242.35416666666666</v>
      </c>
      <c r="Q536" t="s">
        <v>8321</v>
      </c>
      <c r="R536" t="s">
        <v>8322</v>
      </c>
      <c r="S536" s="11">
        <f t="shared" si="34"/>
        <v>42270.560995370368</v>
      </c>
      <c r="T536" s="11">
        <f t="shared" si="35"/>
        <v>42309.708333333328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11633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5.8164999999999996</v>
      </c>
      <c r="P537">
        <f t="shared" si="33"/>
        <v>197.16949152542372</v>
      </c>
      <c r="Q537" t="s">
        <v>8321</v>
      </c>
      <c r="R537" t="s">
        <v>8322</v>
      </c>
      <c r="S537" s="11">
        <f t="shared" si="34"/>
        <v>42711.295196759253</v>
      </c>
      <c r="T537" s="11">
        <f t="shared" si="35"/>
        <v>42741.295196759253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11633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3.5251515151515154</v>
      </c>
      <c r="P538">
        <f t="shared" si="33"/>
        <v>298.28205128205127</v>
      </c>
      <c r="Q538" t="s">
        <v>8321</v>
      </c>
      <c r="R538" t="s">
        <v>8322</v>
      </c>
      <c r="S538" s="11">
        <f t="shared" si="34"/>
        <v>42179.094988425932</v>
      </c>
      <c r="T538" s="11">
        <f t="shared" si="35"/>
        <v>42219.5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11633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5.8164999999999996</v>
      </c>
      <c r="P539">
        <f t="shared" si="33"/>
        <v>197.16949152542372</v>
      </c>
      <c r="Q539" t="s">
        <v>8321</v>
      </c>
      <c r="R539" t="s">
        <v>8322</v>
      </c>
      <c r="S539" s="11">
        <f t="shared" si="34"/>
        <v>42282.518414351856</v>
      </c>
      <c r="T539" s="11">
        <f t="shared" si="35"/>
        <v>42312.560081018513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11633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2.3266</v>
      </c>
      <c r="P540">
        <f t="shared" si="33"/>
        <v>193.88333333333333</v>
      </c>
      <c r="Q540" t="s">
        <v>8321</v>
      </c>
      <c r="R540" t="s">
        <v>8322</v>
      </c>
      <c r="S540" s="11">
        <f t="shared" si="34"/>
        <v>42473.544710648144</v>
      </c>
      <c r="T540" s="11">
        <f t="shared" si="35"/>
        <v>42503.544710648144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11633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23.265999999999998</v>
      </c>
      <c r="P541">
        <f t="shared" si="33"/>
        <v>581.65</v>
      </c>
      <c r="Q541" t="s">
        <v>8321</v>
      </c>
      <c r="R541" t="s">
        <v>8322</v>
      </c>
      <c r="S541" s="11">
        <f t="shared" si="34"/>
        <v>42534.799849537041</v>
      </c>
      <c r="T541" s="11">
        <f t="shared" si="35"/>
        <v>42555.799849537041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11633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0.7755333333333333</v>
      </c>
      <c r="P542">
        <f t="shared" si="33"/>
        <v>11633</v>
      </c>
      <c r="Q542" t="s">
        <v>8323</v>
      </c>
      <c r="R542" t="s">
        <v>8324</v>
      </c>
      <c r="S542" s="11">
        <f t="shared" si="34"/>
        <v>42009.567199074074</v>
      </c>
      <c r="T542" s="11">
        <f t="shared" si="35"/>
        <v>42039.567199074074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11633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2.5851111111111109</v>
      </c>
      <c r="P543">
        <f t="shared" si="33"/>
        <v>11633</v>
      </c>
      <c r="Q543" t="s">
        <v>8323</v>
      </c>
      <c r="R543" t="s">
        <v>8324</v>
      </c>
      <c r="S543" s="11">
        <f t="shared" si="34"/>
        <v>42275.796689814815</v>
      </c>
      <c r="T543" s="11">
        <f t="shared" si="35"/>
        <v>42305.796689814815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11633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4.6531999999999997E-2</v>
      </c>
      <c r="P544">
        <f t="shared" si="33"/>
        <v>11633</v>
      </c>
      <c r="Q544" t="s">
        <v>8323</v>
      </c>
      <c r="R544" t="s">
        <v>8324</v>
      </c>
      <c r="S544" s="11">
        <f t="shared" si="34"/>
        <v>42433.487453703703</v>
      </c>
      <c r="T544" s="11">
        <f t="shared" si="35"/>
        <v>42493.445787037039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11633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0.52877272727272728</v>
      </c>
      <c r="P545">
        <f t="shared" si="33"/>
        <v>5816.5</v>
      </c>
      <c r="Q545" t="s">
        <v>8323</v>
      </c>
      <c r="R545" t="s">
        <v>8324</v>
      </c>
      <c r="S545" s="11">
        <f t="shared" si="34"/>
        <v>41913.842152777775</v>
      </c>
      <c r="T545" s="11">
        <f t="shared" si="35"/>
        <v>41943.842152777775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11633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23.265999999999998</v>
      </c>
      <c r="P546">
        <f t="shared" si="33"/>
        <v>5816.5</v>
      </c>
      <c r="Q546" t="s">
        <v>8323</v>
      </c>
      <c r="R546" t="s">
        <v>8324</v>
      </c>
      <c r="S546" s="11">
        <f t="shared" si="34"/>
        <v>42525.406944444447</v>
      </c>
      <c r="T546" s="11">
        <f t="shared" si="35"/>
        <v>42555.406944444447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11633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0.23266000000000001</v>
      </c>
      <c r="P547">
        <f t="shared" si="33"/>
        <v>342.14705882352939</v>
      </c>
      <c r="Q547" t="s">
        <v>8323</v>
      </c>
      <c r="R547" t="s">
        <v>8324</v>
      </c>
      <c r="S547" s="11">
        <f t="shared" si="34"/>
        <v>42283.342465277776</v>
      </c>
      <c r="T547" s="11">
        <f t="shared" si="35"/>
        <v>42323.384131944447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11633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0.19388333333333332</v>
      </c>
      <c r="P548">
        <f t="shared" si="33"/>
        <v>5816.5</v>
      </c>
      <c r="Q548" t="s">
        <v>8323</v>
      </c>
      <c r="R548" t="s">
        <v>8324</v>
      </c>
      <c r="S548" s="11">
        <f t="shared" si="34"/>
        <v>42249.417997685188</v>
      </c>
      <c r="T548" s="11">
        <f t="shared" si="35"/>
        <v>42294.417997685188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11633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1.5510666666666666</v>
      </c>
      <c r="P549">
        <f t="shared" si="33"/>
        <v>0</v>
      </c>
      <c r="Q549" t="s">
        <v>8323</v>
      </c>
      <c r="R549" t="s">
        <v>8324</v>
      </c>
      <c r="S549" s="11">
        <f t="shared" si="34"/>
        <v>42380.446342592593</v>
      </c>
      <c r="T549" s="11">
        <f t="shared" si="35"/>
        <v>42410.446342592593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11633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1.1633</v>
      </c>
      <c r="P550">
        <f t="shared" si="33"/>
        <v>11633</v>
      </c>
      <c r="Q550" t="s">
        <v>8323</v>
      </c>
      <c r="R550" t="s">
        <v>8324</v>
      </c>
      <c r="S550" s="11">
        <f t="shared" si="34"/>
        <v>42276.653333333335</v>
      </c>
      <c r="T550" s="11">
        <f t="shared" si="35"/>
        <v>42306.653333333335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11633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4.6532</v>
      </c>
      <c r="P551">
        <f t="shared" si="33"/>
        <v>1454.125</v>
      </c>
      <c r="Q551" t="s">
        <v>8323</v>
      </c>
      <c r="R551" t="s">
        <v>8324</v>
      </c>
      <c r="S551" s="11">
        <f t="shared" si="34"/>
        <v>42163.386828703704</v>
      </c>
      <c r="T551" s="11">
        <f t="shared" si="35"/>
        <v>42193.386828703704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11633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2.3266</v>
      </c>
      <c r="P552">
        <f t="shared" si="33"/>
        <v>2908.25</v>
      </c>
      <c r="Q552" t="s">
        <v>8323</v>
      </c>
      <c r="R552" t="s">
        <v>8324</v>
      </c>
      <c r="S552" s="11">
        <f t="shared" si="34"/>
        <v>42753.428761574076</v>
      </c>
      <c r="T552" s="11">
        <f t="shared" si="35"/>
        <v>42765.958333333328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11633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0.15510666666666667</v>
      </c>
      <c r="P553">
        <f t="shared" si="33"/>
        <v>415.46428571428572</v>
      </c>
      <c r="Q553" t="s">
        <v>8323</v>
      </c>
      <c r="R553" t="s">
        <v>8324</v>
      </c>
      <c r="S553" s="11">
        <f t="shared" si="34"/>
        <v>42173.025740740741</v>
      </c>
      <c r="T553" s="11">
        <f t="shared" si="35"/>
        <v>42217.495138888888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11633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0.25851111111111114</v>
      </c>
      <c r="P554">
        <f t="shared" si="33"/>
        <v>0</v>
      </c>
      <c r="Q554" t="s">
        <v>8323</v>
      </c>
      <c r="R554" t="s">
        <v>8324</v>
      </c>
      <c r="S554" s="11">
        <f t="shared" si="34"/>
        <v>42318.366851851853</v>
      </c>
      <c r="T554" s="11">
        <f t="shared" si="35"/>
        <v>42378.366851851853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11633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0.46532000000000001</v>
      </c>
      <c r="P555">
        <f t="shared" si="33"/>
        <v>1938.8333333333333</v>
      </c>
      <c r="Q555" t="s">
        <v>8323</v>
      </c>
      <c r="R555" t="s">
        <v>8324</v>
      </c>
      <c r="S555" s="11">
        <f t="shared" si="34"/>
        <v>41927.46980324074</v>
      </c>
      <c r="T555" s="11">
        <f t="shared" si="35"/>
        <v>41957.511469907404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11633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3.0059431524547802</v>
      </c>
      <c r="P556">
        <f t="shared" si="33"/>
        <v>528.77272727272725</v>
      </c>
      <c r="Q556" t="s">
        <v>8323</v>
      </c>
      <c r="R556" t="s">
        <v>8324</v>
      </c>
      <c r="S556" s="11">
        <f t="shared" si="34"/>
        <v>41901.434861111113</v>
      </c>
      <c r="T556" s="11">
        <f t="shared" si="35"/>
        <v>41931.434861111113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11633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1.5510666666666666</v>
      </c>
      <c r="P557">
        <f t="shared" si="33"/>
        <v>0</v>
      </c>
      <c r="Q557" t="s">
        <v>8323</v>
      </c>
      <c r="R557" t="s">
        <v>8324</v>
      </c>
      <c r="S557" s="11">
        <f t="shared" si="34"/>
        <v>42503.103506944448</v>
      </c>
      <c r="T557" s="11">
        <f t="shared" si="35"/>
        <v>42533.103506944448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11633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1.4541249999999999</v>
      </c>
      <c r="P558">
        <f t="shared" si="33"/>
        <v>11633</v>
      </c>
      <c r="Q558" t="s">
        <v>8323</v>
      </c>
      <c r="R558" t="s">
        <v>8324</v>
      </c>
      <c r="S558" s="11">
        <f t="shared" si="34"/>
        <v>42345.610150462962</v>
      </c>
      <c r="T558" s="11">
        <f t="shared" si="35"/>
        <v>42375.610150462962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11633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7.7553333333333335E-2</v>
      </c>
      <c r="P559">
        <f t="shared" si="33"/>
        <v>581.65</v>
      </c>
      <c r="Q559" t="s">
        <v>8323</v>
      </c>
      <c r="R559" t="s">
        <v>8324</v>
      </c>
      <c r="S559" s="11">
        <f t="shared" si="34"/>
        <v>42676.692164351851</v>
      </c>
      <c r="T559" s="11">
        <f t="shared" si="35"/>
        <v>42706.733831018515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11633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15.510666666666667</v>
      </c>
      <c r="P560">
        <f t="shared" si="33"/>
        <v>0</v>
      </c>
      <c r="Q560" t="s">
        <v>8323</v>
      </c>
      <c r="R560" t="s">
        <v>8324</v>
      </c>
      <c r="S560" s="11">
        <f t="shared" si="34"/>
        <v>42057.633159722223</v>
      </c>
      <c r="T560" s="11">
        <f t="shared" si="35"/>
        <v>42087.591493055559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11633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4.8470833333333331E-2</v>
      </c>
      <c r="P561">
        <f t="shared" si="33"/>
        <v>11633</v>
      </c>
      <c r="Q561" t="s">
        <v>8323</v>
      </c>
      <c r="R561" t="s">
        <v>8324</v>
      </c>
      <c r="S561" s="11">
        <f t="shared" si="34"/>
        <v>42321.033101851848</v>
      </c>
      <c r="T561" s="11">
        <f t="shared" si="35"/>
        <v>42351.033101851848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11633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0.11633</v>
      </c>
      <c r="P562">
        <f t="shared" si="33"/>
        <v>3877.6666666666665</v>
      </c>
      <c r="Q562" t="s">
        <v>8323</v>
      </c>
      <c r="R562" t="s">
        <v>8324</v>
      </c>
      <c r="S562" s="11">
        <f t="shared" si="34"/>
        <v>41960.521354166667</v>
      </c>
      <c r="T562" s="11">
        <f t="shared" si="35"/>
        <v>41990.521354166667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11633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0.7755333333333333</v>
      </c>
      <c r="P563">
        <f t="shared" si="33"/>
        <v>5816.5</v>
      </c>
      <c r="Q563" t="s">
        <v>8323</v>
      </c>
      <c r="R563" t="s">
        <v>8324</v>
      </c>
      <c r="S563" s="11">
        <f t="shared" si="34"/>
        <v>42268.408715277779</v>
      </c>
      <c r="T563" s="11">
        <f t="shared" si="35"/>
        <v>42303.408715277779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11633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0.23266000000000001</v>
      </c>
      <c r="P564">
        <f t="shared" si="33"/>
        <v>0</v>
      </c>
      <c r="Q564" t="s">
        <v>8323</v>
      </c>
      <c r="R564" t="s">
        <v>8324</v>
      </c>
      <c r="S564" s="11">
        <f t="shared" si="34"/>
        <v>42692.139062500006</v>
      </c>
      <c r="T564" s="11">
        <f t="shared" si="35"/>
        <v>42722.139062500006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11633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0.15510666666666667</v>
      </c>
      <c r="P565">
        <f t="shared" si="33"/>
        <v>5816.5</v>
      </c>
      <c r="Q565" t="s">
        <v>8323</v>
      </c>
      <c r="R565" t="s">
        <v>8324</v>
      </c>
      <c r="S565" s="11">
        <f t="shared" si="34"/>
        <v>42021.819988425923</v>
      </c>
      <c r="T565" s="11">
        <f t="shared" si="35"/>
        <v>42051.819988425923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11633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0.64627777777777773</v>
      </c>
      <c r="P566">
        <f t="shared" si="33"/>
        <v>11633</v>
      </c>
      <c r="Q566" t="s">
        <v>8323</v>
      </c>
      <c r="R566" t="s">
        <v>8324</v>
      </c>
      <c r="S566" s="11">
        <f t="shared" si="34"/>
        <v>42411.692997685182</v>
      </c>
      <c r="T566" s="11">
        <f t="shared" si="35"/>
        <v>42441.692997685182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11633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0.46532000000000001</v>
      </c>
      <c r="P567">
        <f t="shared" si="33"/>
        <v>0</v>
      </c>
      <c r="Q567" t="s">
        <v>8323</v>
      </c>
      <c r="R567" t="s">
        <v>8324</v>
      </c>
      <c r="S567" s="11">
        <f t="shared" si="34"/>
        <v>42165.535289351858</v>
      </c>
      <c r="T567" s="11">
        <f t="shared" si="35"/>
        <v>42195.535289351858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11633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2.3266</v>
      </c>
      <c r="P568">
        <f t="shared" si="33"/>
        <v>11633</v>
      </c>
      <c r="Q568" t="s">
        <v>8323</v>
      </c>
      <c r="R568" t="s">
        <v>8324</v>
      </c>
      <c r="S568" s="11">
        <f t="shared" si="34"/>
        <v>42535.43440972222</v>
      </c>
      <c r="T568" s="11">
        <f t="shared" si="35"/>
        <v>42565.43440972222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11633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1.1633</v>
      </c>
      <c r="P569">
        <f t="shared" si="33"/>
        <v>0</v>
      </c>
      <c r="Q569" t="s">
        <v>8323</v>
      </c>
      <c r="R569" t="s">
        <v>8324</v>
      </c>
      <c r="S569" s="11">
        <f t="shared" si="34"/>
        <v>41975.592523148152</v>
      </c>
      <c r="T569" s="11">
        <f t="shared" si="35"/>
        <v>42005.592523148152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11633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0.47481632653061223</v>
      </c>
      <c r="P570">
        <f t="shared" si="33"/>
        <v>2326.6</v>
      </c>
      <c r="Q570" t="s">
        <v>8323</v>
      </c>
      <c r="R570" t="s">
        <v>8324</v>
      </c>
      <c r="S570" s="11">
        <f t="shared" si="34"/>
        <v>42348.6715625</v>
      </c>
      <c r="T570" s="11">
        <f t="shared" si="35"/>
        <v>42385.208333333328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11633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4.6532</v>
      </c>
      <c r="P571">
        <f t="shared" si="33"/>
        <v>11633</v>
      </c>
      <c r="Q571" t="s">
        <v>8323</v>
      </c>
      <c r="R571" t="s">
        <v>8324</v>
      </c>
      <c r="S571" s="11">
        <f t="shared" si="34"/>
        <v>42340.597361111111</v>
      </c>
      <c r="T571" s="11">
        <f t="shared" si="35"/>
        <v>42370.597361111111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11633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0.13685882352941175</v>
      </c>
      <c r="P572">
        <f t="shared" si="33"/>
        <v>11633</v>
      </c>
      <c r="Q572" t="s">
        <v>8323</v>
      </c>
      <c r="R572" t="s">
        <v>8324</v>
      </c>
      <c r="S572" s="11">
        <f t="shared" si="34"/>
        <v>42388.548252314817</v>
      </c>
      <c r="T572" s="11">
        <f t="shared" si="35"/>
        <v>42418.548252314817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11633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0.46532000000000001</v>
      </c>
      <c r="P573">
        <f t="shared" si="33"/>
        <v>5816.5</v>
      </c>
      <c r="Q573" t="s">
        <v>8323</v>
      </c>
      <c r="R573" t="s">
        <v>8324</v>
      </c>
      <c r="S573" s="11">
        <f t="shared" si="34"/>
        <v>42192.566238425927</v>
      </c>
      <c r="T573" s="11">
        <f t="shared" si="35"/>
        <v>42211.915972222225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11633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4.6532</v>
      </c>
      <c r="P574">
        <f t="shared" si="33"/>
        <v>0</v>
      </c>
      <c r="Q574" t="s">
        <v>8323</v>
      </c>
      <c r="R574" t="s">
        <v>8324</v>
      </c>
      <c r="S574" s="11">
        <f t="shared" si="34"/>
        <v>42282.46629629629</v>
      </c>
      <c r="T574" s="11">
        <f t="shared" si="35"/>
        <v>42312.507962962962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11633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0.13087255872558726</v>
      </c>
      <c r="P575">
        <f t="shared" si="33"/>
        <v>1292.5555555555557</v>
      </c>
      <c r="Q575" t="s">
        <v>8323</v>
      </c>
      <c r="R575" t="s">
        <v>8324</v>
      </c>
      <c r="S575" s="11">
        <f t="shared" si="34"/>
        <v>41962.800127314811</v>
      </c>
      <c r="T575" s="11">
        <f t="shared" si="35"/>
        <v>42021.8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11633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1.0405187835420393</v>
      </c>
      <c r="P576">
        <f t="shared" si="33"/>
        <v>2908.25</v>
      </c>
      <c r="Q576" t="s">
        <v>8323</v>
      </c>
      <c r="R576" t="s">
        <v>8324</v>
      </c>
      <c r="S576" s="11">
        <f t="shared" si="34"/>
        <v>42632.193368055552</v>
      </c>
      <c r="T576" s="11">
        <f t="shared" si="35"/>
        <v>42662.193368055552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11633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0.19388333333333332</v>
      </c>
      <c r="P577">
        <f t="shared" si="33"/>
        <v>2908.25</v>
      </c>
      <c r="Q577" t="s">
        <v>8323</v>
      </c>
      <c r="R577" t="s">
        <v>8324</v>
      </c>
      <c r="S577" s="11">
        <f t="shared" si="34"/>
        <v>42138.442627314813</v>
      </c>
      <c r="T577" s="11">
        <f t="shared" si="35"/>
        <v>42168.442627314813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11633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0.1454125</v>
      </c>
      <c r="P578">
        <f t="shared" si="33"/>
        <v>11633</v>
      </c>
      <c r="Q578" t="s">
        <v>8323</v>
      </c>
      <c r="R578" t="s">
        <v>8324</v>
      </c>
      <c r="S578" s="11">
        <f t="shared" si="34"/>
        <v>42031.221666666665</v>
      </c>
      <c r="T578" s="11">
        <f t="shared" si="35"/>
        <v>42091.18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11633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2.3266</v>
      </c>
      <c r="P579">
        <f t="shared" ref="P579:P642" si="37">IF(L579&gt;0, E579/L579, 0)</f>
        <v>11633</v>
      </c>
      <c r="Q579" t="s">
        <v>8323</v>
      </c>
      <c r="R579" t="s">
        <v>8324</v>
      </c>
      <c r="S579" s="11">
        <f t="shared" ref="S579:S642" si="38">(((J579/60)/60)/24)+DATE(1970,1,1)+(-6/24)</f>
        <v>42450.339143518519</v>
      </c>
      <c r="T579" s="11">
        <f t="shared" ref="T579:T642" si="39">(((I579/60)/60)/24)+DATE(1970,1,1)+(-6/24)</f>
        <v>42510.339143518519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11633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9.3063999999999994E-2</v>
      </c>
      <c r="P580">
        <f t="shared" si="37"/>
        <v>1661.8571428571429</v>
      </c>
      <c r="Q580" t="s">
        <v>8323</v>
      </c>
      <c r="R580" t="s">
        <v>8324</v>
      </c>
      <c r="S580" s="11">
        <f t="shared" si="38"/>
        <v>42230.328622685185</v>
      </c>
      <c r="T580" s="11">
        <f t="shared" si="39"/>
        <v>42254.328622685185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11633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0.9694166666666667</v>
      </c>
      <c r="P581">
        <f t="shared" si="37"/>
        <v>2326.6</v>
      </c>
      <c r="Q581" t="s">
        <v>8323</v>
      </c>
      <c r="R581" t="s">
        <v>8324</v>
      </c>
      <c r="S581" s="11">
        <f t="shared" si="38"/>
        <v>41968.602118055554</v>
      </c>
      <c r="T581" s="11">
        <f t="shared" si="39"/>
        <v>41998.602118055554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11633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3.8776666666666668</v>
      </c>
      <c r="P582">
        <f t="shared" si="37"/>
        <v>11633</v>
      </c>
      <c r="Q582" t="s">
        <v>8323</v>
      </c>
      <c r="R582" t="s">
        <v>8324</v>
      </c>
      <c r="S582" s="11">
        <f t="shared" si="38"/>
        <v>42605.658182870371</v>
      </c>
      <c r="T582" s="11">
        <f t="shared" si="39"/>
        <v>42635.658182870371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11633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29.0825</v>
      </c>
      <c r="P583">
        <f t="shared" si="37"/>
        <v>0</v>
      </c>
      <c r="Q583" t="s">
        <v>8323</v>
      </c>
      <c r="R583" t="s">
        <v>8324</v>
      </c>
      <c r="S583" s="11">
        <f t="shared" si="38"/>
        <v>42187.762777777782</v>
      </c>
      <c r="T583" s="11">
        <f t="shared" si="39"/>
        <v>42217.762777777782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11633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0.11633</v>
      </c>
      <c r="P584">
        <f t="shared" si="37"/>
        <v>0</v>
      </c>
      <c r="Q584" t="s">
        <v>8323</v>
      </c>
      <c r="R584" t="s">
        <v>8324</v>
      </c>
      <c r="S584" s="11">
        <f t="shared" si="38"/>
        <v>42055.489803240736</v>
      </c>
      <c r="T584" s="11">
        <f t="shared" si="39"/>
        <v>42078.5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11633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1.2925555555555555</v>
      </c>
      <c r="P585">
        <f t="shared" si="37"/>
        <v>11633</v>
      </c>
      <c r="Q585" t="s">
        <v>8323</v>
      </c>
      <c r="R585" t="s">
        <v>8324</v>
      </c>
      <c r="S585" s="11">
        <f t="shared" si="38"/>
        <v>42052.68850694444</v>
      </c>
      <c r="T585" s="11">
        <f t="shared" si="39"/>
        <v>42082.646840277783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11633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11.632999999999999</v>
      </c>
      <c r="P586">
        <f t="shared" si="37"/>
        <v>5816.5</v>
      </c>
      <c r="Q586" t="s">
        <v>8323</v>
      </c>
      <c r="R586" t="s">
        <v>8324</v>
      </c>
      <c r="S586" s="11">
        <f t="shared" si="38"/>
        <v>42049.466620370367</v>
      </c>
      <c r="T586" s="11">
        <f t="shared" si="39"/>
        <v>42079.424953703703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11633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1.2925555555555555</v>
      </c>
      <c r="P587">
        <f t="shared" si="37"/>
        <v>0</v>
      </c>
      <c r="Q587" t="s">
        <v>8323</v>
      </c>
      <c r="R587" t="s">
        <v>8324</v>
      </c>
      <c r="S587" s="11">
        <f t="shared" si="38"/>
        <v>42283.1409375</v>
      </c>
      <c r="T587" s="11">
        <f t="shared" si="39"/>
        <v>42338.75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11633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1.1633</v>
      </c>
      <c r="P588">
        <f t="shared" si="37"/>
        <v>2908.25</v>
      </c>
      <c r="Q588" t="s">
        <v>8323</v>
      </c>
      <c r="R588" t="s">
        <v>8324</v>
      </c>
      <c r="S588" s="11">
        <f t="shared" si="38"/>
        <v>42020.604247685187</v>
      </c>
      <c r="T588" s="11">
        <f t="shared" si="39"/>
        <v>42050.604247685187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11633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0.38776666666666665</v>
      </c>
      <c r="P589">
        <f t="shared" si="37"/>
        <v>1661.8571428571429</v>
      </c>
      <c r="Q589" t="s">
        <v>8323</v>
      </c>
      <c r="R589" t="s">
        <v>8324</v>
      </c>
      <c r="S589" s="11">
        <f t="shared" si="38"/>
        <v>42080.507326388892</v>
      </c>
      <c r="T589" s="11">
        <f t="shared" si="39"/>
        <v>42110.507326388892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11633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1.2925555555555555</v>
      </c>
      <c r="P590">
        <f t="shared" si="37"/>
        <v>5816.5</v>
      </c>
      <c r="Q590" t="s">
        <v>8323</v>
      </c>
      <c r="R590" t="s">
        <v>8324</v>
      </c>
      <c r="S590" s="11">
        <f t="shared" si="38"/>
        <v>42631.519513888896</v>
      </c>
      <c r="T590" s="11">
        <f t="shared" si="39"/>
        <v>42691.561180555553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11633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1.5510666666666666</v>
      </c>
      <c r="P591">
        <f t="shared" si="37"/>
        <v>11633</v>
      </c>
      <c r="Q591" t="s">
        <v>8323</v>
      </c>
      <c r="R591" t="s">
        <v>8324</v>
      </c>
      <c r="S591" s="11">
        <f t="shared" si="38"/>
        <v>42178.364571759259</v>
      </c>
      <c r="T591" s="11">
        <f t="shared" si="39"/>
        <v>42193.364571759259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11633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2.3266</v>
      </c>
      <c r="P592">
        <f t="shared" si="37"/>
        <v>1292.5555555555557</v>
      </c>
      <c r="Q592" t="s">
        <v>8323</v>
      </c>
      <c r="R592" t="s">
        <v>8324</v>
      </c>
      <c r="S592" s="11">
        <f t="shared" si="38"/>
        <v>42377.304756944446</v>
      </c>
      <c r="T592" s="11">
        <f t="shared" si="39"/>
        <v>42408.292361111111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11633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0.11633</v>
      </c>
      <c r="P593">
        <f t="shared" si="37"/>
        <v>5816.5</v>
      </c>
      <c r="Q593" t="s">
        <v>8323</v>
      </c>
      <c r="R593" t="s">
        <v>8324</v>
      </c>
      <c r="S593" s="11">
        <f t="shared" si="38"/>
        <v>42177.293171296296</v>
      </c>
      <c r="T593" s="11">
        <f t="shared" si="39"/>
        <v>42207.293171296296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11633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1.5510666666666666</v>
      </c>
      <c r="P594">
        <f t="shared" si="37"/>
        <v>11633</v>
      </c>
      <c r="Q594" t="s">
        <v>8323</v>
      </c>
      <c r="R594" t="s">
        <v>8324</v>
      </c>
      <c r="S594" s="11">
        <f t="shared" si="38"/>
        <v>41945.982175925928</v>
      </c>
      <c r="T594" s="11">
        <f t="shared" si="39"/>
        <v>41975.982175925921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11633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23.265999999999998</v>
      </c>
      <c r="P595">
        <f t="shared" si="37"/>
        <v>1661.8571428571429</v>
      </c>
      <c r="Q595" t="s">
        <v>8323</v>
      </c>
      <c r="R595" t="s">
        <v>8324</v>
      </c>
      <c r="S595" s="11">
        <f t="shared" si="38"/>
        <v>42070.427604166667</v>
      </c>
      <c r="T595" s="11">
        <f t="shared" si="39"/>
        <v>42100.385937500003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11633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0.46532000000000001</v>
      </c>
      <c r="P596">
        <f t="shared" si="37"/>
        <v>5816.5</v>
      </c>
      <c r="Q596" t="s">
        <v>8323</v>
      </c>
      <c r="R596" t="s">
        <v>8324</v>
      </c>
      <c r="S596" s="11">
        <f t="shared" si="38"/>
        <v>42446.530162037037</v>
      </c>
      <c r="T596" s="11">
        <f t="shared" si="39"/>
        <v>42476.530162037037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11633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0.11633</v>
      </c>
      <c r="P597">
        <f t="shared" si="37"/>
        <v>1454.125</v>
      </c>
      <c r="Q597" t="s">
        <v>8323</v>
      </c>
      <c r="R597" t="s">
        <v>8324</v>
      </c>
      <c r="S597" s="11">
        <f t="shared" si="38"/>
        <v>42082.819884259254</v>
      </c>
      <c r="T597" s="11">
        <f t="shared" si="39"/>
        <v>42127.819884259254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11633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0.58165</v>
      </c>
      <c r="P598">
        <f t="shared" si="37"/>
        <v>5816.5</v>
      </c>
      <c r="Q598" t="s">
        <v>8323</v>
      </c>
      <c r="R598" t="s">
        <v>8324</v>
      </c>
      <c r="S598" s="11">
        <f t="shared" si="38"/>
        <v>42646.646898148145</v>
      </c>
      <c r="T598" s="11">
        <f t="shared" si="39"/>
        <v>42676.646898148145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11633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1.5510666666666666</v>
      </c>
      <c r="P599">
        <f t="shared" si="37"/>
        <v>5816.5</v>
      </c>
      <c r="Q599" t="s">
        <v>8323</v>
      </c>
      <c r="R599" t="s">
        <v>8324</v>
      </c>
      <c r="S599" s="11">
        <f t="shared" si="38"/>
        <v>42545.455266203702</v>
      </c>
      <c r="T599" s="11">
        <f t="shared" si="39"/>
        <v>42582.416666666672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11633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4.6532</v>
      </c>
      <c r="P600">
        <f t="shared" si="37"/>
        <v>1661.8571428571429</v>
      </c>
      <c r="Q600" t="s">
        <v>8323</v>
      </c>
      <c r="R600" t="s">
        <v>8324</v>
      </c>
      <c r="S600" s="11">
        <f t="shared" si="38"/>
        <v>41947.75209490741</v>
      </c>
      <c r="T600" s="11">
        <f t="shared" si="39"/>
        <v>41977.75209490741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11633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0.23266000000000001</v>
      </c>
      <c r="P601">
        <f t="shared" si="37"/>
        <v>5816.5</v>
      </c>
      <c r="Q601" t="s">
        <v>8323</v>
      </c>
      <c r="R601" t="s">
        <v>8324</v>
      </c>
      <c r="S601" s="11">
        <f t="shared" si="38"/>
        <v>42047.562523148154</v>
      </c>
      <c r="T601" s="11">
        <f t="shared" si="39"/>
        <v>42071.386111111111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11633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2.3266</v>
      </c>
      <c r="P602">
        <f t="shared" si="37"/>
        <v>11633</v>
      </c>
      <c r="Q602" t="s">
        <v>8323</v>
      </c>
      <c r="R602" t="s">
        <v>8324</v>
      </c>
      <c r="S602" s="11">
        <f t="shared" si="38"/>
        <v>42073.548171296294</v>
      </c>
      <c r="T602" s="11">
        <f t="shared" si="39"/>
        <v>42133.548171296294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11633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1.1633</v>
      </c>
      <c r="P603">
        <f t="shared" si="37"/>
        <v>1938.8333333333333</v>
      </c>
      <c r="Q603" t="s">
        <v>8323</v>
      </c>
      <c r="R603" t="s">
        <v>8324</v>
      </c>
      <c r="S603" s="11">
        <f t="shared" si="38"/>
        <v>41969.608090277776</v>
      </c>
      <c r="T603" s="11">
        <f t="shared" si="39"/>
        <v>41999.608090277776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11633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0.1661857142857143</v>
      </c>
      <c r="P604">
        <f t="shared" si="37"/>
        <v>0</v>
      </c>
      <c r="Q604" t="s">
        <v>8323</v>
      </c>
      <c r="R604" t="s">
        <v>8324</v>
      </c>
      <c r="S604" s="11">
        <f t="shared" si="38"/>
        <v>42143.54415509259</v>
      </c>
      <c r="T604" s="11">
        <f t="shared" si="39"/>
        <v>42173.54415509259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11633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0.7755333333333333</v>
      </c>
      <c r="P605">
        <f t="shared" si="37"/>
        <v>894.84615384615381</v>
      </c>
      <c r="Q605" t="s">
        <v>8323</v>
      </c>
      <c r="R605" t="s">
        <v>8324</v>
      </c>
      <c r="S605" s="11">
        <f t="shared" si="38"/>
        <v>41835.389155092591</v>
      </c>
      <c r="T605" s="11">
        <f t="shared" si="39"/>
        <v>41865.389155092591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11633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7.7553333333333336</v>
      </c>
      <c r="P606">
        <f t="shared" si="37"/>
        <v>0</v>
      </c>
      <c r="Q606" t="s">
        <v>8323</v>
      </c>
      <c r="R606" t="s">
        <v>8324</v>
      </c>
      <c r="S606" s="11">
        <f t="shared" si="38"/>
        <v>41848.785370370373</v>
      </c>
      <c r="T606" s="11">
        <f t="shared" si="39"/>
        <v>41878.785370370373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11633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2.3266</v>
      </c>
      <c r="P607">
        <f t="shared" si="37"/>
        <v>1454.125</v>
      </c>
      <c r="Q607" t="s">
        <v>8323</v>
      </c>
      <c r="R607" t="s">
        <v>8324</v>
      </c>
      <c r="S607" s="11">
        <f t="shared" si="38"/>
        <v>42194.107731481476</v>
      </c>
      <c r="T607" s="11">
        <f t="shared" si="39"/>
        <v>42239.107731481476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11633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2.3266</v>
      </c>
      <c r="P608">
        <f t="shared" si="37"/>
        <v>11633</v>
      </c>
      <c r="Q608" t="s">
        <v>8323</v>
      </c>
      <c r="R608" t="s">
        <v>8324</v>
      </c>
      <c r="S608" s="11">
        <f t="shared" si="38"/>
        <v>42102.400567129633</v>
      </c>
      <c r="T608" s="11">
        <f t="shared" si="39"/>
        <v>42148.375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11633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46.531999999999996</v>
      </c>
      <c r="P609">
        <f t="shared" si="37"/>
        <v>0</v>
      </c>
      <c r="Q609" t="s">
        <v>8323</v>
      </c>
      <c r="R609" t="s">
        <v>8324</v>
      </c>
      <c r="S609" s="11">
        <f t="shared" si="38"/>
        <v>42300.575648148151</v>
      </c>
      <c r="T609" s="11">
        <f t="shared" si="39"/>
        <v>42330.617314814815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11633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7.7553333333333335E-2</v>
      </c>
      <c r="P610">
        <f t="shared" si="37"/>
        <v>2326.6</v>
      </c>
      <c r="Q610" t="s">
        <v>8323</v>
      </c>
      <c r="R610" t="s">
        <v>8324</v>
      </c>
      <c r="S610" s="11">
        <f t="shared" si="38"/>
        <v>42140.671064814815</v>
      </c>
      <c r="T610" s="11">
        <f t="shared" si="39"/>
        <v>42170.671064814815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11633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14.914102564102564</v>
      </c>
      <c r="P611">
        <f t="shared" si="37"/>
        <v>11633</v>
      </c>
      <c r="Q611" t="s">
        <v>8323</v>
      </c>
      <c r="R611" t="s">
        <v>8324</v>
      </c>
      <c r="S611" s="11">
        <f t="shared" si="38"/>
        <v>42306.784074074079</v>
      </c>
      <c r="T611" s="11">
        <f t="shared" si="39"/>
        <v>42336.825740740736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11633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0.84278779975367679</v>
      </c>
      <c r="P612">
        <f t="shared" si="37"/>
        <v>0</v>
      </c>
      <c r="Q612" t="s">
        <v>8323</v>
      </c>
      <c r="R612" t="s">
        <v>8324</v>
      </c>
      <c r="S612" s="11">
        <f t="shared" si="38"/>
        <v>42086.58085648148</v>
      </c>
      <c r="T612" s="11">
        <f t="shared" si="39"/>
        <v>42116.58085648148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11633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0.1454125</v>
      </c>
      <c r="P613">
        <f t="shared" si="37"/>
        <v>0</v>
      </c>
      <c r="Q613" t="s">
        <v>8323</v>
      </c>
      <c r="R613" t="s">
        <v>8324</v>
      </c>
      <c r="S613" s="11">
        <f t="shared" si="38"/>
        <v>42328.310613425929</v>
      </c>
      <c r="T613" s="11">
        <f t="shared" si="39"/>
        <v>42388.310613425929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11633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1.1633</v>
      </c>
      <c r="P614">
        <f t="shared" si="37"/>
        <v>0</v>
      </c>
      <c r="Q614" t="s">
        <v>8323</v>
      </c>
      <c r="R614" t="s">
        <v>8324</v>
      </c>
      <c r="S614" s="11">
        <f t="shared" si="38"/>
        <v>42584.781782407401</v>
      </c>
      <c r="T614" s="11">
        <f t="shared" si="39"/>
        <v>42614.781782407401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11633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0.19388333333333332</v>
      </c>
      <c r="P615">
        <f t="shared" si="37"/>
        <v>96.140495867768593</v>
      </c>
      <c r="Q615" t="s">
        <v>8323</v>
      </c>
      <c r="R615" t="s">
        <v>8324</v>
      </c>
      <c r="S615" s="11">
        <f t="shared" si="38"/>
        <v>42247.246759259258</v>
      </c>
      <c r="T615" s="11">
        <f t="shared" si="39"/>
        <v>42277.957638888889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11633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1.1633</v>
      </c>
      <c r="P616">
        <f t="shared" si="37"/>
        <v>0</v>
      </c>
      <c r="Q616" t="s">
        <v>8323</v>
      </c>
      <c r="R616" t="s">
        <v>8324</v>
      </c>
      <c r="S616" s="11">
        <f t="shared" si="38"/>
        <v>42514.811805555553</v>
      </c>
      <c r="T616" s="11">
        <f t="shared" si="39"/>
        <v>42544.811805555553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11633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22.588349514563106</v>
      </c>
      <c r="P617">
        <f t="shared" si="37"/>
        <v>0</v>
      </c>
      <c r="Q617" t="s">
        <v>8323</v>
      </c>
      <c r="R617" t="s">
        <v>8324</v>
      </c>
      <c r="S617" s="11">
        <f t="shared" si="38"/>
        <v>42241.872210648144</v>
      </c>
      <c r="T617" s="11">
        <f t="shared" si="39"/>
        <v>42271.872210648144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11633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2.3266</v>
      </c>
      <c r="P618">
        <f t="shared" si="37"/>
        <v>0</v>
      </c>
      <c r="Q618" t="s">
        <v>8323</v>
      </c>
      <c r="R618" t="s">
        <v>8324</v>
      </c>
      <c r="S618" s="11">
        <f t="shared" si="38"/>
        <v>42761.126238425932</v>
      </c>
      <c r="T618" s="11">
        <f t="shared" si="39"/>
        <v>42791.126238425932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11633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5.8164999999999996</v>
      </c>
      <c r="P619">
        <f t="shared" si="37"/>
        <v>3877.6666666666665</v>
      </c>
      <c r="Q619" t="s">
        <v>8323</v>
      </c>
      <c r="R619" t="s">
        <v>8324</v>
      </c>
      <c r="S619" s="11">
        <f t="shared" si="38"/>
        <v>42087.093090277776</v>
      </c>
      <c r="T619" s="11">
        <f t="shared" si="39"/>
        <v>42132.093090277776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11633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29.0825</v>
      </c>
      <c r="P620">
        <f t="shared" si="37"/>
        <v>0</v>
      </c>
      <c r="Q620" t="s">
        <v>8323</v>
      </c>
      <c r="R620" t="s">
        <v>8324</v>
      </c>
      <c r="S620" s="11">
        <f t="shared" si="38"/>
        <v>42317.560219907406</v>
      </c>
      <c r="T620" s="11">
        <f t="shared" si="39"/>
        <v>42347.560219907406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11633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4.6531999999999997E-3</v>
      </c>
      <c r="P621">
        <f t="shared" si="37"/>
        <v>11633</v>
      </c>
      <c r="Q621" t="s">
        <v>8323</v>
      </c>
      <c r="R621" t="s">
        <v>8324</v>
      </c>
      <c r="S621" s="11">
        <f t="shared" si="38"/>
        <v>41908.400347222225</v>
      </c>
      <c r="T621" s="11">
        <f t="shared" si="39"/>
        <v>41968.442013888889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11633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0.38776666666666665</v>
      </c>
      <c r="P622">
        <f t="shared" si="37"/>
        <v>11633</v>
      </c>
      <c r="Q622" t="s">
        <v>8323</v>
      </c>
      <c r="R622" t="s">
        <v>8324</v>
      </c>
      <c r="S622" s="11">
        <f t="shared" si="38"/>
        <v>41831.466874999998</v>
      </c>
      <c r="T622" s="11">
        <f t="shared" si="39"/>
        <v>41876.466874999998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11633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0.46532000000000001</v>
      </c>
      <c r="P623">
        <f t="shared" si="37"/>
        <v>3877.6666666666665</v>
      </c>
      <c r="Q623" t="s">
        <v>8323</v>
      </c>
      <c r="R623" t="s">
        <v>8324</v>
      </c>
      <c r="S623" s="11">
        <f t="shared" si="38"/>
        <v>42528.737696759257</v>
      </c>
      <c r="T623" s="11">
        <f t="shared" si="39"/>
        <v>42558.737696759257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11633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1.9388333333333334</v>
      </c>
      <c r="P624">
        <f t="shared" si="37"/>
        <v>1292.5555555555557</v>
      </c>
      <c r="Q624" t="s">
        <v>8323</v>
      </c>
      <c r="R624" t="s">
        <v>8324</v>
      </c>
      <c r="S624" s="11">
        <f t="shared" si="38"/>
        <v>42532.524745370371</v>
      </c>
      <c r="T624" s="11">
        <f t="shared" si="39"/>
        <v>42552.524745370371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11633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0.15510666666666667</v>
      </c>
      <c r="P625">
        <f t="shared" si="37"/>
        <v>0</v>
      </c>
      <c r="Q625" t="s">
        <v>8323</v>
      </c>
      <c r="R625" t="s">
        <v>8324</v>
      </c>
      <c r="S625" s="11">
        <f t="shared" si="38"/>
        <v>42121.759224537032</v>
      </c>
      <c r="T625" s="11">
        <f t="shared" si="39"/>
        <v>42151.759224537032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11633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2.3266</v>
      </c>
      <c r="P626">
        <f t="shared" si="37"/>
        <v>0</v>
      </c>
      <c r="Q626" t="s">
        <v>8323</v>
      </c>
      <c r="R626" t="s">
        <v>8324</v>
      </c>
      <c r="S626" s="11">
        <f t="shared" si="38"/>
        <v>42108.738900462966</v>
      </c>
      <c r="T626" s="11">
        <f t="shared" si="39"/>
        <v>42138.738900462966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11633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0.46532000000000001</v>
      </c>
      <c r="P627">
        <f t="shared" si="37"/>
        <v>0</v>
      </c>
      <c r="Q627" t="s">
        <v>8323</v>
      </c>
      <c r="R627" t="s">
        <v>8324</v>
      </c>
      <c r="S627" s="11">
        <f t="shared" si="38"/>
        <v>42790.645567129628</v>
      </c>
      <c r="T627" s="11">
        <f t="shared" si="39"/>
        <v>42820.603900462964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11633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0.46532000000000001</v>
      </c>
      <c r="P628">
        <f t="shared" si="37"/>
        <v>298.28205128205127</v>
      </c>
      <c r="Q628" t="s">
        <v>8323</v>
      </c>
      <c r="R628" t="s">
        <v>8324</v>
      </c>
      <c r="S628" s="11">
        <f t="shared" si="38"/>
        <v>42198.309479166666</v>
      </c>
      <c r="T628" s="11">
        <f t="shared" si="39"/>
        <v>42231.306944444441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11633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2.5851111111111109E-2</v>
      </c>
      <c r="P629">
        <f t="shared" si="37"/>
        <v>11633</v>
      </c>
      <c r="Q629" t="s">
        <v>8323</v>
      </c>
      <c r="R629" t="s">
        <v>8324</v>
      </c>
      <c r="S629" s="11">
        <f t="shared" si="38"/>
        <v>42384.056840277779</v>
      </c>
      <c r="T629" s="11">
        <f t="shared" si="39"/>
        <v>42443.708333333328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11633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2.3266</v>
      </c>
      <c r="P630">
        <f t="shared" si="37"/>
        <v>0</v>
      </c>
      <c r="Q630" t="s">
        <v>8323</v>
      </c>
      <c r="R630" t="s">
        <v>8324</v>
      </c>
      <c r="S630" s="11">
        <f t="shared" si="38"/>
        <v>41803.442789351851</v>
      </c>
      <c r="T630" s="11">
        <f t="shared" si="39"/>
        <v>41833.442789351851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11633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5.8165000000000001E-2</v>
      </c>
      <c r="P631">
        <f t="shared" si="37"/>
        <v>3877.6666666666665</v>
      </c>
      <c r="Q631" t="s">
        <v>8323</v>
      </c>
      <c r="R631" t="s">
        <v>8324</v>
      </c>
      <c r="S631" s="11">
        <f t="shared" si="38"/>
        <v>42474.387824074074</v>
      </c>
      <c r="T631" s="11">
        <f t="shared" si="39"/>
        <v>42504.387824074074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11633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0.96949745812151011</v>
      </c>
      <c r="P632">
        <f t="shared" si="37"/>
        <v>11633</v>
      </c>
      <c r="Q632" t="s">
        <v>8323</v>
      </c>
      <c r="R632" t="s">
        <v>8324</v>
      </c>
      <c r="S632" s="11">
        <f t="shared" si="38"/>
        <v>42223.369456018518</v>
      </c>
      <c r="T632" s="11">
        <f t="shared" si="39"/>
        <v>42252.965277777781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11633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0.23266000000000001</v>
      </c>
      <c r="P633">
        <f t="shared" si="37"/>
        <v>1292.5555555555557</v>
      </c>
      <c r="Q633" t="s">
        <v>8323</v>
      </c>
      <c r="R633" t="s">
        <v>8324</v>
      </c>
      <c r="S633" s="11">
        <f t="shared" si="38"/>
        <v>42489.522326388891</v>
      </c>
      <c r="T633" s="11">
        <f t="shared" si="39"/>
        <v>42518.522326388891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11633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0.58165</v>
      </c>
      <c r="P634">
        <f t="shared" si="37"/>
        <v>0</v>
      </c>
      <c r="Q634" t="s">
        <v>8323</v>
      </c>
      <c r="R634" t="s">
        <v>8324</v>
      </c>
      <c r="S634" s="11">
        <f t="shared" si="38"/>
        <v>42303.409317129626</v>
      </c>
      <c r="T634" s="11">
        <f t="shared" si="39"/>
        <v>42333.450983796298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11633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1.1633</v>
      </c>
      <c r="P635">
        <f t="shared" si="37"/>
        <v>465.32</v>
      </c>
      <c r="Q635" t="s">
        <v>8323</v>
      </c>
      <c r="R635" t="s">
        <v>8324</v>
      </c>
      <c r="S635" s="11">
        <f t="shared" si="38"/>
        <v>42507.04932870371</v>
      </c>
      <c r="T635" s="11">
        <f t="shared" si="39"/>
        <v>42538.708333333328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11633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2.3266</v>
      </c>
      <c r="P636">
        <f t="shared" si="37"/>
        <v>11633</v>
      </c>
      <c r="Q636" t="s">
        <v>8323</v>
      </c>
      <c r="R636" t="s">
        <v>8324</v>
      </c>
      <c r="S636" s="11">
        <f t="shared" si="38"/>
        <v>42031.678576388891</v>
      </c>
      <c r="T636" s="11">
        <f t="shared" si="39"/>
        <v>42061.678576388891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11633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0.46532000000000001</v>
      </c>
      <c r="P637">
        <f t="shared" si="37"/>
        <v>11633</v>
      </c>
      <c r="Q637" t="s">
        <v>8323</v>
      </c>
      <c r="R637" t="s">
        <v>8324</v>
      </c>
      <c r="S637" s="11">
        <f t="shared" si="38"/>
        <v>42075.842152777783</v>
      </c>
      <c r="T637" s="11">
        <f t="shared" si="39"/>
        <v>42105.842152777783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11633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5.8164999999999996</v>
      </c>
      <c r="P638">
        <f t="shared" si="37"/>
        <v>11633</v>
      </c>
      <c r="Q638" t="s">
        <v>8323</v>
      </c>
      <c r="R638" t="s">
        <v>8324</v>
      </c>
      <c r="S638" s="11">
        <f t="shared" si="38"/>
        <v>42131.205439814818</v>
      </c>
      <c r="T638" s="11">
        <f t="shared" si="39"/>
        <v>42161.19930555555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11633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0.11633</v>
      </c>
      <c r="P639">
        <f t="shared" si="37"/>
        <v>0</v>
      </c>
      <c r="Q639" t="s">
        <v>8323</v>
      </c>
      <c r="R639" t="s">
        <v>8324</v>
      </c>
      <c r="S639" s="11">
        <f t="shared" si="38"/>
        <v>42762.712013888886</v>
      </c>
      <c r="T639" s="11">
        <f t="shared" si="39"/>
        <v>42791.711111111115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11633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5.8165000000000001E-2</v>
      </c>
      <c r="P640">
        <f t="shared" si="37"/>
        <v>1938.8333333333333</v>
      </c>
      <c r="Q640" t="s">
        <v>8323</v>
      </c>
      <c r="R640" t="s">
        <v>8324</v>
      </c>
      <c r="S640" s="11">
        <f t="shared" si="38"/>
        <v>42759.343310185184</v>
      </c>
      <c r="T640" s="11">
        <f t="shared" si="39"/>
        <v>42819.30164351852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11633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1.1632999999999999E-2</v>
      </c>
      <c r="P641">
        <f t="shared" si="37"/>
        <v>11633</v>
      </c>
      <c r="Q641" t="s">
        <v>8323</v>
      </c>
      <c r="R641" t="s">
        <v>8324</v>
      </c>
      <c r="S641" s="11">
        <f t="shared" si="38"/>
        <v>41865.333275462966</v>
      </c>
      <c r="T641" s="11">
        <f t="shared" si="39"/>
        <v>41925.333275462966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11633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166.18571428571428</v>
      </c>
      <c r="P642">
        <f t="shared" si="37"/>
        <v>5816.5</v>
      </c>
      <c r="Q642" t="s">
        <v>8323</v>
      </c>
      <c r="R642" t="s">
        <v>8325</v>
      </c>
      <c r="S642" s="11">
        <f t="shared" si="38"/>
        <v>42683.170312500006</v>
      </c>
      <c r="T642" s="11">
        <f t="shared" si="39"/>
        <v>42698.708333333328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11633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0.290825</v>
      </c>
      <c r="P643">
        <f t="shared" ref="P643:P706" si="41">IF(L643&gt;0, E643/L643, 0)</f>
        <v>36.93015873015873</v>
      </c>
      <c r="Q643" t="s">
        <v>8323</v>
      </c>
      <c r="R643" t="s">
        <v>8325</v>
      </c>
      <c r="S643" s="11">
        <f t="shared" ref="S643:S706" si="42">(((J643/60)/60)/24)+DATE(1970,1,1)+(-6/24)</f>
        <v>42199.32</v>
      </c>
      <c r="T643" s="11">
        <f t="shared" ref="T643:T706" si="43">(((I643/60)/60)/24)+DATE(1970,1,1)+(-6/24)</f>
        <v>42229.32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11633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0.58165</v>
      </c>
      <c r="P644">
        <f t="shared" si="41"/>
        <v>5.3509659613615455</v>
      </c>
      <c r="Q644" t="s">
        <v>8323</v>
      </c>
      <c r="R644" t="s">
        <v>8325</v>
      </c>
      <c r="S644" s="11">
        <f t="shared" si="42"/>
        <v>42199.401319444441</v>
      </c>
      <c r="T644" s="11">
        <f t="shared" si="43"/>
        <v>42235.401319444441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11633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0.46532000000000001</v>
      </c>
      <c r="P645">
        <f t="shared" si="41"/>
        <v>76.53289473684211</v>
      </c>
      <c r="Q645" t="s">
        <v>8323</v>
      </c>
      <c r="R645" t="s">
        <v>8325</v>
      </c>
      <c r="S645" s="11">
        <f t="shared" si="42"/>
        <v>42100.392071759255</v>
      </c>
      <c r="T645" s="11">
        <f t="shared" si="43"/>
        <v>42155.392071759255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11633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0.46532000000000001</v>
      </c>
      <c r="P646">
        <f t="shared" si="41"/>
        <v>11.393731635651323</v>
      </c>
      <c r="Q646" t="s">
        <v>8323</v>
      </c>
      <c r="R646" t="s">
        <v>8325</v>
      </c>
      <c r="S646" s="11">
        <f t="shared" si="42"/>
        <v>41898.415960648148</v>
      </c>
      <c r="T646" s="11">
        <f t="shared" si="43"/>
        <v>41940.791666666664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11633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5.8164999999999996</v>
      </c>
      <c r="P647">
        <f t="shared" si="41"/>
        <v>49.084388185654007</v>
      </c>
      <c r="Q647" t="s">
        <v>8323</v>
      </c>
      <c r="R647" t="s">
        <v>8325</v>
      </c>
      <c r="S647" s="11">
        <f t="shared" si="42"/>
        <v>42563.776319444441</v>
      </c>
      <c r="T647" s="11">
        <f t="shared" si="43"/>
        <v>42593.776319444441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11633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14.54125</v>
      </c>
      <c r="P648">
        <f t="shared" si="41"/>
        <v>430.85185185185185</v>
      </c>
      <c r="Q648" t="s">
        <v>8323</v>
      </c>
      <c r="R648" t="s">
        <v>8325</v>
      </c>
      <c r="S648" s="11">
        <f t="shared" si="42"/>
        <v>41832.602627314816</v>
      </c>
      <c r="T648" s="11">
        <f t="shared" si="43"/>
        <v>41862.602627314816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11633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5.8164999999999996</v>
      </c>
      <c r="P649">
        <f t="shared" si="41"/>
        <v>684.29411764705878</v>
      </c>
      <c r="Q649" t="s">
        <v>8323</v>
      </c>
      <c r="R649" t="s">
        <v>8325</v>
      </c>
      <c r="S649" s="11">
        <f t="shared" si="42"/>
        <v>42416.517928240741</v>
      </c>
      <c r="T649" s="11">
        <f t="shared" si="43"/>
        <v>42446.476261574076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11633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0.3323714285714286</v>
      </c>
      <c r="P650">
        <f t="shared" si="41"/>
        <v>430.85185185185185</v>
      </c>
      <c r="Q650" t="s">
        <v>8323</v>
      </c>
      <c r="R650" t="s">
        <v>8325</v>
      </c>
      <c r="S650" s="11">
        <f t="shared" si="42"/>
        <v>41891.443379629629</v>
      </c>
      <c r="T650" s="11">
        <f t="shared" si="43"/>
        <v>41926.443379629629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11633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4.6532</v>
      </c>
      <c r="P651">
        <f t="shared" si="41"/>
        <v>141.86585365853659</v>
      </c>
      <c r="Q651" t="s">
        <v>8323</v>
      </c>
      <c r="R651" t="s">
        <v>8325</v>
      </c>
      <c r="S651" s="11">
        <f t="shared" si="42"/>
        <v>41877.662187499998</v>
      </c>
      <c r="T651" s="11">
        <f t="shared" si="43"/>
        <v>41898.662187499998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11633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7.7553333333333336</v>
      </c>
      <c r="P652">
        <f t="shared" si="41"/>
        <v>242.35416666666666</v>
      </c>
      <c r="Q652" t="s">
        <v>8323</v>
      </c>
      <c r="R652" t="s">
        <v>8325</v>
      </c>
      <c r="S652" s="11">
        <f t="shared" si="42"/>
        <v>41931.786851851852</v>
      </c>
      <c r="T652" s="11">
        <f t="shared" si="43"/>
        <v>41991.828518518523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11633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0.46532000000000001</v>
      </c>
      <c r="P653">
        <f t="shared" si="41"/>
        <v>110.79047619047618</v>
      </c>
      <c r="Q653" t="s">
        <v>8323</v>
      </c>
      <c r="R653" t="s">
        <v>8325</v>
      </c>
      <c r="S653" s="11">
        <f t="shared" si="42"/>
        <v>41955.767488425925</v>
      </c>
      <c r="T653" s="11">
        <f t="shared" si="43"/>
        <v>41985.767488425925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11633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3.8776666666666668</v>
      </c>
      <c r="P654">
        <f t="shared" si="41"/>
        <v>415.46428571428572</v>
      </c>
      <c r="Q654" t="s">
        <v>8323</v>
      </c>
      <c r="R654" t="s">
        <v>8325</v>
      </c>
      <c r="S654" s="11">
        <f t="shared" si="42"/>
        <v>42675.440393518518</v>
      </c>
      <c r="T654" s="11">
        <f t="shared" si="43"/>
        <v>42705.482060185182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11633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0.15510666666666667</v>
      </c>
      <c r="P655">
        <f t="shared" si="41"/>
        <v>10.508581752484192</v>
      </c>
      <c r="Q655" t="s">
        <v>8323</v>
      </c>
      <c r="R655" t="s">
        <v>8325</v>
      </c>
      <c r="S655" s="11">
        <f t="shared" si="42"/>
        <v>42199.368518518517</v>
      </c>
      <c r="T655" s="11">
        <f t="shared" si="43"/>
        <v>42236.368518518517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11633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0.9694166666666667</v>
      </c>
      <c r="P656">
        <f t="shared" si="41"/>
        <v>11.483711747285291</v>
      </c>
      <c r="Q656" t="s">
        <v>8323</v>
      </c>
      <c r="R656" t="s">
        <v>8325</v>
      </c>
      <c r="S656" s="11">
        <f t="shared" si="42"/>
        <v>42163.707326388889</v>
      </c>
      <c r="T656" s="11">
        <f t="shared" si="43"/>
        <v>42193.707326388889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11633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1.4541249999999999</v>
      </c>
      <c r="P657">
        <f t="shared" si="41"/>
        <v>42.456204379562045</v>
      </c>
      <c r="Q657" t="s">
        <v>8323</v>
      </c>
      <c r="R657" t="s">
        <v>8325</v>
      </c>
      <c r="S657" s="11">
        <f t="shared" si="42"/>
        <v>42045.707314814819</v>
      </c>
      <c r="T657" s="11">
        <f t="shared" si="43"/>
        <v>42075.665648148148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11633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2.3266</v>
      </c>
      <c r="P658">
        <f t="shared" si="41"/>
        <v>133.71264367816093</v>
      </c>
      <c r="Q658" t="s">
        <v>8323</v>
      </c>
      <c r="R658" t="s">
        <v>8325</v>
      </c>
      <c r="S658" s="11">
        <f t="shared" si="42"/>
        <v>42417.554618055554</v>
      </c>
      <c r="T658" s="11">
        <f t="shared" si="43"/>
        <v>42477.512951388882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11633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0.7755333333333333</v>
      </c>
      <c r="P659">
        <f t="shared" si="41"/>
        <v>117.50505050505051</v>
      </c>
      <c r="Q659" t="s">
        <v>8323</v>
      </c>
      <c r="R659" t="s">
        <v>8325</v>
      </c>
      <c r="S659" s="11">
        <f t="shared" si="42"/>
        <v>42331.59574074074</v>
      </c>
      <c r="T659" s="11">
        <f t="shared" si="43"/>
        <v>42361.59574074074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11633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0.40269315978953196</v>
      </c>
      <c r="P660">
        <f t="shared" si="41"/>
        <v>42.14855072463768</v>
      </c>
      <c r="Q660" t="s">
        <v>8323</v>
      </c>
      <c r="R660" t="s">
        <v>8325</v>
      </c>
      <c r="S660" s="11">
        <f t="shared" si="42"/>
        <v>42178.910752314812</v>
      </c>
      <c r="T660" s="11">
        <f t="shared" si="43"/>
        <v>42211.5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11633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3.8776666666666668</v>
      </c>
      <c r="P661">
        <f t="shared" si="41"/>
        <v>553.95238095238096</v>
      </c>
      <c r="Q661" t="s">
        <v>8323</v>
      </c>
      <c r="R661" t="s">
        <v>8325</v>
      </c>
      <c r="S661" s="11">
        <f t="shared" si="42"/>
        <v>42209.343692129631</v>
      </c>
      <c r="T661" s="11">
        <f t="shared" si="43"/>
        <v>42239.343692129631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11633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0.23266000000000001</v>
      </c>
      <c r="P662">
        <f t="shared" si="41"/>
        <v>646.27777777777783</v>
      </c>
      <c r="Q662" t="s">
        <v>8323</v>
      </c>
      <c r="R662" t="s">
        <v>8325</v>
      </c>
      <c r="S662" s="11">
        <f t="shared" si="42"/>
        <v>41922.491655092592</v>
      </c>
      <c r="T662" s="11">
        <f t="shared" si="43"/>
        <v>41952.533321759263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11633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1.1633</v>
      </c>
      <c r="P663">
        <f t="shared" si="41"/>
        <v>1292.5555555555557</v>
      </c>
      <c r="Q663" t="s">
        <v>8323</v>
      </c>
      <c r="R663" t="s">
        <v>8325</v>
      </c>
      <c r="S663" s="11">
        <f t="shared" si="42"/>
        <v>42636.395358796297</v>
      </c>
      <c r="T663" s="11">
        <f t="shared" si="43"/>
        <v>42666.395358796297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11633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0.29828205128205126</v>
      </c>
      <c r="P664">
        <f t="shared" si="41"/>
        <v>2908.25</v>
      </c>
      <c r="Q664" t="s">
        <v>8323</v>
      </c>
      <c r="R664" t="s">
        <v>8325</v>
      </c>
      <c r="S664" s="11">
        <f t="shared" si="42"/>
        <v>41990.188043981485</v>
      </c>
      <c r="T664" s="11">
        <f t="shared" si="43"/>
        <v>42020.188043981485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11633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5.8165000000000001E-2</v>
      </c>
      <c r="P665">
        <f t="shared" si="41"/>
        <v>1661.8571428571429</v>
      </c>
      <c r="Q665" t="s">
        <v>8323</v>
      </c>
      <c r="R665" t="s">
        <v>8325</v>
      </c>
      <c r="S665" s="11">
        <f t="shared" si="42"/>
        <v>42173.593240740738</v>
      </c>
      <c r="T665" s="11">
        <f t="shared" si="43"/>
        <v>42203.593240740738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11633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0.9694166666666667</v>
      </c>
      <c r="P666">
        <f t="shared" si="41"/>
        <v>401.13793103448273</v>
      </c>
      <c r="Q666" t="s">
        <v>8323</v>
      </c>
      <c r="R666" t="s">
        <v>8325</v>
      </c>
      <c r="S666" s="11">
        <f t="shared" si="42"/>
        <v>42077.416377314818</v>
      </c>
      <c r="T666" s="11">
        <f t="shared" si="43"/>
        <v>42107.416377314818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11633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1.1633</v>
      </c>
      <c r="P667">
        <f t="shared" si="41"/>
        <v>969.41666666666663</v>
      </c>
      <c r="Q667" t="s">
        <v>8323</v>
      </c>
      <c r="R667" t="s">
        <v>8325</v>
      </c>
      <c r="S667" s="11">
        <f t="shared" si="42"/>
        <v>42688.461354166662</v>
      </c>
      <c r="T667" s="11">
        <f t="shared" si="43"/>
        <v>42748.461354166662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11633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5.8165000000000001E-2</v>
      </c>
      <c r="P668">
        <f t="shared" si="41"/>
        <v>2908.25</v>
      </c>
      <c r="Q668" t="s">
        <v>8323</v>
      </c>
      <c r="R668" t="s">
        <v>8325</v>
      </c>
      <c r="S668" s="11">
        <f t="shared" si="42"/>
        <v>41838.582152777781</v>
      </c>
      <c r="T668" s="11">
        <f t="shared" si="43"/>
        <v>41868.582152777781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11633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0.23266000000000001</v>
      </c>
      <c r="P669">
        <f t="shared" si="41"/>
        <v>415.46428571428572</v>
      </c>
      <c r="Q669" t="s">
        <v>8323</v>
      </c>
      <c r="R669" t="s">
        <v>8325</v>
      </c>
      <c r="S669" s="11">
        <f t="shared" si="42"/>
        <v>42632.123414351852</v>
      </c>
      <c r="T669" s="11">
        <f t="shared" si="43"/>
        <v>42672.123414351852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11633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0.7755333333333333</v>
      </c>
      <c r="P670">
        <f t="shared" si="41"/>
        <v>465.32</v>
      </c>
      <c r="Q670" t="s">
        <v>8323</v>
      </c>
      <c r="R670" t="s">
        <v>8325</v>
      </c>
      <c r="S670" s="11">
        <f t="shared" si="42"/>
        <v>42090.581273148149</v>
      </c>
      <c r="T670" s="11">
        <f t="shared" si="43"/>
        <v>42135.581273148149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11633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5.8165000000000001E-2</v>
      </c>
      <c r="P671">
        <f t="shared" si="41"/>
        <v>415.46428571428572</v>
      </c>
      <c r="Q671" t="s">
        <v>8323</v>
      </c>
      <c r="R671" t="s">
        <v>8325</v>
      </c>
      <c r="S671" s="11">
        <f t="shared" si="42"/>
        <v>42527.375671296293</v>
      </c>
      <c r="T671" s="11">
        <f t="shared" si="43"/>
        <v>42557.375671296293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11633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0.12925555555555557</v>
      </c>
      <c r="P672">
        <f t="shared" si="41"/>
        <v>37.525806451612901</v>
      </c>
      <c r="Q672" t="s">
        <v>8323</v>
      </c>
      <c r="R672" t="s">
        <v>8325</v>
      </c>
      <c r="S672" s="11">
        <f t="shared" si="42"/>
        <v>42506.459722222222</v>
      </c>
      <c r="T672" s="11">
        <f t="shared" si="43"/>
        <v>42540.090277777781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11633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0.38776666666666665</v>
      </c>
      <c r="P673">
        <f t="shared" si="41"/>
        <v>775.5333333333333</v>
      </c>
      <c r="Q673" t="s">
        <v>8323</v>
      </c>
      <c r="R673" t="s">
        <v>8325</v>
      </c>
      <c r="S673" s="11">
        <f t="shared" si="42"/>
        <v>41984.442731481482</v>
      </c>
      <c r="T673" s="11">
        <f t="shared" si="43"/>
        <v>42017.916666666672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11633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0.23266000000000001</v>
      </c>
      <c r="P674">
        <f t="shared" si="41"/>
        <v>54.106976744186049</v>
      </c>
      <c r="Q674" t="s">
        <v>8323</v>
      </c>
      <c r="R674" t="s">
        <v>8325</v>
      </c>
      <c r="S674" s="11">
        <f t="shared" si="42"/>
        <v>41973.969490740739</v>
      </c>
      <c r="T674" s="11">
        <f t="shared" si="43"/>
        <v>42004.957638888889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11633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0.11633</v>
      </c>
      <c r="P675">
        <f t="shared" si="41"/>
        <v>3877.6666666666665</v>
      </c>
      <c r="Q675" t="s">
        <v>8323</v>
      </c>
      <c r="R675" t="s">
        <v>8325</v>
      </c>
      <c r="S675" s="11">
        <f t="shared" si="42"/>
        <v>41838.590474537035</v>
      </c>
      <c r="T675" s="11">
        <f t="shared" si="43"/>
        <v>41883.590474537035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11633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0.23266000000000001</v>
      </c>
      <c r="P676">
        <f t="shared" si="41"/>
        <v>5816.5</v>
      </c>
      <c r="Q676" t="s">
        <v>8323</v>
      </c>
      <c r="R676" t="s">
        <v>8325</v>
      </c>
      <c r="S676" s="11">
        <f t="shared" si="42"/>
        <v>41802.866053240738</v>
      </c>
      <c r="T676" s="11">
        <f t="shared" si="43"/>
        <v>41862.866053240738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11633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1.9388333333333334</v>
      </c>
      <c r="P677">
        <f t="shared" si="41"/>
        <v>447.42307692307691</v>
      </c>
      <c r="Q677" t="s">
        <v>8323</v>
      </c>
      <c r="R677" t="s">
        <v>8325</v>
      </c>
      <c r="S677" s="11">
        <f t="shared" si="42"/>
        <v>41975.680601851855</v>
      </c>
      <c r="T677" s="11">
        <f t="shared" si="43"/>
        <v>42005.040972222225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11633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0.11633</v>
      </c>
      <c r="P678">
        <f t="shared" si="41"/>
        <v>484.70833333333331</v>
      </c>
      <c r="Q678" t="s">
        <v>8323</v>
      </c>
      <c r="R678" t="s">
        <v>8325</v>
      </c>
      <c r="S678" s="11">
        <f t="shared" si="42"/>
        <v>42012.518298611118</v>
      </c>
      <c r="T678" s="11">
        <f t="shared" si="43"/>
        <v>42042.518298611118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11633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0.23266000000000001</v>
      </c>
      <c r="P679">
        <f t="shared" si="41"/>
        <v>121.17708333333333</v>
      </c>
      <c r="Q679" t="s">
        <v>8323</v>
      </c>
      <c r="R679" t="s">
        <v>8325</v>
      </c>
      <c r="S679" s="11">
        <f t="shared" si="42"/>
        <v>42504.153877314813</v>
      </c>
      <c r="T679" s="11">
        <f t="shared" si="43"/>
        <v>42549.153877314813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11633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0.40113793103448275</v>
      </c>
      <c r="P680">
        <f t="shared" si="41"/>
        <v>684.29411764705878</v>
      </c>
      <c r="Q680" t="s">
        <v>8323</v>
      </c>
      <c r="R680" t="s">
        <v>8325</v>
      </c>
      <c r="S680" s="11">
        <f t="shared" si="42"/>
        <v>42481.126597222217</v>
      </c>
      <c r="T680" s="11">
        <f t="shared" si="43"/>
        <v>42511.126597222217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11633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0.20408771929824562</v>
      </c>
      <c r="P681">
        <f t="shared" si="41"/>
        <v>123.75531914893617</v>
      </c>
      <c r="Q681" t="s">
        <v>8323</v>
      </c>
      <c r="R681" t="s">
        <v>8325</v>
      </c>
      <c r="S681" s="11">
        <f t="shared" si="42"/>
        <v>42556.445706018523</v>
      </c>
      <c r="T681" s="11">
        <f t="shared" si="43"/>
        <v>42616.445706018523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11633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0.15510666666666667</v>
      </c>
      <c r="P682">
        <f t="shared" si="41"/>
        <v>90.178294573643413</v>
      </c>
      <c r="Q682" t="s">
        <v>8323</v>
      </c>
      <c r="R682" t="s">
        <v>8325</v>
      </c>
      <c r="S682" s="11">
        <f t="shared" si="42"/>
        <v>41864.251516203702</v>
      </c>
      <c r="T682" s="11">
        <f t="shared" si="43"/>
        <v>41899.251516203702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11633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4.6532</v>
      </c>
      <c r="P683">
        <f t="shared" si="41"/>
        <v>11633</v>
      </c>
      <c r="Q683" t="s">
        <v>8323</v>
      </c>
      <c r="R683" t="s">
        <v>8325</v>
      </c>
      <c r="S683" s="11">
        <f t="shared" si="42"/>
        <v>42639.555601851855</v>
      </c>
      <c r="T683" s="11">
        <f t="shared" si="43"/>
        <v>42669.555601851855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11633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0.23266000000000001</v>
      </c>
      <c r="P684">
        <f t="shared" si="41"/>
        <v>2908.25</v>
      </c>
      <c r="Q684" t="s">
        <v>8323</v>
      </c>
      <c r="R684" t="s">
        <v>8325</v>
      </c>
      <c r="S684" s="11">
        <f t="shared" si="42"/>
        <v>42778.515300925923</v>
      </c>
      <c r="T684" s="11">
        <f t="shared" si="43"/>
        <v>42808.473634259266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11633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0.3323714285714286</v>
      </c>
      <c r="P685">
        <f t="shared" si="41"/>
        <v>3877.6666666666665</v>
      </c>
      <c r="Q685" t="s">
        <v>8323</v>
      </c>
      <c r="R685" t="s">
        <v>8325</v>
      </c>
      <c r="S685" s="11">
        <f t="shared" si="42"/>
        <v>42634.650046296301</v>
      </c>
      <c r="T685" s="11">
        <f t="shared" si="43"/>
        <v>42674.650046296301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11633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3.6353125E-2</v>
      </c>
      <c r="P686">
        <f t="shared" si="41"/>
        <v>86.170370370370364</v>
      </c>
      <c r="Q686" t="s">
        <v>8323</v>
      </c>
      <c r="R686" t="s">
        <v>8325</v>
      </c>
      <c r="S686" s="11">
        <f t="shared" si="42"/>
        <v>41809.223275462966</v>
      </c>
      <c r="T686" s="11">
        <f t="shared" si="43"/>
        <v>41844.875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11633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5.8164999999999996</v>
      </c>
      <c r="P687">
        <f t="shared" si="41"/>
        <v>1163.3</v>
      </c>
      <c r="Q687" t="s">
        <v>8323</v>
      </c>
      <c r="R687" t="s">
        <v>8325</v>
      </c>
      <c r="S687" s="11">
        <f t="shared" si="42"/>
        <v>41971.616574074069</v>
      </c>
      <c r="T687" s="11">
        <f t="shared" si="43"/>
        <v>42016.616574074069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11633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2.3265999999999998E-2</v>
      </c>
      <c r="P688">
        <f t="shared" si="41"/>
        <v>0</v>
      </c>
      <c r="Q688" t="s">
        <v>8323</v>
      </c>
      <c r="R688" t="s">
        <v>8325</v>
      </c>
      <c r="S688" s="11">
        <f t="shared" si="42"/>
        <v>42189.423263888893</v>
      </c>
      <c r="T688" s="11">
        <f t="shared" si="43"/>
        <v>42219.423263888893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11633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0.11633</v>
      </c>
      <c r="P689">
        <f t="shared" si="41"/>
        <v>1938.8333333333333</v>
      </c>
      <c r="Q689" t="s">
        <v>8323</v>
      </c>
      <c r="R689" t="s">
        <v>8325</v>
      </c>
      <c r="S689" s="11">
        <f t="shared" si="42"/>
        <v>42711.500613425931</v>
      </c>
      <c r="T689" s="11">
        <f t="shared" si="43"/>
        <v>42771.500613425931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11633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0.58165</v>
      </c>
      <c r="P690">
        <f t="shared" si="41"/>
        <v>323.13888888888891</v>
      </c>
      <c r="Q690" t="s">
        <v>8323</v>
      </c>
      <c r="R690" t="s">
        <v>8325</v>
      </c>
      <c r="S690" s="11">
        <f t="shared" si="42"/>
        <v>42261.854780092588</v>
      </c>
      <c r="T690" s="11">
        <f t="shared" si="43"/>
        <v>42291.854780092588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11633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5.8165000000000001E-2</v>
      </c>
      <c r="P691">
        <f t="shared" si="41"/>
        <v>34.62202380952381</v>
      </c>
      <c r="Q691" t="s">
        <v>8323</v>
      </c>
      <c r="R691" t="s">
        <v>8325</v>
      </c>
      <c r="S691" s="11">
        <f t="shared" si="42"/>
        <v>42675.41778935185</v>
      </c>
      <c r="T691" s="11">
        <f t="shared" si="43"/>
        <v>42711.957638888889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11633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0.58165</v>
      </c>
      <c r="P692">
        <f t="shared" si="41"/>
        <v>342.14705882352939</v>
      </c>
      <c r="Q692" t="s">
        <v>8323</v>
      </c>
      <c r="R692" t="s">
        <v>8325</v>
      </c>
      <c r="S692" s="11">
        <f t="shared" si="42"/>
        <v>42579.384733796294</v>
      </c>
      <c r="T692" s="11">
        <f t="shared" si="43"/>
        <v>42622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11633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0.23266000000000001</v>
      </c>
      <c r="P693">
        <f t="shared" si="41"/>
        <v>1163.3</v>
      </c>
      <c r="Q693" t="s">
        <v>8323</v>
      </c>
      <c r="R693" t="s">
        <v>8325</v>
      </c>
      <c r="S693" s="11">
        <f t="shared" si="42"/>
        <v>42157.778310185182</v>
      </c>
      <c r="T693" s="11">
        <f t="shared" si="43"/>
        <v>42185.778310185182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11633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0.58165</v>
      </c>
      <c r="P694">
        <f t="shared" si="41"/>
        <v>57.875621890547265</v>
      </c>
      <c r="Q694" t="s">
        <v>8323</v>
      </c>
      <c r="R694" t="s">
        <v>8325</v>
      </c>
      <c r="S694" s="11">
        <f t="shared" si="42"/>
        <v>42696.12572916667</v>
      </c>
      <c r="T694" s="11">
        <f t="shared" si="43"/>
        <v>42726.12572916667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11633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0.11633</v>
      </c>
      <c r="P695">
        <f t="shared" si="41"/>
        <v>39.300675675675677</v>
      </c>
      <c r="Q695" t="s">
        <v>8323</v>
      </c>
      <c r="R695" t="s">
        <v>8325</v>
      </c>
      <c r="S695" s="11">
        <f t="shared" si="42"/>
        <v>42094.558182870373</v>
      </c>
      <c r="T695" s="11">
        <f t="shared" si="43"/>
        <v>42124.558182870373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11633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7.7553333333333335E-2</v>
      </c>
      <c r="P696">
        <f t="shared" si="41"/>
        <v>1661.8571428571429</v>
      </c>
      <c r="Q696" t="s">
        <v>8323</v>
      </c>
      <c r="R696" t="s">
        <v>8325</v>
      </c>
      <c r="S696" s="11">
        <f t="shared" si="42"/>
        <v>42737.413877314815</v>
      </c>
      <c r="T696" s="11">
        <f t="shared" si="43"/>
        <v>42767.413877314815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11633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0.19388333333333332</v>
      </c>
      <c r="P697">
        <f t="shared" si="41"/>
        <v>1661.8571428571429</v>
      </c>
      <c r="Q697" t="s">
        <v>8323</v>
      </c>
      <c r="R697" t="s">
        <v>8325</v>
      </c>
      <c r="S697" s="11">
        <f t="shared" si="42"/>
        <v>41913.271064814813</v>
      </c>
      <c r="T697" s="11">
        <f t="shared" si="43"/>
        <v>41943.271064814813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11633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6.6474285714285708E-2</v>
      </c>
      <c r="P698">
        <f t="shared" si="41"/>
        <v>11633</v>
      </c>
      <c r="Q698" t="s">
        <v>8323</v>
      </c>
      <c r="R698" t="s">
        <v>8325</v>
      </c>
      <c r="S698" s="11">
        <f t="shared" si="42"/>
        <v>41815.677106481482</v>
      </c>
      <c r="T698" s="11">
        <f t="shared" si="43"/>
        <v>41845.677106481482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11633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2.3266</v>
      </c>
      <c r="P699">
        <f t="shared" si="41"/>
        <v>102.04385964912281</v>
      </c>
      <c r="Q699" t="s">
        <v>8323</v>
      </c>
      <c r="R699" t="s">
        <v>8325</v>
      </c>
      <c r="S699" s="11">
        <f t="shared" si="42"/>
        <v>42388.273020833338</v>
      </c>
      <c r="T699" s="11">
        <f t="shared" si="43"/>
        <v>42403.273020833338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11633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0.11633</v>
      </c>
      <c r="P700">
        <f t="shared" si="41"/>
        <v>401.13793103448273</v>
      </c>
      <c r="Q700" t="s">
        <v>8323</v>
      </c>
      <c r="R700" t="s">
        <v>8325</v>
      </c>
      <c r="S700" s="11">
        <f t="shared" si="42"/>
        <v>41866.681076388886</v>
      </c>
      <c r="T700" s="11">
        <f t="shared" si="43"/>
        <v>41899.833333333336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11633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8.9484615384615385E-2</v>
      </c>
      <c r="P701">
        <f t="shared" si="41"/>
        <v>13.070786516853932</v>
      </c>
      <c r="Q701" t="s">
        <v>8323</v>
      </c>
      <c r="R701" t="s">
        <v>8325</v>
      </c>
      <c r="S701" s="11">
        <f t="shared" si="42"/>
        <v>41563.235509259262</v>
      </c>
      <c r="T701" s="11">
        <f t="shared" si="43"/>
        <v>41600.416666666664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11633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0.7755333333333333</v>
      </c>
      <c r="P702">
        <f t="shared" si="41"/>
        <v>375.25806451612902</v>
      </c>
      <c r="Q702" t="s">
        <v>8323</v>
      </c>
      <c r="R702" t="s">
        <v>8325</v>
      </c>
      <c r="S702" s="11">
        <f t="shared" si="42"/>
        <v>42715.438437500001</v>
      </c>
      <c r="T702" s="11">
        <f t="shared" si="43"/>
        <v>42745.438437500001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11633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0.50578260869565217</v>
      </c>
      <c r="P703">
        <f t="shared" si="41"/>
        <v>553.95238095238096</v>
      </c>
      <c r="Q703" t="s">
        <v>8323</v>
      </c>
      <c r="R703" t="s">
        <v>8325</v>
      </c>
      <c r="S703" s="11">
        <f t="shared" si="42"/>
        <v>41813.412962962961</v>
      </c>
      <c r="T703" s="11">
        <f t="shared" si="43"/>
        <v>41843.412962962961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11633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0.7755333333333333</v>
      </c>
      <c r="P704">
        <f t="shared" si="41"/>
        <v>314.40540540540542</v>
      </c>
      <c r="Q704" t="s">
        <v>8323</v>
      </c>
      <c r="R704" t="s">
        <v>8325</v>
      </c>
      <c r="S704" s="11">
        <f t="shared" si="42"/>
        <v>42668.476701388892</v>
      </c>
      <c r="T704" s="11">
        <f t="shared" si="43"/>
        <v>42698.518368055549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11633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0.7755333333333333</v>
      </c>
      <c r="P705">
        <f t="shared" si="41"/>
        <v>1661.8571428571429</v>
      </c>
      <c r="Q705" t="s">
        <v>8323</v>
      </c>
      <c r="R705" t="s">
        <v>8325</v>
      </c>
      <c r="S705" s="11">
        <f t="shared" si="42"/>
        <v>42711.700798611113</v>
      </c>
      <c r="T705" s="11">
        <f t="shared" si="43"/>
        <v>42766.73055555555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11633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0.2115090909090909</v>
      </c>
      <c r="P706">
        <f t="shared" si="41"/>
        <v>2908.25</v>
      </c>
      <c r="Q706" t="s">
        <v>8323</v>
      </c>
      <c r="R706" t="s">
        <v>8325</v>
      </c>
      <c r="S706" s="11">
        <f t="shared" si="42"/>
        <v>42725.942916666667</v>
      </c>
      <c r="T706" s="11">
        <f t="shared" si="43"/>
        <v>42785.942916666667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11633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0.11633</v>
      </c>
      <c r="P707">
        <f t="shared" ref="P707:P770" si="45">IF(L707&gt;0, E707/L707, 0)</f>
        <v>2326.6</v>
      </c>
      <c r="Q707" t="s">
        <v>8323</v>
      </c>
      <c r="R707" t="s">
        <v>8325</v>
      </c>
      <c r="S707" s="11">
        <f t="shared" ref="S707:S770" si="46">(((J707/60)/60)/24)+DATE(1970,1,1)+(-6/24)</f>
        <v>42726.241643518515</v>
      </c>
      <c r="T707" s="11">
        <f t="shared" ref="T707:T770" si="47">(((I707/60)/60)/24)+DATE(1970,1,1)+(-6/24)</f>
        <v>42756.241643518515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11633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0.11633</v>
      </c>
      <c r="P708">
        <f t="shared" si="45"/>
        <v>0</v>
      </c>
      <c r="Q708" t="s">
        <v>8323</v>
      </c>
      <c r="R708" t="s">
        <v>8325</v>
      </c>
      <c r="S708" s="11">
        <f t="shared" si="46"/>
        <v>42676.745173611111</v>
      </c>
      <c r="T708" s="11">
        <f t="shared" si="47"/>
        <v>42718.527083333334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11633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0.17107352941176471</v>
      </c>
      <c r="P709">
        <f t="shared" si="45"/>
        <v>25.510964912280702</v>
      </c>
      <c r="Q709" t="s">
        <v>8323</v>
      </c>
      <c r="R709" t="s">
        <v>8325</v>
      </c>
      <c r="S709" s="11">
        <f t="shared" si="46"/>
        <v>42696.413506944446</v>
      </c>
      <c r="T709" s="11">
        <f t="shared" si="47"/>
        <v>42736.413506944446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11633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0.290825</v>
      </c>
      <c r="P710">
        <f t="shared" si="45"/>
        <v>31.525745257452574</v>
      </c>
      <c r="Q710" t="s">
        <v>8323</v>
      </c>
      <c r="R710" t="s">
        <v>8325</v>
      </c>
      <c r="S710" s="11">
        <f t="shared" si="46"/>
        <v>41835.331018518518</v>
      </c>
      <c r="T710" s="11">
        <f t="shared" si="47"/>
        <v>41895.331018518518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11633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0.7755333333333333</v>
      </c>
      <c r="P711">
        <f t="shared" si="45"/>
        <v>5816.5</v>
      </c>
      <c r="Q711" t="s">
        <v>8323</v>
      </c>
      <c r="R711" t="s">
        <v>8325</v>
      </c>
      <c r="S711" s="11">
        <f t="shared" si="46"/>
        <v>41947.791192129633</v>
      </c>
      <c r="T711" s="11">
        <f t="shared" si="47"/>
        <v>41977.791192129633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11633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9.6941666666666659</v>
      </c>
      <c r="P712">
        <f t="shared" si="45"/>
        <v>0</v>
      </c>
      <c r="Q712" t="s">
        <v>8323</v>
      </c>
      <c r="R712" t="s">
        <v>8325</v>
      </c>
      <c r="S712" s="11">
        <f t="shared" si="46"/>
        <v>41837.734976851854</v>
      </c>
      <c r="T712" s="11">
        <f t="shared" si="47"/>
        <v>41870.780555555553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11633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0.11633</v>
      </c>
      <c r="P713">
        <f t="shared" si="45"/>
        <v>34.417159763313606</v>
      </c>
      <c r="Q713" t="s">
        <v>8323</v>
      </c>
      <c r="R713" t="s">
        <v>8325</v>
      </c>
      <c r="S713" s="11">
        <f t="shared" si="46"/>
        <v>42678.209120370375</v>
      </c>
      <c r="T713" s="11">
        <f t="shared" si="47"/>
        <v>42718.250787037032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11633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0.23985567010309278</v>
      </c>
      <c r="P714">
        <f t="shared" si="45"/>
        <v>2908.25</v>
      </c>
      <c r="Q714" t="s">
        <v>8323</v>
      </c>
      <c r="R714" t="s">
        <v>8325</v>
      </c>
      <c r="S714" s="11">
        <f t="shared" si="46"/>
        <v>42384.430925925932</v>
      </c>
      <c r="T714" s="11">
        <f t="shared" si="47"/>
        <v>42414.430925925932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11633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0.46532000000000001</v>
      </c>
      <c r="P715">
        <f t="shared" si="45"/>
        <v>11633</v>
      </c>
      <c r="Q715" t="s">
        <v>8323</v>
      </c>
      <c r="R715" t="s">
        <v>8325</v>
      </c>
      <c r="S715" s="11">
        <f t="shared" si="46"/>
        <v>42496.279305555552</v>
      </c>
      <c r="T715" s="11">
        <f t="shared" si="47"/>
        <v>42526.279305555552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11633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0.7755333333333333</v>
      </c>
      <c r="P716">
        <f t="shared" si="45"/>
        <v>415.46428571428572</v>
      </c>
      <c r="Q716" t="s">
        <v>8323</v>
      </c>
      <c r="R716" t="s">
        <v>8325</v>
      </c>
      <c r="S716" s="11">
        <f t="shared" si="46"/>
        <v>42734.537986111114</v>
      </c>
      <c r="T716" s="11">
        <f t="shared" si="47"/>
        <v>42794.537986111114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11633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0.42301818181818179</v>
      </c>
      <c r="P717">
        <f t="shared" si="45"/>
        <v>969.41666666666663</v>
      </c>
      <c r="Q717" t="s">
        <v>8323</v>
      </c>
      <c r="R717" t="s">
        <v>8325</v>
      </c>
      <c r="S717" s="11">
        <f t="shared" si="46"/>
        <v>42272.840740740736</v>
      </c>
      <c r="T717" s="11">
        <f t="shared" si="47"/>
        <v>42312.882407407407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11633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1.6618571428571429</v>
      </c>
      <c r="P718">
        <f t="shared" si="45"/>
        <v>727.0625</v>
      </c>
      <c r="Q718" t="s">
        <v>8323</v>
      </c>
      <c r="R718" t="s">
        <v>8325</v>
      </c>
      <c r="S718" s="11">
        <f t="shared" si="46"/>
        <v>41940.408645833333</v>
      </c>
      <c r="T718" s="11">
        <f t="shared" si="47"/>
        <v>41973.75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11633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0.11633</v>
      </c>
      <c r="P719">
        <f t="shared" si="45"/>
        <v>2908.25</v>
      </c>
      <c r="Q719" t="s">
        <v>8323</v>
      </c>
      <c r="R719" t="s">
        <v>8325</v>
      </c>
      <c r="S719" s="11">
        <f t="shared" si="46"/>
        <v>41857.604189814818</v>
      </c>
      <c r="T719" s="11">
        <f t="shared" si="47"/>
        <v>41887.604189814818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11633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0.9694166666666667</v>
      </c>
      <c r="P720">
        <f t="shared" si="45"/>
        <v>2908.25</v>
      </c>
      <c r="Q720" t="s">
        <v>8323</v>
      </c>
      <c r="R720" t="s">
        <v>8325</v>
      </c>
      <c r="S720" s="11">
        <f t="shared" si="46"/>
        <v>42752.595451388886</v>
      </c>
      <c r="T720" s="11">
        <f t="shared" si="47"/>
        <v>42783.999305555553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11633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0.7755333333333333</v>
      </c>
      <c r="P721">
        <f t="shared" si="45"/>
        <v>1163.3</v>
      </c>
      <c r="Q721" t="s">
        <v>8323</v>
      </c>
      <c r="R721" t="s">
        <v>8325</v>
      </c>
      <c r="S721" s="11">
        <f t="shared" si="46"/>
        <v>42408.790231481486</v>
      </c>
      <c r="T721" s="11">
        <f t="shared" si="47"/>
        <v>42422.790231481486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11633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6.1226315789473684</v>
      </c>
      <c r="P722">
        <f t="shared" si="45"/>
        <v>283.73170731707319</v>
      </c>
      <c r="Q722" t="s">
        <v>8326</v>
      </c>
      <c r="R722" t="s">
        <v>8327</v>
      </c>
      <c r="S722" s="11">
        <f t="shared" si="46"/>
        <v>40909.399201388893</v>
      </c>
      <c r="T722" s="11">
        <f t="shared" si="47"/>
        <v>40937.399201388893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11633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1.4186585365853659</v>
      </c>
      <c r="P723">
        <f t="shared" si="45"/>
        <v>97.756302521008408</v>
      </c>
      <c r="Q723" t="s">
        <v>8326</v>
      </c>
      <c r="R723" t="s">
        <v>8327</v>
      </c>
      <c r="S723" s="11">
        <f t="shared" si="46"/>
        <v>41807.321840277778</v>
      </c>
      <c r="T723" s="11">
        <f t="shared" si="47"/>
        <v>41852.321840277778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11633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0.46532000000000001</v>
      </c>
      <c r="P724">
        <f t="shared" si="45"/>
        <v>76.032679738562095</v>
      </c>
      <c r="Q724" t="s">
        <v>8326</v>
      </c>
      <c r="R724" t="s">
        <v>8327</v>
      </c>
      <c r="S724" s="11">
        <f t="shared" si="46"/>
        <v>40977.555300925924</v>
      </c>
      <c r="T724" s="11">
        <f t="shared" si="47"/>
        <v>41007.51363425926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11633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2.3266</v>
      </c>
      <c r="P725">
        <f t="shared" si="45"/>
        <v>116.33</v>
      </c>
      <c r="Q725" t="s">
        <v>8326</v>
      </c>
      <c r="R725" t="s">
        <v>8327</v>
      </c>
      <c r="S725" s="11">
        <f t="shared" si="46"/>
        <v>42184.566539351858</v>
      </c>
      <c r="T725" s="11">
        <f t="shared" si="47"/>
        <v>42214.915972222225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11633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1.6618571428571429</v>
      </c>
      <c r="P726">
        <f t="shared" si="45"/>
        <v>81.349650349650346</v>
      </c>
      <c r="Q726" t="s">
        <v>8326</v>
      </c>
      <c r="R726" t="s">
        <v>8327</v>
      </c>
      <c r="S726" s="11">
        <f t="shared" si="46"/>
        <v>40694.388460648144</v>
      </c>
      <c r="T726" s="11">
        <f t="shared" si="47"/>
        <v>40724.388460648144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11633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0.58165</v>
      </c>
      <c r="P727">
        <f t="shared" si="45"/>
        <v>83.092857142857142</v>
      </c>
      <c r="Q727" t="s">
        <v>8326</v>
      </c>
      <c r="R727" t="s">
        <v>8327</v>
      </c>
      <c r="S727" s="11">
        <f t="shared" si="46"/>
        <v>42321.376296296294</v>
      </c>
      <c r="T727" s="11">
        <f t="shared" si="47"/>
        <v>42351.376296296294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11633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4.6532</v>
      </c>
      <c r="P728">
        <f t="shared" si="45"/>
        <v>332.37142857142857</v>
      </c>
      <c r="Q728" t="s">
        <v>8326</v>
      </c>
      <c r="R728" t="s">
        <v>8327</v>
      </c>
      <c r="S728" s="11">
        <f t="shared" si="46"/>
        <v>41345.792673611111</v>
      </c>
      <c r="T728" s="11">
        <f t="shared" si="47"/>
        <v>41375.792673611111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11633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3.3237142857142858</v>
      </c>
      <c r="P729">
        <f t="shared" si="45"/>
        <v>78.073825503355707</v>
      </c>
      <c r="Q729" t="s">
        <v>8326</v>
      </c>
      <c r="R729" t="s">
        <v>8327</v>
      </c>
      <c r="S729" s="11">
        <f t="shared" si="46"/>
        <v>41246.770243055551</v>
      </c>
      <c r="T729" s="11">
        <f t="shared" si="47"/>
        <v>41288.638888888891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11633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1.5510666666666666</v>
      </c>
      <c r="P730">
        <f t="shared" si="45"/>
        <v>89.484615384615381</v>
      </c>
      <c r="Q730" t="s">
        <v>8326</v>
      </c>
      <c r="R730" t="s">
        <v>8327</v>
      </c>
      <c r="S730" s="11">
        <f t="shared" si="46"/>
        <v>40731.587465277778</v>
      </c>
      <c r="T730" s="11">
        <f t="shared" si="47"/>
        <v>40776.587465277778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11633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2.9082499999999998</v>
      </c>
      <c r="P731">
        <f t="shared" si="45"/>
        <v>96.941666666666663</v>
      </c>
      <c r="Q731" t="s">
        <v>8326</v>
      </c>
      <c r="R731" t="s">
        <v>8327</v>
      </c>
      <c r="S731" s="11">
        <f t="shared" si="46"/>
        <v>41110.935891203706</v>
      </c>
      <c r="T731" s="11">
        <f t="shared" si="47"/>
        <v>41170.935891203706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11633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0.58165</v>
      </c>
      <c r="P732">
        <f t="shared" si="45"/>
        <v>43.898113207547169</v>
      </c>
      <c r="Q732" t="s">
        <v>8326</v>
      </c>
      <c r="R732" t="s">
        <v>8327</v>
      </c>
      <c r="S732" s="11">
        <f t="shared" si="46"/>
        <v>40854.495266203703</v>
      </c>
      <c r="T732" s="11">
        <f t="shared" si="47"/>
        <v>40884.495266203703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11633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2.3266</v>
      </c>
      <c r="P733">
        <f t="shared" si="45"/>
        <v>163.8450704225352</v>
      </c>
      <c r="Q733" t="s">
        <v>8326</v>
      </c>
      <c r="R733" t="s">
        <v>8327</v>
      </c>
      <c r="S733" s="11">
        <f t="shared" si="46"/>
        <v>40879.545682870368</v>
      </c>
      <c r="T733" s="11">
        <f t="shared" si="47"/>
        <v>40930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11633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290.82499999999999</v>
      </c>
      <c r="P734">
        <f t="shared" si="45"/>
        <v>894.84615384615381</v>
      </c>
      <c r="Q734" t="s">
        <v>8326</v>
      </c>
      <c r="R734" t="s">
        <v>8327</v>
      </c>
      <c r="S734" s="11">
        <f t="shared" si="46"/>
        <v>41486.174317129626</v>
      </c>
      <c r="T734" s="11">
        <f t="shared" si="47"/>
        <v>41546.174317129626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11633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4.6532</v>
      </c>
      <c r="P735">
        <f t="shared" si="45"/>
        <v>68.834319526627212</v>
      </c>
      <c r="Q735" t="s">
        <v>8326</v>
      </c>
      <c r="R735" t="s">
        <v>8327</v>
      </c>
      <c r="S735" s="11">
        <f t="shared" si="46"/>
        <v>41598.170046296298</v>
      </c>
      <c r="T735" s="11">
        <f t="shared" si="47"/>
        <v>41628.170046296298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11633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1.3685882352941177</v>
      </c>
      <c r="P736">
        <f t="shared" si="45"/>
        <v>204.08771929824562</v>
      </c>
      <c r="Q736" t="s">
        <v>8326</v>
      </c>
      <c r="R736" t="s">
        <v>8327</v>
      </c>
      <c r="S736" s="11">
        <f t="shared" si="46"/>
        <v>42101.914583333331</v>
      </c>
      <c r="T736" s="11">
        <f t="shared" si="47"/>
        <v>42132.958333333328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11633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0.24751063829787234</v>
      </c>
      <c r="P737">
        <f t="shared" si="45"/>
        <v>50.799126637554586</v>
      </c>
      <c r="Q737" t="s">
        <v>8326</v>
      </c>
      <c r="R737" t="s">
        <v>8327</v>
      </c>
      <c r="S737" s="11">
        <f t="shared" si="46"/>
        <v>41945.779467592591</v>
      </c>
      <c r="T737" s="11">
        <f t="shared" si="47"/>
        <v>41976.777083333334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11633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3.2313888888888891</v>
      </c>
      <c r="P738">
        <f t="shared" si="45"/>
        <v>107.71296296296296</v>
      </c>
      <c r="Q738" t="s">
        <v>8326</v>
      </c>
      <c r="R738" t="s">
        <v>8327</v>
      </c>
      <c r="S738" s="11">
        <f t="shared" si="46"/>
        <v>41579.484259259261</v>
      </c>
      <c r="T738" s="11">
        <f t="shared" si="47"/>
        <v>41598.957638888889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11633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2.3266</v>
      </c>
      <c r="P739">
        <f t="shared" si="45"/>
        <v>107.71296296296296</v>
      </c>
      <c r="Q739" t="s">
        <v>8326</v>
      </c>
      <c r="R739" t="s">
        <v>8327</v>
      </c>
      <c r="S739" s="11">
        <f t="shared" si="46"/>
        <v>41667.025312500002</v>
      </c>
      <c r="T739" s="11">
        <f t="shared" si="47"/>
        <v>41684.583333333336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11633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7.7553333333333336</v>
      </c>
      <c r="P740">
        <f t="shared" si="45"/>
        <v>283.73170731707319</v>
      </c>
      <c r="Q740" t="s">
        <v>8326</v>
      </c>
      <c r="R740" t="s">
        <v>8327</v>
      </c>
      <c r="S740" s="11">
        <f t="shared" si="46"/>
        <v>41943.354097222218</v>
      </c>
      <c r="T740" s="11">
        <f t="shared" si="47"/>
        <v>41973.957638888889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11633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1.9388333333333334</v>
      </c>
      <c r="P741">
        <f t="shared" si="45"/>
        <v>83.690647482014384</v>
      </c>
      <c r="Q741" t="s">
        <v>8326</v>
      </c>
      <c r="R741" t="s">
        <v>8327</v>
      </c>
      <c r="S741" s="11">
        <f t="shared" si="46"/>
        <v>41829.252650462964</v>
      </c>
      <c r="T741" s="11">
        <f t="shared" si="47"/>
        <v>41862.252650462964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11633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3.8776666666666668</v>
      </c>
      <c r="P742">
        <f t="shared" si="45"/>
        <v>612.26315789473688</v>
      </c>
      <c r="Q742" t="s">
        <v>8326</v>
      </c>
      <c r="R742" t="s">
        <v>8327</v>
      </c>
      <c r="S742" s="11">
        <f t="shared" si="46"/>
        <v>42161.896782407406</v>
      </c>
      <c r="T742" s="11">
        <f t="shared" si="47"/>
        <v>42175.896782407406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11633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0.89484615384615385</v>
      </c>
      <c r="P743">
        <f t="shared" si="45"/>
        <v>123.75531914893617</v>
      </c>
      <c r="Q743" t="s">
        <v>8326</v>
      </c>
      <c r="R743" t="s">
        <v>8327</v>
      </c>
      <c r="S743" s="11">
        <f t="shared" si="46"/>
        <v>41401.398217592592</v>
      </c>
      <c r="T743" s="11">
        <f t="shared" si="47"/>
        <v>41436.398217592592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11633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8.3092857142857142</v>
      </c>
      <c r="P744">
        <f t="shared" si="45"/>
        <v>505.78260869565219</v>
      </c>
      <c r="Q744" t="s">
        <v>8326</v>
      </c>
      <c r="R744" t="s">
        <v>8327</v>
      </c>
      <c r="S744" s="11">
        <f t="shared" si="46"/>
        <v>41689.667962962965</v>
      </c>
      <c r="T744" s="11">
        <f t="shared" si="47"/>
        <v>41719.626296296294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11633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21.150909090909092</v>
      </c>
      <c r="P745">
        <f t="shared" si="45"/>
        <v>775.5333333333333</v>
      </c>
      <c r="Q745" t="s">
        <v>8326</v>
      </c>
      <c r="R745" t="s">
        <v>8327</v>
      </c>
      <c r="S745" s="11">
        <f t="shared" si="46"/>
        <v>40990.459317129629</v>
      </c>
      <c r="T745" s="11">
        <f t="shared" si="47"/>
        <v>41015.625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11633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2.3266</v>
      </c>
      <c r="P746">
        <f t="shared" si="45"/>
        <v>187.62903225806451</v>
      </c>
      <c r="Q746" t="s">
        <v>8326</v>
      </c>
      <c r="R746" t="s">
        <v>8327</v>
      </c>
      <c r="S746" s="11">
        <f t="shared" si="46"/>
        <v>41226.70721064815</v>
      </c>
      <c r="T746" s="11">
        <f t="shared" si="47"/>
        <v>41256.70721064815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11633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5.2400900900900904</v>
      </c>
      <c r="P747">
        <f t="shared" si="45"/>
        <v>157.20270270270271</v>
      </c>
      <c r="Q747" t="s">
        <v>8326</v>
      </c>
      <c r="R747" t="s">
        <v>8327</v>
      </c>
      <c r="S747" s="11">
        <f t="shared" si="46"/>
        <v>41367.322280092594</v>
      </c>
      <c r="T747" s="11">
        <f t="shared" si="47"/>
        <v>41397.322280092594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11633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3.8945430197522599</v>
      </c>
      <c r="P748">
        <f t="shared" si="45"/>
        <v>119.9278350515464</v>
      </c>
      <c r="Q748" t="s">
        <v>8326</v>
      </c>
      <c r="R748" t="s">
        <v>8327</v>
      </c>
      <c r="S748" s="11">
        <f t="shared" si="46"/>
        <v>41156.792928240742</v>
      </c>
      <c r="T748" s="11">
        <f t="shared" si="47"/>
        <v>41174.915972222225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11633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1.6618571428571429</v>
      </c>
      <c r="P749">
        <f t="shared" si="45"/>
        <v>211.5090909090909</v>
      </c>
      <c r="Q749" t="s">
        <v>8326</v>
      </c>
      <c r="R749" t="s">
        <v>8327</v>
      </c>
      <c r="S749" s="11">
        <f t="shared" si="46"/>
        <v>41988.298831018517</v>
      </c>
      <c r="T749" s="11">
        <f t="shared" si="47"/>
        <v>42019.204166666663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11633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5.8164999999999996</v>
      </c>
      <c r="P750">
        <f t="shared" si="45"/>
        <v>264.38636363636363</v>
      </c>
      <c r="Q750" t="s">
        <v>8326</v>
      </c>
      <c r="R750" t="s">
        <v>8327</v>
      </c>
      <c r="S750" s="11">
        <f t="shared" si="46"/>
        <v>41831.596828703703</v>
      </c>
      <c r="T750" s="11">
        <f t="shared" si="47"/>
        <v>41861.596828703703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11633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1.1633</v>
      </c>
      <c r="P751">
        <f t="shared" si="45"/>
        <v>105.75454545454545</v>
      </c>
      <c r="Q751" t="s">
        <v>8326</v>
      </c>
      <c r="R751" t="s">
        <v>8327</v>
      </c>
      <c r="S751" s="11">
        <f t="shared" si="46"/>
        <v>42733.69131944445</v>
      </c>
      <c r="T751" s="11">
        <f t="shared" si="47"/>
        <v>42763.69131944445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11633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2.6176867686768679</v>
      </c>
      <c r="P752">
        <f t="shared" si="45"/>
        <v>197.16949152542372</v>
      </c>
      <c r="Q752" t="s">
        <v>8326</v>
      </c>
      <c r="R752" t="s">
        <v>8327</v>
      </c>
      <c r="S752" s="11">
        <f t="shared" si="46"/>
        <v>41299.628148148149</v>
      </c>
      <c r="T752" s="11">
        <f t="shared" si="47"/>
        <v>41329.628148148149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11633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3.8776666666666668</v>
      </c>
      <c r="P753">
        <f t="shared" si="45"/>
        <v>187.62903225806451</v>
      </c>
      <c r="Q753" t="s">
        <v>8326</v>
      </c>
      <c r="R753" t="s">
        <v>8327</v>
      </c>
      <c r="S753" s="11">
        <f t="shared" si="46"/>
        <v>40713.380497685182</v>
      </c>
      <c r="T753" s="11">
        <f t="shared" si="47"/>
        <v>40759.380497685182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11633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2.3266</v>
      </c>
      <c r="P754">
        <f t="shared" si="45"/>
        <v>110.79047619047618</v>
      </c>
      <c r="Q754" t="s">
        <v>8326</v>
      </c>
      <c r="R754" t="s">
        <v>8327</v>
      </c>
      <c r="S754" s="11">
        <f t="shared" si="46"/>
        <v>42639.171493055561</v>
      </c>
      <c r="T754" s="11">
        <f t="shared" si="47"/>
        <v>42659.208333333328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11633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1.1633</v>
      </c>
      <c r="P755">
        <f t="shared" si="45"/>
        <v>447.42307692307691</v>
      </c>
      <c r="Q755" t="s">
        <v>8326</v>
      </c>
      <c r="R755" t="s">
        <v>8327</v>
      </c>
      <c r="S755" s="11">
        <f t="shared" si="46"/>
        <v>42019.340173611112</v>
      </c>
      <c r="T755" s="11">
        <f t="shared" si="47"/>
        <v>42049.340173611112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11633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5.8164999999999996</v>
      </c>
      <c r="P756">
        <f t="shared" si="45"/>
        <v>237.40816326530611</v>
      </c>
      <c r="Q756" t="s">
        <v>8326</v>
      </c>
      <c r="R756" t="s">
        <v>8327</v>
      </c>
      <c r="S756" s="11">
        <f t="shared" si="46"/>
        <v>41249.499085648145</v>
      </c>
      <c r="T756" s="11">
        <f t="shared" si="47"/>
        <v>41279.499085648145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11633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4.6532</v>
      </c>
      <c r="P757">
        <f t="shared" si="45"/>
        <v>171.0735294117647</v>
      </c>
      <c r="Q757" t="s">
        <v>8326</v>
      </c>
      <c r="R757" t="s">
        <v>8327</v>
      </c>
      <c r="S757" s="11">
        <f t="shared" si="46"/>
        <v>41383.355057870373</v>
      </c>
      <c r="T757" s="11">
        <f t="shared" si="47"/>
        <v>41413.77847222222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11633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16.618571428571428</v>
      </c>
      <c r="P758">
        <f t="shared" si="45"/>
        <v>528.77272727272725</v>
      </c>
      <c r="Q758" t="s">
        <v>8326</v>
      </c>
      <c r="R758" t="s">
        <v>8327</v>
      </c>
      <c r="S758" s="11">
        <f t="shared" si="46"/>
        <v>40590.516886574071</v>
      </c>
      <c r="T758" s="11">
        <f t="shared" si="47"/>
        <v>40651.475219907406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11633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46.531999999999996</v>
      </c>
      <c r="P759">
        <f t="shared" si="45"/>
        <v>646.27777777777783</v>
      </c>
      <c r="Q759" t="s">
        <v>8326</v>
      </c>
      <c r="R759" t="s">
        <v>8327</v>
      </c>
      <c r="S759" s="11">
        <f t="shared" si="46"/>
        <v>41234.804560185185</v>
      </c>
      <c r="T759" s="11">
        <f t="shared" si="47"/>
        <v>41248.804560185185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11633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4.6532</v>
      </c>
      <c r="P760">
        <f t="shared" si="45"/>
        <v>612.26315789473688</v>
      </c>
      <c r="Q760" t="s">
        <v>8326</v>
      </c>
      <c r="R760" t="s">
        <v>8327</v>
      </c>
      <c r="S760" s="11">
        <f t="shared" si="46"/>
        <v>40429.586435185185</v>
      </c>
      <c r="T760" s="11">
        <f t="shared" si="47"/>
        <v>40459.586435185185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11633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2.3266</v>
      </c>
      <c r="P761">
        <f t="shared" si="45"/>
        <v>117.50505050505051</v>
      </c>
      <c r="Q761" t="s">
        <v>8326</v>
      </c>
      <c r="R761" t="s">
        <v>8327</v>
      </c>
      <c r="S761" s="11">
        <f t="shared" si="46"/>
        <v>41789.080312500002</v>
      </c>
      <c r="T761" s="11">
        <f t="shared" si="47"/>
        <v>41829.080312500002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11633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5.2877272727272731</v>
      </c>
      <c r="P762">
        <f t="shared" si="45"/>
        <v>0</v>
      </c>
      <c r="Q762" t="s">
        <v>8326</v>
      </c>
      <c r="R762" t="s">
        <v>8328</v>
      </c>
      <c r="S762" s="11">
        <f t="shared" si="46"/>
        <v>42670.514039351852</v>
      </c>
      <c r="T762" s="11">
        <f t="shared" si="47"/>
        <v>42700.555706018517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11633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2.3266</v>
      </c>
      <c r="P763">
        <f t="shared" si="45"/>
        <v>1938.8333333333333</v>
      </c>
      <c r="Q763" t="s">
        <v>8326</v>
      </c>
      <c r="R763" t="s">
        <v>8328</v>
      </c>
      <c r="S763" s="11">
        <f t="shared" si="46"/>
        <v>41642.501458333332</v>
      </c>
      <c r="T763" s="11">
        <f t="shared" si="47"/>
        <v>41672.501458333332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11633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3.3237142857142858</v>
      </c>
      <c r="P764">
        <f t="shared" si="45"/>
        <v>0</v>
      </c>
      <c r="Q764" t="s">
        <v>8326</v>
      </c>
      <c r="R764" t="s">
        <v>8328</v>
      </c>
      <c r="S764" s="11">
        <f t="shared" si="46"/>
        <v>42690.608449074076</v>
      </c>
      <c r="T764" s="11">
        <f t="shared" si="47"/>
        <v>42708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11633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2.7116550116550115</v>
      </c>
      <c r="P765">
        <f t="shared" si="45"/>
        <v>11633</v>
      </c>
      <c r="Q765" t="s">
        <v>8326</v>
      </c>
      <c r="R765" t="s">
        <v>8328</v>
      </c>
      <c r="S765" s="11">
        <f t="shared" si="46"/>
        <v>41471.196851851848</v>
      </c>
      <c r="T765" s="11">
        <f t="shared" si="47"/>
        <v>41501.196851851848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11633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2.3266</v>
      </c>
      <c r="P766">
        <f t="shared" si="45"/>
        <v>0</v>
      </c>
      <c r="Q766" t="s">
        <v>8326</v>
      </c>
      <c r="R766" t="s">
        <v>8328</v>
      </c>
      <c r="S766" s="11">
        <f t="shared" si="46"/>
        <v>42226.923159722224</v>
      </c>
      <c r="T766" s="11">
        <f t="shared" si="47"/>
        <v>42256.923159722224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11633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1.6618571428571429</v>
      </c>
      <c r="P767">
        <f t="shared" si="45"/>
        <v>264.38636363636363</v>
      </c>
      <c r="Q767" t="s">
        <v>8326</v>
      </c>
      <c r="R767" t="s">
        <v>8328</v>
      </c>
      <c r="S767" s="11">
        <f t="shared" si="46"/>
        <v>41901.292638888888</v>
      </c>
      <c r="T767" s="11">
        <f t="shared" si="47"/>
        <v>41931.292638888888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11633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2.9082499999999998</v>
      </c>
      <c r="P768">
        <f t="shared" si="45"/>
        <v>0</v>
      </c>
      <c r="Q768" t="s">
        <v>8326</v>
      </c>
      <c r="R768" t="s">
        <v>8328</v>
      </c>
      <c r="S768" s="11">
        <f t="shared" si="46"/>
        <v>42021.533368055556</v>
      </c>
      <c r="T768" s="11">
        <f t="shared" si="47"/>
        <v>42051.533368055556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11633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2.3266</v>
      </c>
      <c r="P769">
        <f t="shared" si="45"/>
        <v>3877.6666666666665</v>
      </c>
      <c r="Q769" t="s">
        <v>8326</v>
      </c>
      <c r="R769" t="s">
        <v>8328</v>
      </c>
      <c r="S769" s="11">
        <f t="shared" si="46"/>
        <v>42114.893634259264</v>
      </c>
      <c r="T769" s="11">
        <f t="shared" si="47"/>
        <v>42144.893634259264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11633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4.6532</v>
      </c>
      <c r="P770">
        <f t="shared" si="45"/>
        <v>0</v>
      </c>
      <c r="Q770" t="s">
        <v>8326</v>
      </c>
      <c r="R770" t="s">
        <v>8328</v>
      </c>
      <c r="S770" s="11">
        <f t="shared" si="46"/>
        <v>41593.957060185188</v>
      </c>
      <c r="T770" s="11">
        <f t="shared" si="47"/>
        <v>41623.957060185188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11633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2.9082499999999998</v>
      </c>
      <c r="P771">
        <f t="shared" ref="P771:P834" si="49">IF(L771&gt;0, E771/L771, 0)</f>
        <v>223.71153846153845</v>
      </c>
      <c r="Q771" t="s">
        <v>8326</v>
      </c>
      <c r="R771" t="s">
        <v>8328</v>
      </c>
      <c r="S771" s="11">
        <f t="shared" ref="S771:S834" si="50">(((J771/60)/60)/24)+DATE(1970,1,1)+(-6/24)</f>
        <v>41604.746458333335</v>
      </c>
      <c r="T771" s="11">
        <f t="shared" ref="T771:T834" si="51">(((I771/60)/60)/24)+DATE(1970,1,1)+(-6/24)</f>
        <v>41634.746458333335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11633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0.66474285714285719</v>
      </c>
      <c r="P772">
        <f t="shared" si="49"/>
        <v>0</v>
      </c>
      <c r="Q772" t="s">
        <v>8326</v>
      </c>
      <c r="R772" t="s">
        <v>8328</v>
      </c>
      <c r="S772" s="11">
        <f t="shared" si="50"/>
        <v>41289.749641203707</v>
      </c>
      <c r="T772" s="11">
        <f t="shared" si="51"/>
        <v>41329.749641203707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11633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0.30613157894736842</v>
      </c>
      <c r="P773">
        <f t="shared" si="49"/>
        <v>11633</v>
      </c>
      <c r="Q773" t="s">
        <v>8326</v>
      </c>
      <c r="R773" t="s">
        <v>8328</v>
      </c>
      <c r="S773" s="11">
        <f t="shared" si="50"/>
        <v>42349.574097222227</v>
      </c>
      <c r="T773" s="11">
        <f t="shared" si="51"/>
        <v>42399.574097222227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11633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7.7553333333333336</v>
      </c>
      <c r="P774">
        <f t="shared" si="49"/>
        <v>11633</v>
      </c>
      <c r="Q774" t="s">
        <v>8326</v>
      </c>
      <c r="R774" t="s">
        <v>8328</v>
      </c>
      <c r="S774" s="11">
        <f t="shared" si="50"/>
        <v>40067.806932870371</v>
      </c>
      <c r="T774" s="11">
        <f t="shared" si="51"/>
        <v>40117.915972222225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11633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3.0947060388401169</v>
      </c>
      <c r="P775">
        <f t="shared" si="49"/>
        <v>5816.5</v>
      </c>
      <c r="Q775" t="s">
        <v>8326</v>
      </c>
      <c r="R775" t="s">
        <v>8328</v>
      </c>
      <c r="S775" s="11">
        <f t="shared" si="50"/>
        <v>42100.485937499994</v>
      </c>
      <c r="T775" s="11">
        <f t="shared" si="51"/>
        <v>42134.709027777775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11633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23.265999999999998</v>
      </c>
      <c r="P776">
        <f t="shared" si="49"/>
        <v>1292.5555555555557</v>
      </c>
      <c r="Q776" t="s">
        <v>8326</v>
      </c>
      <c r="R776" t="s">
        <v>8328</v>
      </c>
      <c r="S776" s="11">
        <f t="shared" si="50"/>
        <v>41663.530300925922</v>
      </c>
      <c r="T776" s="11">
        <f t="shared" si="51"/>
        <v>41693.530300925922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11633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1.1633</v>
      </c>
      <c r="P777">
        <f t="shared" si="49"/>
        <v>2326.6</v>
      </c>
      <c r="Q777" t="s">
        <v>8326</v>
      </c>
      <c r="R777" t="s">
        <v>8328</v>
      </c>
      <c r="S777" s="11">
        <f t="shared" si="50"/>
        <v>40862.810127314813</v>
      </c>
      <c r="T777" s="11">
        <f t="shared" si="51"/>
        <v>40892.810127314813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11633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1.6618571428571429</v>
      </c>
      <c r="P778">
        <f t="shared" si="49"/>
        <v>204.08771929824562</v>
      </c>
      <c r="Q778" t="s">
        <v>8326</v>
      </c>
      <c r="R778" t="s">
        <v>8328</v>
      </c>
      <c r="S778" s="11">
        <f t="shared" si="50"/>
        <v>42250.435706018514</v>
      </c>
      <c r="T778" s="11">
        <f t="shared" si="51"/>
        <v>42287.958333333328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11633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3.8776666666666668</v>
      </c>
      <c r="P779">
        <f t="shared" si="49"/>
        <v>3877.6666666666665</v>
      </c>
      <c r="Q779" t="s">
        <v>8326</v>
      </c>
      <c r="R779" t="s">
        <v>8328</v>
      </c>
      <c r="S779" s="11">
        <f t="shared" si="50"/>
        <v>41456.731215277774</v>
      </c>
      <c r="T779" s="11">
        <f t="shared" si="51"/>
        <v>41486.731215277774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11633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23.265999999999998</v>
      </c>
      <c r="P780">
        <f t="shared" si="49"/>
        <v>11633</v>
      </c>
      <c r="Q780" t="s">
        <v>8326</v>
      </c>
      <c r="R780" t="s">
        <v>8328</v>
      </c>
      <c r="S780" s="11">
        <f t="shared" si="50"/>
        <v>41729.452314814815</v>
      </c>
      <c r="T780" s="11">
        <f t="shared" si="51"/>
        <v>41759.452314814815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11633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0.7755333333333333</v>
      </c>
      <c r="P781">
        <f t="shared" si="49"/>
        <v>1938.8333333333333</v>
      </c>
      <c r="Q781" t="s">
        <v>8326</v>
      </c>
      <c r="R781" t="s">
        <v>8328</v>
      </c>
      <c r="S781" s="11">
        <f t="shared" si="50"/>
        <v>40436.43408564815</v>
      </c>
      <c r="T781" s="11">
        <f t="shared" si="51"/>
        <v>40465.916666666664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11633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11.632999999999999</v>
      </c>
      <c r="P782">
        <f t="shared" si="49"/>
        <v>430.85185185185185</v>
      </c>
      <c r="Q782" t="s">
        <v>8329</v>
      </c>
      <c r="R782" t="s">
        <v>8330</v>
      </c>
      <c r="S782" s="11">
        <f t="shared" si="50"/>
        <v>40636.423900462964</v>
      </c>
      <c r="T782" s="11">
        <f t="shared" si="51"/>
        <v>40666.423900462964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11633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14.54125</v>
      </c>
      <c r="P783">
        <f t="shared" si="49"/>
        <v>465.32</v>
      </c>
      <c r="Q783" t="s">
        <v>8329</v>
      </c>
      <c r="R783" t="s">
        <v>8330</v>
      </c>
      <c r="S783" s="11">
        <f t="shared" si="50"/>
        <v>41402.750856481485</v>
      </c>
      <c r="T783" s="11">
        <f t="shared" si="51"/>
        <v>41432.750856481485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11633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16.618571428571428</v>
      </c>
      <c r="P784">
        <f t="shared" si="49"/>
        <v>830.92857142857144</v>
      </c>
      <c r="Q784" t="s">
        <v>8329</v>
      </c>
      <c r="R784" t="s">
        <v>8330</v>
      </c>
      <c r="S784" s="11">
        <f t="shared" si="50"/>
        <v>41116.508125</v>
      </c>
      <c r="T784" s="11">
        <f t="shared" si="51"/>
        <v>41146.508125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11633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7.7553333333333336</v>
      </c>
      <c r="P785">
        <f t="shared" si="49"/>
        <v>332.37142857142857</v>
      </c>
      <c r="Q785" t="s">
        <v>8329</v>
      </c>
      <c r="R785" t="s">
        <v>8330</v>
      </c>
      <c r="S785" s="11">
        <f t="shared" si="50"/>
        <v>40987.523715277777</v>
      </c>
      <c r="T785" s="11">
        <f t="shared" si="51"/>
        <v>41026.666666666664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11633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11.632999999999999</v>
      </c>
      <c r="P786">
        <f t="shared" si="49"/>
        <v>1163.3</v>
      </c>
      <c r="Q786" t="s">
        <v>8329</v>
      </c>
      <c r="R786" t="s">
        <v>8330</v>
      </c>
      <c r="S786" s="11">
        <f t="shared" si="50"/>
        <v>41674.899525462963</v>
      </c>
      <c r="T786" s="11">
        <f t="shared" si="51"/>
        <v>41714.857858796298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11633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23.265999999999998</v>
      </c>
      <c r="P787">
        <f t="shared" si="49"/>
        <v>401.13793103448273</v>
      </c>
      <c r="Q787" t="s">
        <v>8329</v>
      </c>
      <c r="R787" t="s">
        <v>8330</v>
      </c>
      <c r="S787" s="11">
        <f t="shared" si="50"/>
        <v>41303.343923611108</v>
      </c>
      <c r="T787" s="11">
        <f t="shared" si="51"/>
        <v>41333.343923611108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11633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2.3266</v>
      </c>
      <c r="P788">
        <f t="shared" si="49"/>
        <v>264.38636363636363</v>
      </c>
      <c r="Q788" t="s">
        <v>8329</v>
      </c>
      <c r="R788" t="s">
        <v>8330</v>
      </c>
      <c r="S788" s="11">
        <f t="shared" si="50"/>
        <v>40982.805949074071</v>
      </c>
      <c r="T788" s="11">
        <f t="shared" si="51"/>
        <v>41040.407638888886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11633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9.6941666666666659</v>
      </c>
      <c r="P789">
        <f t="shared" si="49"/>
        <v>684.29411764705878</v>
      </c>
      <c r="Q789" t="s">
        <v>8329</v>
      </c>
      <c r="R789" t="s">
        <v>8330</v>
      </c>
      <c r="S789" s="11">
        <f t="shared" si="50"/>
        <v>41549.377615740741</v>
      </c>
      <c r="T789" s="11">
        <f t="shared" si="51"/>
        <v>41579.377615740741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11633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11.632999999999999</v>
      </c>
      <c r="P790">
        <f t="shared" si="49"/>
        <v>342.14705882352939</v>
      </c>
      <c r="Q790" t="s">
        <v>8329</v>
      </c>
      <c r="R790" t="s">
        <v>8330</v>
      </c>
      <c r="S790" s="11">
        <f t="shared" si="50"/>
        <v>41058.756805555553</v>
      </c>
      <c r="T790" s="11">
        <f t="shared" si="51"/>
        <v>41096.915972222225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11633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6.8429411764705881</v>
      </c>
      <c r="P791">
        <f t="shared" si="49"/>
        <v>830.92857142857144</v>
      </c>
      <c r="Q791" t="s">
        <v>8329</v>
      </c>
      <c r="R791" t="s">
        <v>8330</v>
      </c>
      <c r="S791" s="11">
        <f t="shared" si="50"/>
        <v>41276.936111111114</v>
      </c>
      <c r="T791" s="11">
        <f t="shared" si="51"/>
        <v>41295.082638888889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11633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1.1633</v>
      </c>
      <c r="P792">
        <f t="shared" si="49"/>
        <v>74.570512820512818</v>
      </c>
      <c r="Q792" t="s">
        <v>8329</v>
      </c>
      <c r="R792" t="s">
        <v>8330</v>
      </c>
      <c r="S792" s="11">
        <f t="shared" si="50"/>
        <v>41275.797905092593</v>
      </c>
      <c r="T792" s="11">
        <f t="shared" si="51"/>
        <v>41305.797905092593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11633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1.5510666666666666</v>
      </c>
      <c r="P793">
        <f t="shared" si="49"/>
        <v>90.8828125</v>
      </c>
      <c r="Q793" t="s">
        <v>8329</v>
      </c>
      <c r="R793" t="s">
        <v>8330</v>
      </c>
      <c r="S793" s="11">
        <f t="shared" si="50"/>
        <v>41557.530624999999</v>
      </c>
      <c r="T793" s="11">
        <f t="shared" si="51"/>
        <v>41590.999305555553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11633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4.6532</v>
      </c>
      <c r="P794">
        <f t="shared" si="49"/>
        <v>193.88333333333333</v>
      </c>
      <c r="Q794" t="s">
        <v>8329</v>
      </c>
      <c r="R794" t="s">
        <v>8330</v>
      </c>
      <c r="S794" s="11">
        <f t="shared" si="50"/>
        <v>41555.623645833337</v>
      </c>
      <c r="T794" s="11">
        <f t="shared" si="51"/>
        <v>41585.665312500001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11633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4.2301818181818183</v>
      </c>
      <c r="P795">
        <f t="shared" si="49"/>
        <v>363.53125</v>
      </c>
      <c r="Q795" t="s">
        <v>8329</v>
      </c>
      <c r="R795" t="s">
        <v>8330</v>
      </c>
      <c r="S795" s="11">
        <f t="shared" si="50"/>
        <v>41442.491249999999</v>
      </c>
      <c r="T795" s="11">
        <f t="shared" si="51"/>
        <v>41457.957638888889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11633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1.4541249999999999</v>
      </c>
      <c r="P796">
        <f t="shared" si="49"/>
        <v>219.49056603773585</v>
      </c>
      <c r="Q796" t="s">
        <v>8329</v>
      </c>
      <c r="R796" t="s">
        <v>8330</v>
      </c>
      <c r="S796" s="11">
        <f t="shared" si="50"/>
        <v>40735.865011574075</v>
      </c>
      <c r="T796" s="11">
        <f t="shared" si="51"/>
        <v>40791.462500000001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11633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0.83092857142857146</v>
      </c>
      <c r="P797">
        <f t="shared" si="49"/>
        <v>63.222826086956523</v>
      </c>
      <c r="Q797" t="s">
        <v>8329</v>
      </c>
      <c r="R797" t="s">
        <v>8330</v>
      </c>
      <c r="S797" s="11">
        <f t="shared" si="50"/>
        <v>40963.363032407404</v>
      </c>
      <c r="T797" s="11">
        <f t="shared" si="51"/>
        <v>41005.957638888889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11633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1.1633</v>
      </c>
      <c r="P798">
        <f t="shared" si="49"/>
        <v>129.25555555555556</v>
      </c>
      <c r="Q798" t="s">
        <v>8329</v>
      </c>
      <c r="R798" t="s">
        <v>8330</v>
      </c>
      <c r="S798" s="11">
        <f t="shared" si="50"/>
        <v>41502.632928240739</v>
      </c>
      <c r="T798" s="11">
        <f t="shared" si="51"/>
        <v>41532.631944444445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11633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3.8776666666666668</v>
      </c>
      <c r="P799">
        <f t="shared" si="49"/>
        <v>163.8450704225352</v>
      </c>
      <c r="Q799" t="s">
        <v>8329</v>
      </c>
      <c r="R799" t="s">
        <v>8330</v>
      </c>
      <c r="S799" s="11">
        <f t="shared" si="50"/>
        <v>40996.744074074071</v>
      </c>
      <c r="T799" s="11">
        <f t="shared" si="51"/>
        <v>41027.916666666664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11633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3.3237142857142858</v>
      </c>
      <c r="P800">
        <f t="shared" si="49"/>
        <v>133.71264367816093</v>
      </c>
      <c r="Q800" t="s">
        <v>8329</v>
      </c>
      <c r="R800" t="s">
        <v>8330</v>
      </c>
      <c r="S800" s="11">
        <f t="shared" si="50"/>
        <v>41882.340127314819</v>
      </c>
      <c r="T800" s="11">
        <f t="shared" si="51"/>
        <v>41912.340127314819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11633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2.3266</v>
      </c>
      <c r="P801">
        <f t="shared" si="49"/>
        <v>415.46428571428572</v>
      </c>
      <c r="Q801" t="s">
        <v>8329</v>
      </c>
      <c r="R801" t="s">
        <v>8330</v>
      </c>
      <c r="S801" s="11">
        <f t="shared" si="50"/>
        <v>40996.417199074072</v>
      </c>
      <c r="T801" s="11">
        <f t="shared" si="51"/>
        <v>41026.417199074072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11633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7.7553333333333336</v>
      </c>
      <c r="P802">
        <f t="shared" si="49"/>
        <v>207.73214285714286</v>
      </c>
      <c r="Q802" t="s">
        <v>8329</v>
      </c>
      <c r="R802" t="s">
        <v>8330</v>
      </c>
      <c r="S802" s="11">
        <f t="shared" si="50"/>
        <v>41863.183495370373</v>
      </c>
      <c r="T802" s="11">
        <f t="shared" si="51"/>
        <v>41893.183495370373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11633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5.8164999999999996</v>
      </c>
      <c r="P803">
        <f t="shared" si="49"/>
        <v>228.09803921568627</v>
      </c>
      <c r="Q803" t="s">
        <v>8329</v>
      </c>
      <c r="R803" t="s">
        <v>8330</v>
      </c>
      <c r="S803" s="11">
        <f t="shared" si="50"/>
        <v>40695.545370370368</v>
      </c>
      <c r="T803" s="11">
        <f t="shared" si="51"/>
        <v>40725.545370370368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11633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1.9388333333333334</v>
      </c>
      <c r="P804">
        <f t="shared" si="49"/>
        <v>155.10666666666665</v>
      </c>
      <c r="Q804" t="s">
        <v>8329</v>
      </c>
      <c r="R804" t="s">
        <v>8330</v>
      </c>
      <c r="S804" s="11">
        <f t="shared" si="50"/>
        <v>41122.772268518522</v>
      </c>
      <c r="T804" s="11">
        <f t="shared" si="51"/>
        <v>41168.920138888891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11633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5.0578260869565215</v>
      </c>
      <c r="P805">
        <f t="shared" si="49"/>
        <v>306.13157894736844</v>
      </c>
      <c r="Q805" t="s">
        <v>8329</v>
      </c>
      <c r="R805" t="s">
        <v>8330</v>
      </c>
      <c r="S805" s="11">
        <f t="shared" si="50"/>
        <v>40665.699976851851</v>
      </c>
      <c r="T805" s="11">
        <f t="shared" si="51"/>
        <v>40691.791666666664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11633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2.1150909090909091</v>
      </c>
      <c r="P806">
        <f t="shared" si="49"/>
        <v>646.27777777777783</v>
      </c>
      <c r="Q806" t="s">
        <v>8329</v>
      </c>
      <c r="R806" t="s">
        <v>8330</v>
      </c>
      <c r="S806" s="11">
        <f t="shared" si="50"/>
        <v>40729.855625000004</v>
      </c>
      <c r="T806" s="11">
        <f t="shared" si="51"/>
        <v>40746.915972222225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11633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3.8776666666666668</v>
      </c>
      <c r="P807">
        <f t="shared" si="49"/>
        <v>215.42592592592592</v>
      </c>
      <c r="Q807" t="s">
        <v>8329</v>
      </c>
      <c r="R807" t="s">
        <v>8330</v>
      </c>
      <c r="S807" s="11">
        <f t="shared" si="50"/>
        <v>40690.573055555556</v>
      </c>
      <c r="T807" s="11">
        <f t="shared" si="51"/>
        <v>40740.708333333336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11633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1.4541249999999999</v>
      </c>
      <c r="P808">
        <f t="shared" si="49"/>
        <v>163.8450704225352</v>
      </c>
      <c r="Q808" t="s">
        <v>8329</v>
      </c>
      <c r="R808" t="s">
        <v>8330</v>
      </c>
      <c r="S808" s="11">
        <f t="shared" si="50"/>
        <v>40763.441423611112</v>
      </c>
      <c r="T808" s="11">
        <f t="shared" si="51"/>
        <v>40793.441423611112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11633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2.9082499999999998</v>
      </c>
      <c r="P809">
        <f t="shared" si="49"/>
        <v>204.08771929824562</v>
      </c>
      <c r="Q809" t="s">
        <v>8329</v>
      </c>
      <c r="R809" t="s">
        <v>8330</v>
      </c>
      <c r="S809" s="11">
        <f t="shared" si="50"/>
        <v>42759.378599537042</v>
      </c>
      <c r="T809" s="11">
        <f t="shared" si="51"/>
        <v>42794.833333333328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11633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2.5851111111111109</v>
      </c>
      <c r="P810">
        <f t="shared" si="49"/>
        <v>270.53488372093022</v>
      </c>
      <c r="Q810" t="s">
        <v>8329</v>
      </c>
      <c r="R810" t="s">
        <v>8330</v>
      </c>
      <c r="S810" s="11">
        <f t="shared" si="50"/>
        <v>41961.850532407407</v>
      </c>
      <c r="T810" s="11">
        <f t="shared" si="51"/>
        <v>41994.957638888889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11633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2.9082499999999998</v>
      </c>
      <c r="P811">
        <f t="shared" si="49"/>
        <v>223.71153846153845</v>
      </c>
      <c r="Q811" t="s">
        <v>8329</v>
      </c>
      <c r="R811" t="s">
        <v>8330</v>
      </c>
      <c r="S811" s="11">
        <f t="shared" si="50"/>
        <v>41628.583680555559</v>
      </c>
      <c r="T811" s="11">
        <f t="shared" si="51"/>
        <v>41658.583680555559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11633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7.7553333333333336</v>
      </c>
      <c r="P812">
        <f t="shared" si="49"/>
        <v>430.85185185185185</v>
      </c>
      <c r="Q812" t="s">
        <v>8329</v>
      </c>
      <c r="R812" t="s">
        <v>8330</v>
      </c>
      <c r="S812" s="11">
        <f t="shared" si="50"/>
        <v>41122.806273148148</v>
      </c>
      <c r="T812" s="11">
        <f t="shared" si="51"/>
        <v>41152.806273148148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11633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11.632999999999999</v>
      </c>
      <c r="P813">
        <f t="shared" si="49"/>
        <v>969.41666666666663</v>
      </c>
      <c r="Q813" t="s">
        <v>8329</v>
      </c>
      <c r="R813" t="s">
        <v>8330</v>
      </c>
      <c r="S813" s="11">
        <f t="shared" si="50"/>
        <v>41443.393541666665</v>
      </c>
      <c r="T813" s="11">
        <f t="shared" si="51"/>
        <v>41465.452777777777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11633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19.388333333333332</v>
      </c>
      <c r="P814">
        <f t="shared" si="49"/>
        <v>352.5151515151515</v>
      </c>
      <c r="Q814" t="s">
        <v>8329</v>
      </c>
      <c r="R814" t="s">
        <v>8330</v>
      </c>
      <c r="S814" s="11">
        <f t="shared" si="50"/>
        <v>41281.767962962964</v>
      </c>
      <c r="T814" s="11">
        <f t="shared" si="51"/>
        <v>41334.331944444442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11633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7.7553333333333336</v>
      </c>
      <c r="P815">
        <f t="shared" si="49"/>
        <v>121.17708333333333</v>
      </c>
      <c r="Q815" t="s">
        <v>8329</v>
      </c>
      <c r="R815" t="s">
        <v>8330</v>
      </c>
      <c r="S815" s="11">
        <f t="shared" si="50"/>
        <v>41080.710243055553</v>
      </c>
      <c r="T815" s="11">
        <f t="shared" si="51"/>
        <v>41110.710243055553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11633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11.632999999999999</v>
      </c>
      <c r="P816">
        <f t="shared" si="49"/>
        <v>415.46428571428572</v>
      </c>
      <c r="Q816" t="s">
        <v>8329</v>
      </c>
      <c r="R816" t="s">
        <v>8330</v>
      </c>
      <c r="S816" s="11">
        <f t="shared" si="50"/>
        <v>40679.493067129632</v>
      </c>
      <c r="T816" s="11">
        <f t="shared" si="51"/>
        <v>40694.50277777778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11633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2.9082499999999998</v>
      </c>
      <c r="P817">
        <f t="shared" si="49"/>
        <v>270.53488372093022</v>
      </c>
      <c r="Q817" t="s">
        <v>8329</v>
      </c>
      <c r="R817" t="s">
        <v>8330</v>
      </c>
      <c r="S817" s="11">
        <f t="shared" si="50"/>
        <v>41914.667858796296</v>
      </c>
      <c r="T817" s="11">
        <f t="shared" si="51"/>
        <v>41944.667858796296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11633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1.6618571428571429</v>
      </c>
      <c r="P818">
        <f t="shared" si="49"/>
        <v>56.746341463414637</v>
      </c>
      <c r="Q818" t="s">
        <v>8329</v>
      </c>
      <c r="R818" t="s">
        <v>8330</v>
      </c>
      <c r="S818" s="11">
        <f t="shared" si="50"/>
        <v>41341.620868055557</v>
      </c>
      <c r="T818" s="11">
        <f t="shared" si="51"/>
        <v>41373.020833333336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11633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7.7553333333333336</v>
      </c>
      <c r="P819">
        <f t="shared" si="49"/>
        <v>505.78260869565219</v>
      </c>
      <c r="Q819" t="s">
        <v>8329</v>
      </c>
      <c r="R819" t="s">
        <v>8330</v>
      </c>
      <c r="S819" s="11">
        <f t="shared" si="50"/>
        <v>40925.349664351852</v>
      </c>
      <c r="T819" s="11">
        <f t="shared" si="51"/>
        <v>40978.957638888889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11633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33.237142857142857</v>
      </c>
      <c r="P820">
        <f t="shared" si="49"/>
        <v>612.26315789473688</v>
      </c>
      <c r="Q820" t="s">
        <v>8329</v>
      </c>
      <c r="R820" t="s">
        <v>8330</v>
      </c>
      <c r="S820" s="11">
        <f t="shared" si="50"/>
        <v>41120.632881944446</v>
      </c>
      <c r="T820" s="11">
        <f t="shared" si="51"/>
        <v>41128.459027777775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11633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29.0825</v>
      </c>
      <c r="P821">
        <f t="shared" si="49"/>
        <v>830.92857142857144</v>
      </c>
      <c r="Q821" t="s">
        <v>8329</v>
      </c>
      <c r="R821" t="s">
        <v>8330</v>
      </c>
      <c r="S821" s="11">
        <f t="shared" si="50"/>
        <v>41619.748310185183</v>
      </c>
      <c r="T821" s="11">
        <f t="shared" si="51"/>
        <v>41628.947222222225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11633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5.8164999999999996</v>
      </c>
      <c r="P822">
        <f t="shared" si="49"/>
        <v>306.13157894736844</v>
      </c>
      <c r="Q822" t="s">
        <v>8329</v>
      </c>
      <c r="R822" t="s">
        <v>8330</v>
      </c>
      <c r="S822" s="11">
        <f t="shared" si="50"/>
        <v>41768.591921296298</v>
      </c>
      <c r="T822" s="11">
        <f t="shared" si="51"/>
        <v>41798.958333333336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11633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0.66542729664798073</v>
      </c>
      <c r="P823">
        <f t="shared" si="49"/>
        <v>149.14102564102564</v>
      </c>
      <c r="Q823" t="s">
        <v>8329</v>
      </c>
      <c r="R823" t="s">
        <v>8330</v>
      </c>
      <c r="S823" s="11">
        <f t="shared" si="50"/>
        <v>42093.672048611115</v>
      </c>
      <c r="T823" s="11">
        <f t="shared" si="51"/>
        <v>42127.917361111111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11633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3.8776666666666668</v>
      </c>
      <c r="P824">
        <f t="shared" si="49"/>
        <v>168.59420289855072</v>
      </c>
      <c r="Q824" t="s">
        <v>8329</v>
      </c>
      <c r="R824" t="s">
        <v>8330</v>
      </c>
      <c r="S824" s="11">
        <f t="shared" si="50"/>
        <v>41157.697337962964</v>
      </c>
      <c r="T824" s="11">
        <f t="shared" si="51"/>
        <v>41187.697337962964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11633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14.54125</v>
      </c>
      <c r="P825">
        <f t="shared" si="49"/>
        <v>352.5151515151515</v>
      </c>
      <c r="Q825" t="s">
        <v>8329</v>
      </c>
      <c r="R825" t="s">
        <v>8330</v>
      </c>
      <c r="S825" s="11">
        <f t="shared" si="50"/>
        <v>42055.722824074073</v>
      </c>
      <c r="T825" s="11">
        <f t="shared" si="51"/>
        <v>42085.681157407409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11633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7.2706249999999999</v>
      </c>
      <c r="P826">
        <f t="shared" si="49"/>
        <v>215.42592592592592</v>
      </c>
      <c r="Q826" t="s">
        <v>8329</v>
      </c>
      <c r="R826" t="s">
        <v>8330</v>
      </c>
      <c r="S826" s="11">
        <f t="shared" si="50"/>
        <v>40249.992106481484</v>
      </c>
      <c r="T826" s="11">
        <f t="shared" si="51"/>
        <v>40286.040972222225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11633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0.93064000000000002</v>
      </c>
      <c r="P827">
        <f t="shared" si="49"/>
        <v>117.50505050505051</v>
      </c>
      <c r="Q827" t="s">
        <v>8329</v>
      </c>
      <c r="R827" t="s">
        <v>8330</v>
      </c>
      <c r="S827" s="11">
        <f t="shared" si="50"/>
        <v>41186.056527777779</v>
      </c>
      <c r="T827" s="11">
        <f t="shared" si="51"/>
        <v>41211.056527777779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11633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2.1150909090909091</v>
      </c>
      <c r="P828">
        <f t="shared" si="49"/>
        <v>237.40816326530611</v>
      </c>
      <c r="Q828" t="s">
        <v>8329</v>
      </c>
      <c r="R828" t="s">
        <v>8330</v>
      </c>
      <c r="S828" s="11">
        <f t="shared" si="50"/>
        <v>40972.788541666669</v>
      </c>
      <c r="T828" s="11">
        <f t="shared" si="51"/>
        <v>40993.746874999997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11633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38.776666666666664</v>
      </c>
      <c r="P829">
        <f t="shared" si="49"/>
        <v>1057.5454545454545</v>
      </c>
      <c r="Q829" t="s">
        <v>8329</v>
      </c>
      <c r="R829" t="s">
        <v>8330</v>
      </c>
      <c r="S829" s="11">
        <f t="shared" si="50"/>
        <v>40927.223460648151</v>
      </c>
      <c r="T829" s="11">
        <f t="shared" si="51"/>
        <v>40953.575694444444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11633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8.9484615384615385</v>
      </c>
      <c r="P830">
        <f t="shared" si="49"/>
        <v>306.13157894736844</v>
      </c>
      <c r="Q830" t="s">
        <v>8329</v>
      </c>
      <c r="R830" t="s">
        <v>8330</v>
      </c>
      <c r="S830" s="11">
        <f t="shared" si="50"/>
        <v>41072.800717592596</v>
      </c>
      <c r="T830" s="11">
        <f t="shared" si="51"/>
        <v>41085.433333333334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11633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23.265999999999998</v>
      </c>
      <c r="P831">
        <f t="shared" si="49"/>
        <v>727.0625</v>
      </c>
      <c r="Q831" t="s">
        <v>8329</v>
      </c>
      <c r="R831" t="s">
        <v>8330</v>
      </c>
      <c r="S831" s="11">
        <f t="shared" si="50"/>
        <v>42504.551388888889</v>
      </c>
      <c r="T831" s="11">
        <f t="shared" si="51"/>
        <v>42564.551388888889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11633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6.4627777777777782</v>
      </c>
      <c r="P832">
        <f t="shared" si="49"/>
        <v>363.53125</v>
      </c>
      <c r="Q832" t="s">
        <v>8329</v>
      </c>
      <c r="R832" t="s">
        <v>8330</v>
      </c>
      <c r="S832" s="11">
        <f t="shared" si="50"/>
        <v>41325.275752314818</v>
      </c>
      <c r="T832" s="11">
        <f t="shared" si="51"/>
        <v>41355.234085648146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11633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7.7553333333333336</v>
      </c>
      <c r="P833">
        <f t="shared" si="49"/>
        <v>581.65</v>
      </c>
      <c r="Q833" t="s">
        <v>8329</v>
      </c>
      <c r="R833" t="s">
        <v>8330</v>
      </c>
      <c r="S833" s="11">
        <f t="shared" si="50"/>
        <v>40996.396921296298</v>
      </c>
      <c r="T833" s="11">
        <f t="shared" si="51"/>
        <v>41026.396921296298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11633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0.7755333333333333</v>
      </c>
      <c r="P834">
        <f t="shared" si="49"/>
        <v>75.538961038961034</v>
      </c>
      <c r="Q834" t="s">
        <v>8329</v>
      </c>
      <c r="R834" t="s">
        <v>8330</v>
      </c>
      <c r="S834" s="11">
        <f t="shared" si="50"/>
        <v>40869.425173611111</v>
      </c>
      <c r="T834" s="11">
        <f t="shared" si="51"/>
        <v>40929.092361111114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11633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1.9388333333333334</v>
      </c>
      <c r="P835">
        <f t="shared" ref="P835:P898" si="53">IF(L835&gt;0, E835/L835, 0)</f>
        <v>283.73170731707319</v>
      </c>
      <c r="Q835" t="s">
        <v>8329</v>
      </c>
      <c r="R835" t="s">
        <v>8330</v>
      </c>
      <c r="S835" s="11">
        <f t="shared" ref="S835:S898" si="54">(((J835/60)/60)/24)+DATE(1970,1,1)+(-6/24)</f>
        <v>41718.628182870372</v>
      </c>
      <c r="T835" s="11">
        <f t="shared" ref="T835:T898" si="55">(((I835/60)/60)/24)+DATE(1970,1,1)+(-6/24)</f>
        <v>41748.628182870372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11633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2.1150909090909091</v>
      </c>
      <c r="P836">
        <f t="shared" si="53"/>
        <v>155.10666666666665</v>
      </c>
      <c r="Q836" t="s">
        <v>8329</v>
      </c>
      <c r="R836" t="s">
        <v>8330</v>
      </c>
      <c r="S836" s="11">
        <f t="shared" si="54"/>
        <v>41422.572824074072</v>
      </c>
      <c r="T836" s="11">
        <f t="shared" si="55"/>
        <v>41455.915972222225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11633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5.8164999999999996</v>
      </c>
      <c r="P837">
        <f t="shared" si="53"/>
        <v>290.82499999999999</v>
      </c>
      <c r="Q837" t="s">
        <v>8329</v>
      </c>
      <c r="R837" t="s">
        <v>8330</v>
      </c>
      <c r="S837" s="11">
        <f t="shared" si="54"/>
        <v>41005.20784722222</v>
      </c>
      <c r="T837" s="11">
        <f t="shared" si="55"/>
        <v>41047.875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11633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2.3266</v>
      </c>
      <c r="P838">
        <f t="shared" si="53"/>
        <v>252.89130434782609</v>
      </c>
      <c r="Q838" t="s">
        <v>8329</v>
      </c>
      <c r="R838" t="s">
        <v>8330</v>
      </c>
      <c r="S838" s="11">
        <f t="shared" si="54"/>
        <v>41523.806921296295</v>
      </c>
      <c r="T838" s="11">
        <f t="shared" si="55"/>
        <v>41553.806921296295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11633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4.6532</v>
      </c>
      <c r="P839">
        <f t="shared" si="53"/>
        <v>187.62903225806451</v>
      </c>
      <c r="Q839" t="s">
        <v>8329</v>
      </c>
      <c r="R839" t="s">
        <v>8330</v>
      </c>
      <c r="S839" s="11">
        <f t="shared" si="54"/>
        <v>41730.748402777775</v>
      </c>
      <c r="T839" s="11">
        <f t="shared" si="55"/>
        <v>41760.748402777775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11633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5.8164999999999996</v>
      </c>
      <c r="P840">
        <f t="shared" si="53"/>
        <v>190.70491803278688</v>
      </c>
      <c r="Q840" t="s">
        <v>8329</v>
      </c>
      <c r="R840" t="s">
        <v>8330</v>
      </c>
      <c r="S840" s="11">
        <f t="shared" si="54"/>
        <v>40895.647974537038</v>
      </c>
      <c r="T840" s="11">
        <f t="shared" si="55"/>
        <v>40925.647974537038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11633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2.3266</v>
      </c>
      <c r="P841">
        <f t="shared" si="53"/>
        <v>121.17708333333333</v>
      </c>
      <c r="Q841" t="s">
        <v>8329</v>
      </c>
      <c r="R841" t="s">
        <v>8330</v>
      </c>
      <c r="S841" s="11">
        <f t="shared" si="54"/>
        <v>41144.513379629629</v>
      </c>
      <c r="T841" s="11">
        <f t="shared" si="55"/>
        <v>41174.513379629629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11633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1.1633</v>
      </c>
      <c r="P842">
        <f t="shared" si="53"/>
        <v>61.226315789473681</v>
      </c>
      <c r="Q842" t="s">
        <v>8329</v>
      </c>
      <c r="R842" t="s">
        <v>8331</v>
      </c>
      <c r="S842" s="11">
        <f t="shared" si="54"/>
        <v>42606.976701388892</v>
      </c>
      <c r="T842" s="11">
        <f t="shared" si="55"/>
        <v>42636.976701388892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11633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2.3266</v>
      </c>
      <c r="P843">
        <f t="shared" si="53"/>
        <v>123.75531914893617</v>
      </c>
      <c r="Q843" t="s">
        <v>8329</v>
      </c>
      <c r="R843" t="s">
        <v>8331</v>
      </c>
      <c r="S843" s="11">
        <f t="shared" si="54"/>
        <v>41923.588692129626</v>
      </c>
      <c r="T843" s="11">
        <f t="shared" si="55"/>
        <v>41953.63035879629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11633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4.6532</v>
      </c>
      <c r="P844">
        <f t="shared" si="53"/>
        <v>298.28205128205127</v>
      </c>
      <c r="Q844" t="s">
        <v>8329</v>
      </c>
      <c r="R844" t="s">
        <v>8331</v>
      </c>
      <c r="S844" s="11">
        <f t="shared" si="54"/>
        <v>41526.342395833337</v>
      </c>
      <c r="T844" s="11">
        <f t="shared" si="55"/>
        <v>41560.915972222225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11633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3.8776666666666668</v>
      </c>
      <c r="P845">
        <f t="shared" si="53"/>
        <v>91.5984251968504</v>
      </c>
      <c r="Q845" t="s">
        <v>8329</v>
      </c>
      <c r="R845" t="s">
        <v>8331</v>
      </c>
      <c r="S845" s="11">
        <f t="shared" si="54"/>
        <v>42695.007870370369</v>
      </c>
      <c r="T845" s="11">
        <f t="shared" si="55"/>
        <v>42712.083333333328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11633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3.8776666666666668</v>
      </c>
      <c r="P846">
        <f t="shared" si="53"/>
        <v>73.163522012578611</v>
      </c>
      <c r="Q846" t="s">
        <v>8329</v>
      </c>
      <c r="R846" t="s">
        <v>8331</v>
      </c>
      <c r="S846" s="11">
        <f t="shared" si="54"/>
        <v>41905.434629629628</v>
      </c>
      <c r="T846" s="11">
        <f t="shared" si="55"/>
        <v>41943.957638888889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11633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2.3266</v>
      </c>
      <c r="P847">
        <f t="shared" si="53"/>
        <v>65.723163841807903</v>
      </c>
      <c r="Q847" t="s">
        <v>8329</v>
      </c>
      <c r="R847" t="s">
        <v>8331</v>
      </c>
      <c r="S847" s="11">
        <f t="shared" si="54"/>
        <v>42577.955972222218</v>
      </c>
      <c r="T847" s="11">
        <f t="shared" si="55"/>
        <v>42617.915972222225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11633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10.575454545454546</v>
      </c>
      <c r="P848">
        <f t="shared" si="53"/>
        <v>247.51063829787233</v>
      </c>
      <c r="Q848" t="s">
        <v>8329</v>
      </c>
      <c r="R848" t="s">
        <v>8331</v>
      </c>
      <c r="S848" s="11">
        <f t="shared" si="54"/>
        <v>41694.141840277778</v>
      </c>
      <c r="T848" s="11">
        <f t="shared" si="55"/>
        <v>41708.333333333336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11633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1163.3</v>
      </c>
      <c r="P849">
        <f t="shared" si="53"/>
        <v>11633</v>
      </c>
      <c r="Q849" t="s">
        <v>8329</v>
      </c>
      <c r="R849" t="s">
        <v>8331</v>
      </c>
      <c r="S849" s="11">
        <f t="shared" si="54"/>
        <v>42165.54833333334</v>
      </c>
      <c r="T849" s="11">
        <f t="shared" si="55"/>
        <v>42195.54833333334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11633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38.776666666666664</v>
      </c>
      <c r="P850">
        <f t="shared" si="53"/>
        <v>727.0625</v>
      </c>
      <c r="Q850" t="s">
        <v>8329</v>
      </c>
      <c r="R850" t="s">
        <v>8331</v>
      </c>
      <c r="S850" s="11">
        <f t="shared" si="54"/>
        <v>42078.542048611111</v>
      </c>
      <c r="T850" s="11">
        <f t="shared" si="55"/>
        <v>42108.542048611111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11633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2.9082499999999998</v>
      </c>
      <c r="P851">
        <f t="shared" si="53"/>
        <v>101.15652173913044</v>
      </c>
      <c r="Q851" t="s">
        <v>8329</v>
      </c>
      <c r="R851" t="s">
        <v>8331</v>
      </c>
      <c r="S851" s="11">
        <f t="shared" si="54"/>
        <v>42050.898888888885</v>
      </c>
      <c r="T851" s="11">
        <f t="shared" si="55"/>
        <v>42078.857222222221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11633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2.9082499999999998</v>
      </c>
      <c r="P852">
        <f t="shared" si="53"/>
        <v>87.46616541353383</v>
      </c>
      <c r="Q852" t="s">
        <v>8329</v>
      </c>
      <c r="R852" t="s">
        <v>8331</v>
      </c>
      <c r="S852" s="11">
        <f t="shared" si="54"/>
        <v>42452.577743055561</v>
      </c>
      <c r="T852" s="11">
        <f t="shared" si="55"/>
        <v>42484.957638888889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11633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5.8164999999999996</v>
      </c>
      <c r="P853">
        <f t="shared" si="53"/>
        <v>166.18571428571428</v>
      </c>
      <c r="Q853" t="s">
        <v>8329</v>
      </c>
      <c r="R853" t="s">
        <v>8331</v>
      </c>
      <c r="S853" s="11">
        <f t="shared" si="54"/>
        <v>42522.630243055552</v>
      </c>
      <c r="T853" s="11">
        <f t="shared" si="55"/>
        <v>42582.572916666672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11633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3.3237142857142858</v>
      </c>
      <c r="P854">
        <f t="shared" si="53"/>
        <v>187.62903225806451</v>
      </c>
      <c r="Q854" t="s">
        <v>8329</v>
      </c>
      <c r="R854" t="s">
        <v>8331</v>
      </c>
      <c r="S854" s="11">
        <f t="shared" si="54"/>
        <v>42656.555497685185</v>
      </c>
      <c r="T854" s="11">
        <f t="shared" si="55"/>
        <v>42667.625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11633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38.776666666666664</v>
      </c>
      <c r="P855">
        <f t="shared" si="53"/>
        <v>1163.3</v>
      </c>
      <c r="Q855" t="s">
        <v>8329</v>
      </c>
      <c r="R855" t="s">
        <v>8331</v>
      </c>
      <c r="S855" s="11">
        <f t="shared" si="54"/>
        <v>42021.582280092596</v>
      </c>
      <c r="T855" s="11">
        <f t="shared" si="55"/>
        <v>42051.582280092596</v>
      </c>
    </row>
    <row r="856" spans="1:20" ht="33" x14ac:dyDescent="0.25">
      <c r="A856">
        <v>854</v>
      </c>
      <c r="B856" s="3" t="s">
        <v>855</v>
      </c>
      <c r="C856" s="3" t="s">
        <v>4964</v>
      </c>
      <c r="D856">
        <v>27800</v>
      </c>
      <c r="E856">
        <v>11633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0.41845323741007195</v>
      </c>
      <c r="P856">
        <f t="shared" si="53"/>
        <v>23.312625250501004</v>
      </c>
      <c r="Q856" t="s">
        <v>8329</v>
      </c>
      <c r="R856" t="s">
        <v>8331</v>
      </c>
      <c r="S856" s="11">
        <f t="shared" si="54"/>
        <v>42701.962337962963</v>
      </c>
      <c r="T856" s="11">
        <f t="shared" si="55"/>
        <v>42731.962337962963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11633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8.0227586206896557</v>
      </c>
      <c r="P857">
        <f t="shared" si="53"/>
        <v>247.51063829787233</v>
      </c>
      <c r="Q857" t="s">
        <v>8329</v>
      </c>
      <c r="R857" t="s">
        <v>8331</v>
      </c>
      <c r="S857" s="11">
        <f t="shared" si="54"/>
        <v>42544.875196759262</v>
      </c>
      <c r="T857" s="11">
        <f t="shared" si="55"/>
        <v>42574.875196759262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11633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46.531999999999996</v>
      </c>
      <c r="P858">
        <f t="shared" si="53"/>
        <v>415.46428571428572</v>
      </c>
      <c r="Q858" t="s">
        <v>8329</v>
      </c>
      <c r="R858" t="s">
        <v>8331</v>
      </c>
      <c r="S858" s="11">
        <f t="shared" si="54"/>
        <v>42609.061990740738</v>
      </c>
      <c r="T858" s="11">
        <f t="shared" si="55"/>
        <v>42668.541666666672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11633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9.6941666666666659</v>
      </c>
      <c r="P859">
        <f t="shared" si="53"/>
        <v>484.70833333333331</v>
      </c>
      <c r="Q859" t="s">
        <v>8329</v>
      </c>
      <c r="R859" t="s">
        <v>8331</v>
      </c>
      <c r="S859" s="11">
        <f t="shared" si="54"/>
        <v>42291.331377314811</v>
      </c>
      <c r="T859" s="11">
        <f t="shared" si="55"/>
        <v>42333.373043981483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11633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9.6941666666666659</v>
      </c>
      <c r="P860">
        <f t="shared" si="53"/>
        <v>153.06578947368422</v>
      </c>
      <c r="Q860" t="s">
        <v>8329</v>
      </c>
      <c r="R860" t="s">
        <v>8331</v>
      </c>
      <c r="S860" s="11">
        <f t="shared" si="54"/>
        <v>42079.495578703703</v>
      </c>
      <c r="T860" s="11">
        <f t="shared" si="55"/>
        <v>42109.707638888889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11633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2.9082499999999998</v>
      </c>
      <c r="P861">
        <f t="shared" si="53"/>
        <v>118.70408163265306</v>
      </c>
      <c r="Q861" t="s">
        <v>8329</v>
      </c>
      <c r="R861" t="s">
        <v>8331</v>
      </c>
      <c r="S861" s="11">
        <f t="shared" si="54"/>
        <v>42128.570231481484</v>
      </c>
      <c r="T861" s="11">
        <f t="shared" si="55"/>
        <v>42158.75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11633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0.83092857142857146</v>
      </c>
      <c r="P862">
        <f t="shared" si="53"/>
        <v>242.35416666666666</v>
      </c>
      <c r="Q862" t="s">
        <v>8329</v>
      </c>
      <c r="R862" t="s">
        <v>8332</v>
      </c>
      <c r="S862" s="11">
        <f t="shared" si="54"/>
        <v>41570.232789351852</v>
      </c>
      <c r="T862" s="11">
        <f t="shared" si="55"/>
        <v>41600.274456018517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11633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2.5851111111111109</v>
      </c>
      <c r="P863">
        <f t="shared" si="53"/>
        <v>5816.5</v>
      </c>
      <c r="Q863" t="s">
        <v>8329</v>
      </c>
      <c r="R863" t="s">
        <v>8332</v>
      </c>
      <c r="S863" s="11">
        <f t="shared" si="54"/>
        <v>42599.715324074074</v>
      </c>
      <c r="T863" s="11">
        <f t="shared" si="55"/>
        <v>42629.715324074074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11633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0.23266000000000001</v>
      </c>
      <c r="P864">
        <f t="shared" si="53"/>
        <v>2908.25</v>
      </c>
      <c r="Q864" t="s">
        <v>8329</v>
      </c>
      <c r="R864" t="s">
        <v>8332</v>
      </c>
      <c r="S864" s="11">
        <f t="shared" si="54"/>
        <v>41559.3049537037</v>
      </c>
      <c r="T864" s="11">
        <f t="shared" si="55"/>
        <v>41589.346620370372</v>
      </c>
    </row>
    <row r="865" spans="1:20" ht="33" x14ac:dyDescent="0.25">
      <c r="A865">
        <v>863</v>
      </c>
      <c r="B865" s="3" t="s">
        <v>864</v>
      </c>
      <c r="C865" s="3" t="s">
        <v>4973</v>
      </c>
      <c r="D865">
        <v>2000</v>
      </c>
      <c r="E865">
        <v>11633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5.8164999999999996</v>
      </c>
      <c r="P865">
        <f t="shared" si="53"/>
        <v>2326.6</v>
      </c>
      <c r="Q865" t="s">
        <v>8329</v>
      </c>
      <c r="R865" t="s">
        <v>8332</v>
      </c>
      <c r="S865" s="11">
        <f t="shared" si="54"/>
        <v>40920.867662037039</v>
      </c>
      <c r="T865" s="11">
        <f t="shared" si="55"/>
        <v>40950.867662037039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11633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1.7896923076923077</v>
      </c>
      <c r="P866">
        <f t="shared" si="53"/>
        <v>147.25316455696202</v>
      </c>
      <c r="Q866" t="s">
        <v>8329</v>
      </c>
      <c r="R866" t="s">
        <v>8332</v>
      </c>
      <c r="S866" s="11">
        <f t="shared" si="54"/>
        <v>41540.856921296298</v>
      </c>
      <c r="T866" s="11">
        <f t="shared" si="55"/>
        <v>41563.165972222225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11633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5.2877272727272731</v>
      </c>
      <c r="P867">
        <f t="shared" si="53"/>
        <v>5816.5</v>
      </c>
      <c r="Q867" t="s">
        <v>8329</v>
      </c>
      <c r="R867" t="s">
        <v>8332</v>
      </c>
      <c r="S867" s="11">
        <f t="shared" si="54"/>
        <v>41230.52311342593</v>
      </c>
      <c r="T867" s="11">
        <f t="shared" si="55"/>
        <v>41290.52311342593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11633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3.3237142857142858</v>
      </c>
      <c r="P868">
        <f t="shared" si="53"/>
        <v>1057.5454545454545</v>
      </c>
      <c r="Q868" t="s">
        <v>8329</v>
      </c>
      <c r="R868" t="s">
        <v>8332</v>
      </c>
      <c r="S868" s="11">
        <f t="shared" si="54"/>
        <v>42025.387939814813</v>
      </c>
      <c r="T868" s="11">
        <f t="shared" si="55"/>
        <v>42063.381944444445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11633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2.3266</v>
      </c>
      <c r="P869">
        <f t="shared" si="53"/>
        <v>1057.5454545454545</v>
      </c>
      <c r="Q869" t="s">
        <v>8329</v>
      </c>
      <c r="R869" t="s">
        <v>8332</v>
      </c>
      <c r="S869" s="11">
        <f t="shared" si="54"/>
        <v>40087.855393518519</v>
      </c>
      <c r="T869" s="11">
        <f t="shared" si="55"/>
        <v>40147.957638888889</v>
      </c>
    </row>
    <row r="870" spans="1:20" ht="49" x14ac:dyDescent="0.25">
      <c r="A870">
        <v>868</v>
      </c>
      <c r="B870" s="3" t="s">
        <v>869</v>
      </c>
      <c r="C870" s="3" t="s">
        <v>4978</v>
      </c>
      <c r="D870">
        <v>45000</v>
      </c>
      <c r="E870">
        <v>11633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0.25851111111111114</v>
      </c>
      <c r="P870">
        <f t="shared" si="53"/>
        <v>11633</v>
      </c>
      <c r="Q870" t="s">
        <v>8329</v>
      </c>
      <c r="R870" t="s">
        <v>8332</v>
      </c>
      <c r="S870" s="11">
        <f t="shared" si="54"/>
        <v>41615.777754629627</v>
      </c>
      <c r="T870" s="11">
        <f t="shared" si="55"/>
        <v>41645.777754629627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11633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1.3219318181818183</v>
      </c>
      <c r="P871">
        <f t="shared" si="53"/>
        <v>3877.6666666666665</v>
      </c>
      <c r="Q871" t="s">
        <v>8329</v>
      </c>
      <c r="R871" t="s">
        <v>8332</v>
      </c>
      <c r="S871" s="11">
        <f t="shared" si="54"/>
        <v>41342.595567129632</v>
      </c>
      <c r="T871" s="11">
        <f t="shared" si="55"/>
        <v>41372.553900462961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11633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0.58165</v>
      </c>
      <c r="P872">
        <f t="shared" si="53"/>
        <v>2326.6</v>
      </c>
      <c r="Q872" t="s">
        <v>8329</v>
      </c>
      <c r="R872" t="s">
        <v>8332</v>
      </c>
      <c r="S872" s="11">
        <f t="shared" si="54"/>
        <v>41487.772256944445</v>
      </c>
      <c r="T872" s="11">
        <f t="shared" si="55"/>
        <v>41517.772256944445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11633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1.9388333333333334</v>
      </c>
      <c r="P873">
        <f t="shared" si="53"/>
        <v>969.41666666666663</v>
      </c>
      <c r="Q873" t="s">
        <v>8329</v>
      </c>
      <c r="R873" t="s">
        <v>8332</v>
      </c>
      <c r="S873" s="11">
        <f t="shared" si="54"/>
        <v>41577.311284722222</v>
      </c>
      <c r="T873" s="11">
        <f t="shared" si="55"/>
        <v>41607.352951388886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11633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1.4541249999999999</v>
      </c>
      <c r="P874">
        <f t="shared" si="53"/>
        <v>5816.5</v>
      </c>
      <c r="Q874" t="s">
        <v>8329</v>
      </c>
      <c r="R874" t="s">
        <v>8332</v>
      </c>
      <c r="S874" s="11">
        <f t="shared" si="54"/>
        <v>40567.575543981482</v>
      </c>
      <c r="T874" s="11">
        <f t="shared" si="55"/>
        <v>40612.575543981482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11633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3.3237142857142858</v>
      </c>
      <c r="P875">
        <f t="shared" si="53"/>
        <v>2326.6</v>
      </c>
      <c r="Q875" t="s">
        <v>8329</v>
      </c>
      <c r="R875" t="s">
        <v>8332</v>
      </c>
      <c r="S875" s="11">
        <f t="shared" si="54"/>
        <v>41183.917129629634</v>
      </c>
      <c r="T875" s="11">
        <f t="shared" si="55"/>
        <v>41223.958796296298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11633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3.8776666666666668</v>
      </c>
      <c r="P876">
        <f t="shared" si="53"/>
        <v>553.95238095238096</v>
      </c>
      <c r="Q876" t="s">
        <v>8329</v>
      </c>
      <c r="R876" t="s">
        <v>8332</v>
      </c>
      <c r="S876" s="11">
        <f t="shared" si="54"/>
        <v>41368.333726851852</v>
      </c>
      <c r="T876" s="11">
        <f t="shared" si="55"/>
        <v>41398.333726851852</v>
      </c>
    </row>
    <row r="877" spans="1:20" ht="49" x14ac:dyDescent="0.25">
      <c r="A877">
        <v>875</v>
      </c>
      <c r="B877" s="3" t="s">
        <v>876</v>
      </c>
      <c r="C877" s="3" t="s">
        <v>4985</v>
      </c>
      <c r="D877">
        <v>5000</v>
      </c>
      <c r="E877">
        <v>11633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2.3266</v>
      </c>
      <c r="P877">
        <f t="shared" si="53"/>
        <v>0</v>
      </c>
      <c r="Q877" t="s">
        <v>8329</v>
      </c>
      <c r="R877" t="s">
        <v>8332</v>
      </c>
      <c r="S877" s="11">
        <f t="shared" si="54"/>
        <v>42248.473738425921</v>
      </c>
      <c r="T877" s="11">
        <f t="shared" si="55"/>
        <v>42268.473738425921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11633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3.6906725888324874</v>
      </c>
      <c r="P878">
        <f t="shared" si="53"/>
        <v>258.51111111111112</v>
      </c>
      <c r="Q878" t="s">
        <v>8329</v>
      </c>
      <c r="R878" t="s">
        <v>8332</v>
      </c>
      <c r="S878" s="11">
        <f t="shared" si="54"/>
        <v>41276.246840277774</v>
      </c>
      <c r="T878" s="11">
        <f t="shared" si="55"/>
        <v>41309.246840277774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11633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5.8164999999999996</v>
      </c>
      <c r="P879">
        <f t="shared" si="53"/>
        <v>401.13793103448273</v>
      </c>
      <c r="Q879" t="s">
        <v>8329</v>
      </c>
      <c r="R879" t="s">
        <v>8332</v>
      </c>
      <c r="S879" s="11">
        <f t="shared" si="54"/>
        <v>41597.538888888892</v>
      </c>
      <c r="T879" s="11">
        <f t="shared" si="55"/>
        <v>41627.538888888892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11633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2.3266</v>
      </c>
      <c r="P880">
        <f t="shared" si="53"/>
        <v>5816.5</v>
      </c>
      <c r="Q880" t="s">
        <v>8329</v>
      </c>
      <c r="R880" t="s">
        <v>8332</v>
      </c>
      <c r="S880" s="11">
        <f t="shared" si="54"/>
        <v>40504.982916666668</v>
      </c>
      <c r="T880" s="11">
        <f t="shared" si="55"/>
        <v>40534.982916666668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11633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5.5395238095238097</v>
      </c>
      <c r="P881">
        <f t="shared" si="53"/>
        <v>387.76666666666665</v>
      </c>
      <c r="Q881" t="s">
        <v>8329</v>
      </c>
      <c r="R881" t="s">
        <v>8332</v>
      </c>
      <c r="S881" s="11">
        <f t="shared" si="54"/>
        <v>41037.579918981479</v>
      </c>
      <c r="T881" s="11">
        <f t="shared" si="55"/>
        <v>41058.579918981479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11633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3.0775132275132275</v>
      </c>
      <c r="P882">
        <f t="shared" si="53"/>
        <v>1454.125</v>
      </c>
      <c r="Q882" t="s">
        <v>8329</v>
      </c>
      <c r="R882" t="s">
        <v>8333</v>
      </c>
      <c r="S882" s="11">
        <f t="shared" si="54"/>
        <v>41179.07104166667</v>
      </c>
      <c r="T882" s="11">
        <f t="shared" si="55"/>
        <v>41212.07104166667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11633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3.1021333333333332</v>
      </c>
      <c r="P883">
        <f t="shared" si="53"/>
        <v>11633</v>
      </c>
      <c r="Q883" t="s">
        <v>8329</v>
      </c>
      <c r="R883" t="s">
        <v>8333</v>
      </c>
      <c r="S883" s="11">
        <f t="shared" si="54"/>
        <v>40877.00099537037</v>
      </c>
      <c r="T883" s="11">
        <f t="shared" si="55"/>
        <v>40922.00099537037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11633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7.7553333333333336</v>
      </c>
      <c r="P884">
        <f t="shared" si="53"/>
        <v>830.92857142857144</v>
      </c>
      <c r="Q884" t="s">
        <v>8329</v>
      </c>
      <c r="R884" t="s">
        <v>8333</v>
      </c>
      <c r="S884" s="11">
        <f t="shared" si="54"/>
        <v>40759.610532407409</v>
      </c>
      <c r="T884" s="11">
        <f t="shared" si="55"/>
        <v>40792.610532407409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11633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2.3266</v>
      </c>
      <c r="P885">
        <f t="shared" si="53"/>
        <v>484.70833333333331</v>
      </c>
      <c r="Q885" t="s">
        <v>8329</v>
      </c>
      <c r="R885" t="s">
        <v>8333</v>
      </c>
      <c r="S885" s="11">
        <f t="shared" si="54"/>
        <v>42371.685590277775</v>
      </c>
      <c r="T885" s="11">
        <f t="shared" si="55"/>
        <v>42431.685590277775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11633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5.8164999999999996</v>
      </c>
      <c r="P886">
        <f t="shared" si="53"/>
        <v>5816.5</v>
      </c>
      <c r="Q886" t="s">
        <v>8329</v>
      </c>
      <c r="R886" t="s">
        <v>8333</v>
      </c>
      <c r="S886" s="11">
        <f t="shared" si="54"/>
        <v>40981.552615740737</v>
      </c>
      <c r="T886" s="11">
        <f t="shared" si="55"/>
        <v>41040.854861111111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11633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11.632999999999999</v>
      </c>
      <c r="P887">
        <f t="shared" si="53"/>
        <v>553.95238095238096</v>
      </c>
      <c r="Q887" t="s">
        <v>8329</v>
      </c>
      <c r="R887" t="s">
        <v>8333</v>
      </c>
      <c r="S887" s="11">
        <f t="shared" si="54"/>
        <v>42713.691099537042</v>
      </c>
      <c r="T887" s="11">
        <f t="shared" si="55"/>
        <v>42734.691099537042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11633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23.265999999999998</v>
      </c>
      <c r="P888">
        <f t="shared" si="53"/>
        <v>1661.8571428571429</v>
      </c>
      <c r="Q888" t="s">
        <v>8329</v>
      </c>
      <c r="R888" t="s">
        <v>8333</v>
      </c>
      <c r="S888" s="11">
        <f t="shared" si="54"/>
        <v>42603.620520833334</v>
      </c>
      <c r="T888" s="11">
        <f t="shared" si="55"/>
        <v>42628.620520833334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11633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11.632999999999999</v>
      </c>
      <c r="P889">
        <f t="shared" si="53"/>
        <v>0</v>
      </c>
      <c r="Q889" t="s">
        <v>8329</v>
      </c>
      <c r="R889" t="s">
        <v>8333</v>
      </c>
      <c r="S889" s="11">
        <f t="shared" si="54"/>
        <v>41026.708969907406</v>
      </c>
      <c r="T889" s="11">
        <f t="shared" si="55"/>
        <v>41056.708969907406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11633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11.632999999999999</v>
      </c>
      <c r="P890">
        <f t="shared" si="53"/>
        <v>2908.25</v>
      </c>
      <c r="Q890" t="s">
        <v>8329</v>
      </c>
      <c r="R890" t="s">
        <v>8333</v>
      </c>
      <c r="S890" s="11">
        <f t="shared" si="54"/>
        <v>40751.503298611111</v>
      </c>
      <c r="T890" s="11">
        <f t="shared" si="55"/>
        <v>40787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11633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0.46532000000000001</v>
      </c>
      <c r="P891">
        <f t="shared" si="53"/>
        <v>363.53125</v>
      </c>
      <c r="Q891" t="s">
        <v>8329</v>
      </c>
      <c r="R891" t="s">
        <v>8333</v>
      </c>
      <c r="S891" s="11">
        <f t="shared" si="54"/>
        <v>41887.534062500003</v>
      </c>
      <c r="T891" s="11">
        <f t="shared" si="55"/>
        <v>41917.534062500003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11633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3.8776666666666668</v>
      </c>
      <c r="P892">
        <f t="shared" si="53"/>
        <v>2908.25</v>
      </c>
      <c r="Q892" t="s">
        <v>8329</v>
      </c>
      <c r="R892" t="s">
        <v>8333</v>
      </c>
      <c r="S892" s="11">
        <f t="shared" si="54"/>
        <v>41569.448831018519</v>
      </c>
      <c r="T892" s="11">
        <f t="shared" si="55"/>
        <v>41599.490497685183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11633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1.4541249999999999</v>
      </c>
      <c r="P893">
        <f t="shared" si="53"/>
        <v>1292.5555555555557</v>
      </c>
      <c r="Q893" t="s">
        <v>8329</v>
      </c>
      <c r="R893" t="s">
        <v>8333</v>
      </c>
      <c r="S893" s="11">
        <f t="shared" si="54"/>
        <v>41841.781597222223</v>
      </c>
      <c r="T893" s="11">
        <f t="shared" si="55"/>
        <v>41871.781597222223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11633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1.9388333333333334</v>
      </c>
      <c r="P894">
        <f t="shared" si="53"/>
        <v>684.29411764705878</v>
      </c>
      <c r="Q894" t="s">
        <v>8329</v>
      </c>
      <c r="R894" t="s">
        <v>8333</v>
      </c>
      <c r="S894" s="11">
        <f t="shared" si="54"/>
        <v>40303.95003472222</v>
      </c>
      <c r="T894" s="11">
        <f t="shared" si="55"/>
        <v>40390.916666666664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11633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5.8164999999999996</v>
      </c>
      <c r="P895">
        <f t="shared" si="53"/>
        <v>2326.6</v>
      </c>
      <c r="Q895" t="s">
        <v>8329</v>
      </c>
      <c r="R895" t="s">
        <v>8333</v>
      </c>
      <c r="S895" s="11">
        <f t="shared" si="54"/>
        <v>42065.647719907407</v>
      </c>
      <c r="T895" s="11">
        <f t="shared" si="55"/>
        <v>42095.606053240743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11633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0.58165</v>
      </c>
      <c r="P896">
        <f t="shared" si="53"/>
        <v>219.49056603773585</v>
      </c>
      <c r="Q896" t="s">
        <v>8329</v>
      </c>
      <c r="R896" t="s">
        <v>8333</v>
      </c>
      <c r="S896" s="11">
        <f t="shared" si="54"/>
        <v>42496.731597222228</v>
      </c>
      <c r="T896" s="11">
        <f t="shared" si="55"/>
        <v>42526.731597222228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11633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1.4541249999999999</v>
      </c>
      <c r="P897">
        <f t="shared" si="53"/>
        <v>1661.8571428571429</v>
      </c>
      <c r="Q897" t="s">
        <v>8329</v>
      </c>
      <c r="R897" t="s">
        <v>8333</v>
      </c>
      <c r="S897" s="11">
        <f t="shared" si="54"/>
        <v>40430.877650462964</v>
      </c>
      <c r="T897" s="11">
        <f t="shared" si="55"/>
        <v>40475.877650462964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11633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1.4541249999999999</v>
      </c>
      <c r="P898">
        <f t="shared" si="53"/>
        <v>161.56944444444446</v>
      </c>
      <c r="Q898" t="s">
        <v>8329</v>
      </c>
      <c r="R898" t="s">
        <v>8333</v>
      </c>
      <c r="S898" s="11">
        <f t="shared" si="54"/>
        <v>42218.622986111113</v>
      </c>
      <c r="T898" s="11">
        <f t="shared" si="55"/>
        <v>42243.916666666672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11633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3.8776666666666668</v>
      </c>
      <c r="P899">
        <f t="shared" ref="P899:P962" si="57">IF(L899&gt;0, E899/L899, 0)</f>
        <v>0</v>
      </c>
      <c r="Q899" t="s">
        <v>8329</v>
      </c>
      <c r="R899" t="s">
        <v>8333</v>
      </c>
      <c r="S899" s="11">
        <f t="shared" ref="S899:S962" si="58">(((J899/60)/60)/24)+DATE(1970,1,1)+(-6/24)</f>
        <v>41211.438750000001</v>
      </c>
      <c r="T899" s="11">
        <f t="shared" ref="T899:T962" si="59">(((I899/60)/60)/24)+DATE(1970,1,1)+(-6/24)</f>
        <v>41241.480416666665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11633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4.6532</v>
      </c>
      <c r="P900">
        <f t="shared" si="57"/>
        <v>5816.5</v>
      </c>
      <c r="Q900" t="s">
        <v>8329</v>
      </c>
      <c r="R900" t="s">
        <v>8333</v>
      </c>
      <c r="S900" s="11">
        <f t="shared" si="58"/>
        <v>40878.508217592593</v>
      </c>
      <c r="T900" s="11">
        <f t="shared" si="59"/>
        <v>40923.508217592593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11633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15.510666666666667</v>
      </c>
      <c r="P901">
        <f t="shared" si="57"/>
        <v>1454.125</v>
      </c>
      <c r="Q901" t="s">
        <v>8329</v>
      </c>
      <c r="R901" t="s">
        <v>8333</v>
      </c>
      <c r="S901" s="11">
        <f t="shared" si="58"/>
        <v>40645.849097222221</v>
      </c>
      <c r="T901" s="11">
        <f t="shared" si="59"/>
        <v>40690.849097222221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11633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2.3266</v>
      </c>
      <c r="P902">
        <f t="shared" si="57"/>
        <v>5816.5</v>
      </c>
      <c r="Q902" t="s">
        <v>8329</v>
      </c>
      <c r="R902" t="s">
        <v>8332</v>
      </c>
      <c r="S902" s="11">
        <f t="shared" si="58"/>
        <v>42429.59956018519</v>
      </c>
      <c r="T902" s="11">
        <f t="shared" si="59"/>
        <v>42459.557893518519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11633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1.7896923076923077</v>
      </c>
      <c r="P903">
        <f t="shared" si="57"/>
        <v>0</v>
      </c>
      <c r="Q903" t="s">
        <v>8329</v>
      </c>
      <c r="R903" t="s">
        <v>8332</v>
      </c>
      <c r="S903" s="11">
        <f t="shared" si="58"/>
        <v>40291.56150462963</v>
      </c>
      <c r="T903" s="11">
        <f t="shared" si="59"/>
        <v>40337.549305555556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11633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0.38776666666666665</v>
      </c>
      <c r="P904">
        <f t="shared" si="57"/>
        <v>3877.6666666666665</v>
      </c>
      <c r="Q904" t="s">
        <v>8329</v>
      </c>
      <c r="R904" t="s">
        <v>8332</v>
      </c>
      <c r="S904" s="11">
        <f t="shared" si="58"/>
        <v>41829.715532407405</v>
      </c>
      <c r="T904" s="11">
        <f t="shared" si="59"/>
        <v>41881.395833333336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11633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2.3266</v>
      </c>
      <c r="P905">
        <f t="shared" si="57"/>
        <v>2908.25</v>
      </c>
      <c r="Q905" t="s">
        <v>8329</v>
      </c>
      <c r="R905" t="s">
        <v>8332</v>
      </c>
      <c r="S905" s="11">
        <f t="shared" si="58"/>
        <v>41149.546064814815</v>
      </c>
      <c r="T905" s="11">
        <f t="shared" si="59"/>
        <v>41174.850694444445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11633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0.23266000000000001</v>
      </c>
      <c r="P906">
        <f t="shared" si="57"/>
        <v>3877.6666666666665</v>
      </c>
      <c r="Q906" t="s">
        <v>8329</v>
      </c>
      <c r="R906" t="s">
        <v>8332</v>
      </c>
      <c r="S906" s="11">
        <f t="shared" si="58"/>
        <v>42341.830289351856</v>
      </c>
      <c r="T906" s="11">
        <f t="shared" si="59"/>
        <v>42371.830289351856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11633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1.7896923076923077</v>
      </c>
      <c r="P907">
        <f t="shared" si="57"/>
        <v>1938.8333333333333</v>
      </c>
      <c r="Q907" t="s">
        <v>8329</v>
      </c>
      <c r="R907" t="s">
        <v>8332</v>
      </c>
      <c r="S907" s="11">
        <f t="shared" si="58"/>
        <v>40506.989884259259</v>
      </c>
      <c r="T907" s="11">
        <f t="shared" si="59"/>
        <v>40566.989884259259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11633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0.7755333333333333</v>
      </c>
      <c r="P908">
        <f t="shared" si="57"/>
        <v>0</v>
      </c>
      <c r="Q908" t="s">
        <v>8329</v>
      </c>
      <c r="R908" t="s">
        <v>8332</v>
      </c>
      <c r="S908" s="11">
        <f t="shared" si="58"/>
        <v>41680.939699074072</v>
      </c>
      <c r="T908" s="11">
        <f t="shared" si="59"/>
        <v>41710.898032407407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11633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4.0113793103448279</v>
      </c>
      <c r="P909">
        <f t="shared" si="57"/>
        <v>0</v>
      </c>
      <c r="Q909" t="s">
        <v>8329</v>
      </c>
      <c r="R909" t="s">
        <v>8332</v>
      </c>
      <c r="S909" s="11">
        <f t="shared" si="58"/>
        <v>40766.942395833335</v>
      </c>
      <c r="T909" s="11">
        <f t="shared" si="59"/>
        <v>40796.942395833335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11633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4.6532</v>
      </c>
      <c r="P910">
        <f t="shared" si="57"/>
        <v>0</v>
      </c>
      <c r="Q910" t="s">
        <v>8329</v>
      </c>
      <c r="R910" t="s">
        <v>8332</v>
      </c>
      <c r="S910" s="11">
        <f t="shared" si="58"/>
        <v>40340.551562499997</v>
      </c>
      <c r="T910" s="11">
        <f t="shared" si="59"/>
        <v>40385.957638888889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11633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0.72706249999999994</v>
      </c>
      <c r="P911">
        <f t="shared" si="57"/>
        <v>1454.125</v>
      </c>
      <c r="Q911" t="s">
        <v>8329</v>
      </c>
      <c r="R911" t="s">
        <v>8332</v>
      </c>
      <c r="S911" s="11">
        <f t="shared" si="58"/>
        <v>41081.44027777778</v>
      </c>
      <c r="T911" s="11">
        <f t="shared" si="59"/>
        <v>41112.916666666664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11633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21.150909090909092</v>
      </c>
      <c r="P912">
        <f t="shared" si="57"/>
        <v>2326.6</v>
      </c>
      <c r="Q912" t="s">
        <v>8329</v>
      </c>
      <c r="R912" t="s">
        <v>8332</v>
      </c>
      <c r="S912" s="11">
        <f t="shared" si="58"/>
        <v>42737.295358796298</v>
      </c>
      <c r="T912" s="11">
        <f t="shared" si="59"/>
        <v>42797.295358796298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11633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0.11633</v>
      </c>
      <c r="P913">
        <f t="shared" si="57"/>
        <v>0</v>
      </c>
      <c r="Q913" t="s">
        <v>8329</v>
      </c>
      <c r="R913" t="s">
        <v>8332</v>
      </c>
      <c r="S913" s="11">
        <f t="shared" si="58"/>
        <v>41641.755150462966</v>
      </c>
      <c r="T913" s="11">
        <f t="shared" si="59"/>
        <v>41662.755150462966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11633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3.3237142857142858</v>
      </c>
      <c r="P914">
        <f t="shared" si="57"/>
        <v>5816.5</v>
      </c>
      <c r="Q914" t="s">
        <v>8329</v>
      </c>
      <c r="R914" t="s">
        <v>8332</v>
      </c>
      <c r="S914" s="11">
        <f t="shared" si="58"/>
        <v>41193.859340277777</v>
      </c>
      <c r="T914" s="11">
        <f t="shared" si="59"/>
        <v>41253.901006944441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11633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0.38776666666666665</v>
      </c>
      <c r="P915">
        <f t="shared" si="57"/>
        <v>484.70833333333331</v>
      </c>
      <c r="Q915" t="s">
        <v>8329</v>
      </c>
      <c r="R915" t="s">
        <v>8332</v>
      </c>
      <c r="S915" s="11">
        <f t="shared" si="58"/>
        <v>41003.889108796298</v>
      </c>
      <c r="T915" s="11">
        <f t="shared" si="59"/>
        <v>41033.889108796298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11633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7.7553333333333336</v>
      </c>
      <c r="P916">
        <f t="shared" si="57"/>
        <v>0</v>
      </c>
      <c r="Q916" t="s">
        <v>8329</v>
      </c>
      <c r="R916" t="s">
        <v>8332</v>
      </c>
      <c r="S916" s="11">
        <f t="shared" si="58"/>
        <v>41116.513275462967</v>
      </c>
      <c r="T916" s="11">
        <f t="shared" si="59"/>
        <v>41146.513275462967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11633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1.7896923076923077</v>
      </c>
      <c r="P917">
        <f t="shared" si="57"/>
        <v>1292.5555555555557</v>
      </c>
      <c r="Q917" t="s">
        <v>8329</v>
      </c>
      <c r="R917" t="s">
        <v>8332</v>
      </c>
      <c r="S917" s="11">
        <f t="shared" si="58"/>
        <v>40937.429560185185</v>
      </c>
      <c r="T917" s="11">
        <f t="shared" si="59"/>
        <v>40968.957638888889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11633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3.5251515151515154</v>
      </c>
      <c r="P918">
        <f t="shared" si="57"/>
        <v>0</v>
      </c>
      <c r="Q918" t="s">
        <v>8329</v>
      </c>
      <c r="R918" t="s">
        <v>8332</v>
      </c>
      <c r="S918" s="11">
        <f t="shared" si="58"/>
        <v>40434.603402777779</v>
      </c>
      <c r="T918" s="11">
        <f t="shared" si="59"/>
        <v>40472.958333333336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11633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2.3266</v>
      </c>
      <c r="P919">
        <f t="shared" si="57"/>
        <v>11633</v>
      </c>
      <c r="Q919" t="s">
        <v>8329</v>
      </c>
      <c r="R919" t="s">
        <v>8332</v>
      </c>
      <c r="S919" s="11">
        <f t="shared" si="58"/>
        <v>41802.69363425926</v>
      </c>
      <c r="T919" s="11">
        <f t="shared" si="59"/>
        <v>41833.854166666664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11633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2.982820512820513</v>
      </c>
      <c r="P920">
        <f t="shared" si="57"/>
        <v>1163.3</v>
      </c>
      <c r="Q920" t="s">
        <v>8329</v>
      </c>
      <c r="R920" t="s">
        <v>8332</v>
      </c>
      <c r="S920" s="11">
        <f t="shared" si="58"/>
        <v>41944.666215277779</v>
      </c>
      <c r="T920" s="11">
        <f t="shared" si="59"/>
        <v>41974.707881944443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11633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0.58165</v>
      </c>
      <c r="P921">
        <f t="shared" si="57"/>
        <v>11633</v>
      </c>
      <c r="Q921" t="s">
        <v>8329</v>
      </c>
      <c r="R921" t="s">
        <v>8332</v>
      </c>
      <c r="S921" s="11">
        <f t="shared" si="58"/>
        <v>41227.391724537039</v>
      </c>
      <c r="T921" s="11">
        <f t="shared" si="59"/>
        <v>41262.391724537039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11633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2.1150909090909091</v>
      </c>
      <c r="P922">
        <f t="shared" si="57"/>
        <v>0</v>
      </c>
      <c r="Q922" t="s">
        <v>8329</v>
      </c>
      <c r="R922" t="s">
        <v>8332</v>
      </c>
      <c r="S922" s="11">
        <f t="shared" si="58"/>
        <v>41562.42155092593</v>
      </c>
      <c r="T922" s="11">
        <f t="shared" si="59"/>
        <v>41592.463217592594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11633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0.7755333333333333</v>
      </c>
      <c r="P923">
        <f t="shared" si="57"/>
        <v>581.65</v>
      </c>
      <c r="Q923" t="s">
        <v>8329</v>
      </c>
      <c r="R923" t="s">
        <v>8332</v>
      </c>
      <c r="S923" s="11">
        <f t="shared" si="58"/>
        <v>40846.921018518515</v>
      </c>
      <c r="T923" s="11">
        <f t="shared" si="59"/>
        <v>40888.962685185186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11633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0.43085185185185187</v>
      </c>
      <c r="P924">
        <f t="shared" si="57"/>
        <v>387.76666666666665</v>
      </c>
      <c r="Q924" t="s">
        <v>8329</v>
      </c>
      <c r="R924" t="s">
        <v>8332</v>
      </c>
      <c r="S924" s="11">
        <f t="shared" si="58"/>
        <v>41878.280011574076</v>
      </c>
      <c r="T924" s="11">
        <f t="shared" si="59"/>
        <v>41913.280011574076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11633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0.7755333333333333</v>
      </c>
      <c r="P925">
        <f t="shared" si="57"/>
        <v>1938.8333333333333</v>
      </c>
      <c r="Q925" t="s">
        <v>8329</v>
      </c>
      <c r="R925" t="s">
        <v>8332</v>
      </c>
      <c r="S925" s="11">
        <f t="shared" si="58"/>
        <v>41934.709756944445</v>
      </c>
      <c r="T925" s="11">
        <f t="shared" si="59"/>
        <v>41964.751423611116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11633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3.8776666666666668</v>
      </c>
      <c r="P926">
        <f t="shared" si="57"/>
        <v>775.5333333333333</v>
      </c>
      <c r="Q926" t="s">
        <v>8329</v>
      </c>
      <c r="R926" t="s">
        <v>8332</v>
      </c>
      <c r="S926" s="11">
        <f t="shared" si="58"/>
        <v>41288.692928240744</v>
      </c>
      <c r="T926" s="11">
        <f t="shared" si="59"/>
        <v>41318.692928240744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11633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1.9388333333333334</v>
      </c>
      <c r="P927">
        <f t="shared" si="57"/>
        <v>2326.6</v>
      </c>
      <c r="Q927" t="s">
        <v>8329</v>
      </c>
      <c r="R927" t="s">
        <v>8332</v>
      </c>
      <c r="S927" s="11">
        <f t="shared" si="58"/>
        <v>41575.630914351852</v>
      </c>
      <c r="T927" s="11">
        <f t="shared" si="59"/>
        <v>41605.672581018516</v>
      </c>
    </row>
    <row r="928" spans="1:20" ht="49" x14ac:dyDescent="0.25">
      <c r="A928">
        <v>926</v>
      </c>
      <c r="B928" s="3" t="s">
        <v>927</v>
      </c>
      <c r="C928" s="3" t="s">
        <v>5036</v>
      </c>
      <c r="D928">
        <v>7000</v>
      </c>
      <c r="E928">
        <v>11633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1.6618571428571429</v>
      </c>
      <c r="P928">
        <f t="shared" si="57"/>
        <v>0</v>
      </c>
      <c r="Q928" t="s">
        <v>8329</v>
      </c>
      <c r="R928" t="s">
        <v>8332</v>
      </c>
      <c r="S928" s="11">
        <f t="shared" si="58"/>
        <v>40337.77002314815</v>
      </c>
      <c r="T928" s="11">
        <f t="shared" si="59"/>
        <v>40367.694444444445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11633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0.58165</v>
      </c>
      <c r="P929">
        <f t="shared" si="57"/>
        <v>0</v>
      </c>
      <c r="Q929" t="s">
        <v>8329</v>
      </c>
      <c r="R929" t="s">
        <v>8332</v>
      </c>
      <c r="S929" s="11">
        <f t="shared" si="58"/>
        <v>41013.572858796295</v>
      </c>
      <c r="T929" s="11">
        <f t="shared" si="59"/>
        <v>41043.572858796295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11633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0.80227586206896551</v>
      </c>
      <c r="P930">
        <f t="shared" si="57"/>
        <v>415.46428571428572</v>
      </c>
      <c r="Q930" t="s">
        <v>8329</v>
      </c>
      <c r="R930" t="s">
        <v>8332</v>
      </c>
      <c r="S930" s="11">
        <f t="shared" si="58"/>
        <v>41180.61241898148</v>
      </c>
      <c r="T930" s="11">
        <f t="shared" si="59"/>
        <v>41230.75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11633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23.265999999999998</v>
      </c>
      <c r="P931">
        <f t="shared" si="57"/>
        <v>0</v>
      </c>
      <c r="Q931" t="s">
        <v>8329</v>
      </c>
      <c r="R931" t="s">
        <v>8332</v>
      </c>
      <c r="S931" s="11">
        <f t="shared" si="58"/>
        <v>40977.988067129627</v>
      </c>
      <c r="T931" s="11">
        <f t="shared" si="59"/>
        <v>41007.946400462963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11633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12.925555555555556</v>
      </c>
      <c r="P932">
        <f t="shared" si="57"/>
        <v>2326.6</v>
      </c>
      <c r="Q932" t="s">
        <v>8329</v>
      </c>
      <c r="R932" t="s">
        <v>8332</v>
      </c>
      <c r="S932" s="11">
        <f t="shared" si="58"/>
        <v>40312.665578703702</v>
      </c>
      <c r="T932" s="11">
        <f t="shared" si="59"/>
        <v>40354.647222222222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11633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5.8164999999999996</v>
      </c>
      <c r="P933">
        <f t="shared" si="57"/>
        <v>1661.8571428571429</v>
      </c>
      <c r="Q933" t="s">
        <v>8329</v>
      </c>
      <c r="R933" t="s">
        <v>8332</v>
      </c>
      <c r="S933" s="11">
        <f t="shared" si="58"/>
        <v>41680.109976851854</v>
      </c>
      <c r="T933" s="11">
        <f t="shared" si="59"/>
        <v>41714.666666666664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11633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1.2245263157894737</v>
      </c>
      <c r="P934">
        <f t="shared" si="57"/>
        <v>387.76666666666665</v>
      </c>
      <c r="Q934" t="s">
        <v>8329</v>
      </c>
      <c r="R934" t="s">
        <v>8332</v>
      </c>
      <c r="S934" s="11">
        <f t="shared" si="58"/>
        <v>41310.719270833331</v>
      </c>
      <c r="T934" s="11">
        <f t="shared" si="59"/>
        <v>41355.677604166667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11633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5.8164999999999996</v>
      </c>
      <c r="P935">
        <f t="shared" si="57"/>
        <v>5816.5</v>
      </c>
      <c r="Q935" t="s">
        <v>8329</v>
      </c>
      <c r="R935" t="s">
        <v>8332</v>
      </c>
      <c r="S935" s="11">
        <f t="shared" si="58"/>
        <v>41710.919085648151</v>
      </c>
      <c r="T935" s="11">
        <f t="shared" si="59"/>
        <v>41770.919085648151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11633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2.3266</v>
      </c>
      <c r="P936">
        <f t="shared" si="57"/>
        <v>387.76666666666665</v>
      </c>
      <c r="Q936" t="s">
        <v>8329</v>
      </c>
      <c r="R936" t="s">
        <v>8332</v>
      </c>
      <c r="S936" s="11">
        <f t="shared" si="58"/>
        <v>41733.487083333333</v>
      </c>
      <c r="T936" s="11">
        <f t="shared" si="59"/>
        <v>41763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11633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3.3237142857142858</v>
      </c>
      <c r="P937">
        <f t="shared" si="57"/>
        <v>5816.5</v>
      </c>
      <c r="Q937" t="s">
        <v>8329</v>
      </c>
      <c r="R937" t="s">
        <v>8332</v>
      </c>
      <c r="S937" s="11">
        <f t="shared" si="58"/>
        <v>42368.083668981482</v>
      </c>
      <c r="T937" s="11">
        <f t="shared" si="59"/>
        <v>42398.083668981482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11633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8.3092857142857142</v>
      </c>
      <c r="P938">
        <f t="shared" si="57"/>
        <v>0</v>
      </c>
      <c r="Q938" t="s">
        <v>8329</v>
      </c>
      <c r="R938" t="s">
        <v>8332</v>
      </c>
      <c r="S938" s="11">
        <f t="shared" si="58"/>
        <v>40882.774178240739</v>
      </c>
      <c r="T938" s="11">
        <f t="shared" si="59"/>
        <v>40926.583333333336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11633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3.3237142857142858</v>
      </c>
      <c r="P939">
        <f t="shared" si="57"/>
        <v>5816.5</v>
      </c>
      <c r="Q939" t="s">
        <v>8329</v>
      </c>
      <c r="R939" t="s">
        <v>8332</v>
      </c>
      <c r="S939" s="11">
        <f t="shared" si="58"/>
        <v>41551.548113425924</v>
      </c>
      <c r="T939" s="11">
        <f t="shared" si="59"/>
        <v>41581.589780092596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11633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1.6618571428571429</v>
      </c>
      <c r="P940">
        <f t="shared" si="57"/>
        <v>11633</v>
      </c>
      <c r="Q940" t="s">
        <v>8329</v>
      </c>
      <c r="R940" t="s">
        <v>8332</v>
      </c>
      <c r="S940" s="11">
        <f t="shared" si="58"/>
        <v>41124.229722222226</v>
      </c>
      <c r="T940" s="11">
        <f t="shared" si="59"/>
        <v>41154.229722222226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11633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4.2301818181818183</v>
      </c>
      <c r="P941">
        <f t="shared" si="57"/>
        <v>5816.5</v>
      </c>
      <c r="Q941" t="s">
        <v>8329</v>
      </c>
      <c r="R941" t="s">
        <v>8332</v>
      </c>
      <c r="S941" s="11">
        <f t="shared" si="58"/>
        <v>41416.513171296298</v>
      </c>
      <c r="T941" s="11">
        <f t="shared" si="59"/>
        <v>41455.581944444442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11633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1.2925555555555555</v>
      </c>
      <c r="P942">
        <f t="shared" si="57"/>
        <v>830.92857142857144</v>
      </c>
      <c r="Q942" t="s">
        <v>8323</v>
      </c>
      <c r="R942" t="s">
        <v>8325</v>
      </c>
      <c r="S942" s="11">
        <f t="shared" si="58"/>
        <v>42181.758402777778</v>
      </c>
      <c r="T942" s="11">
        <f t="shared" si="59"/>
        <v>42226.758402777778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11633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0.23266000000000001</v>
      </c>
      <c r="P943">
        <f t="shared" si="57"/>
        <v>375.25806451612902</v>
      </c>
      <c r="Q943" t="s">
        <v>8323</v>
      </c>
      <c r="R943" t="s">
        <v>8325</v>
      </c>
      <c r="S943" s="11">
        <f t="shared" si="58"/>
        <v>42745.846585648149</v>
      </c>
      <c r="T943" s="11">
        <f t="shared" si="59"/>
        <v>42775.846585648149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11633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1.5510666666666666</v>
      </c>
      <c r="P944">
        <f t="shared" si="57"/>
        <v>727.0625</v>
      </c>
      <c r="Q944" t="s">
        <v>8323</v>
      </c>
      <c r="R944" t="s">
        <v>8325</v>
      </c>
      <c r="S944" s="11">
        <f t="shared" si="58"/>
        <v>42382.593287037031</v>
      </c>
      <c r="T944" s="11">
        <f t="shared" si="59"/>
        <v>42418.593287037031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11633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3.8776666666666668</v>
      </c>
      <c r="P945">
        <f t="shared" si="57"/>
        <v>969.41666666666663</v>
      </c>
      <c r="Q945" t="s">
        <v>8323</v>
      </c>
      <c r="R945" t="s">
        <v>8325</v>
      </c>
      <c r="S945" s="11">
        <f t="shared" si="58"/>
        <v>42673.41788194445</v>
      </c>
      <c r="T945" s="11">
        <f t="shared" si="59"/>
        <v>42703.459548611107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11633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0.23266000000000001</v>
      </c>
      <c r="P946">
        <f t="shared" si="57"/>
        <v>121.17708333333333</v>
      </c>
      <c r="Q946" t="s">
        <v>8323</v>
      </c>
      <c r="R946" t="s">
        <v>8325</v>
      </c>
      <c r="S946" s="11">
        <f t="shared" si="58"/>
        <v>42444.333912037036</v>
      </c>
      <c r="T946" s="11">
        <f t="shared" si="59"/>
        <v>42478.333333333328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11633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0.11633</v>
      </c>
      <c r="P947">
        <f t="shared" si="57"/>
        <v>727.0625</v>
      </c>
      <c r="Q947" t="s">
        <v>8323</v>
      </c>
      <c r="R947" t="s">
        <v>8325</v>
      </c>
      <c r="S947" s="11">
        <f t="shared" si="58"/>
        <v>42732.622986111113</v>
      </c>
      <c r="T947" s="11">
        <f t="shared" si="59"/>
        <v>42784.749305555553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11633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0.7755333333333333</v>
      </c>
      <c r="P948">
        <f t="shared" si="57"/>
        <v>2326.6</v>
      </c>
      <c r="Q948" t="s">
        <v>8323</v>
      </c>
      <c r="R948" t="s">
        <v>8325</v>
      </c>
      <c r="S948" s="11">
        <f t="shared" si="58"/>
        <v>42592.500555555554</v>
      </c>
      <c r="T948" s="11">
        <f t="shared" si="59"/>
        <v>42622.500555555554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11633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13.685882352941176</v>
      </c>
      <c r="P949">
        <f t="shared" si="57"/>
        <v>0</v>
      </c>
      <c r="Q949" t="s">
        <v>8323</v>
      </c>
      <c r="R949" t="s">
        <v>8325</v>
      </c>
      <c r="S949" s="11">
        <f t="shared" si="58"/>
        <v>42491.531319444446</v>
      </c>
      <c r="T949" s="11">
        <f t="shared" si="59"/>
        <v>42551.531319444446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11633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2.9082499999999998</v>
      </c>
      <c r="P950">
        <f t="shared" si="57"/>
        <v>1454.125</v>
      </c>
      <c r="Q950" t="s">
        <v>8323</v>
      </c>
      <c r="R950" t="s">
        <v>8325</v>
      </c>
      <c r="S950" s="11">
        <f t="shared" si="58"/>
        <v>42411.578287037039</v>
      </c>
      <c r="T950" s="11">
        <f t="shared" si="59"/>
        <v>42441.578287037039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11633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0.58165</v>
      </c>
      <c r="P951">
        <f t="shared" si="57"/>
        <v>1661.8571428571429</v>
      </c>
      <c r="Q951" t="s">
        <v>8323</v>
      </c>
      <c r="R951" t="s">
        <v>8325</v>
      </c>
      <c r="S951" s="11">
        <f t="shared" si="58"/>
        <v>42360.793703703705</v>
      </c>
      <c r="T951" s="11">
        <f t="shared" si="59"/>
        <v>42420.793703703705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11633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2.3266</v>
      </c>
      <c r="P952">
        <f t="shared" si="57"/>
        <v>484.70833333333331</v>
      </c>
      <c r="Q952" t="s">
        <v>8323</v>
      </c>
      <c r="R952" t="s">
        <v>8325</v>
      </c>
      <c r="S952" s="11">
        <f t="shared" si="58"/>
        <v>42356.500706018516</v>
      </c>
      <c r="T952" s="11">
        <f t="shared" si="59"/>
        <v>42386.500706018516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11633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0.23266000000000001</v>
      </c>
      <c r="P953">
        <f t="shared" si="57"/>
        <v>96.140495867768593</v>
      </c>
      <c r="Q953" t="s">
        <v>8323</v>
      </c>
      <c r="R953" t="s">
        <v>8325</v>
      </c>
      <c r="S953" s="11">
        <f t="shared" si="58"/>
        <v>42480.403611111105</v>
      </c>
      <c r="T953" s="11">
        <f t="shared" si="59"/>
        <v>42525.403611111105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11633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0.23740816326530612</v>
      </c>
      <c r="P954">
        <f t="shared" si="57"/>
        <v>59.352040816326529</v>
      </c>
      <c r="Q954" t="s">
        <v>8323</v>
      </c>
      <c r="R954" t="s">
        <v>8325</v>
      </c>
      <c r="S954" s="11">
        <f t="shared" si="58"/>
        <v>42662.363564814819</v>
      </c>
      <c r="T954" s="11">
        <f t="shared" si="59"/>
        <v>42692.405231481483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11633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0.7755333333333333</v>
      </c>
      <c r="P955">
        <f t="shared" si="57"/>
        <v>2326.6</v>
      </c>
      <c r="Q955" t="s">
        <v>8323</v>
      </c>
      <c r="R955" t="s">
        <v>8325</v>
      </c>
      <c r="S955" s="11">
        <f t="shared" si="58"/>
        <v>41998.914340277777</v>
      </c>
      <c r="T955" s="11">
        <f t="shared" si="59"/>
        <v>42028.914340277777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11633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0.7755333333333333</v>
      </c>
      <c r="P956">
        <f t="shared" si="57"/>
        <v>159.35616438356163</v>
      </c>
      <c r="Q956" t="s">
        <v>8323</v>
      </c>
      <c r="R956" t="s">
        <v>8325</v>
      </c>
      <c r="S956" s="11">
        <f t="shared" si="58"/>
        <v>42194.583784722221</v>
      </c>
      <c r="T956" s="11">
        <f t="shared" si="59"/>
        <v>42236.583784722221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11633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3.8776666666666668E-2</v>
      </c>
      <c r="P957">
        <f t="shared" si="57"/>
        <v>125.08602150537635</v>
      </c>
      <c r="Q957" t="s">
        <v>8323</v>
      </c>
      <c r="R957" t="s">
        <v>8325</v>
      </c>
      <c r="S957" s="11">
        <f t="shared" si="58"/>
        <v>42586.045138888891</v>
      </c>
      <c r="T957" s="11">
        <f t="shared" si="59"/>
        <v>42626.045138888891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11633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0.23266000000000001</v>
      </c>
      <c r="P958">
        <f t="shared" si="57"/>
        <v>684.29411764705878</v>
      </c>
      <c r="Q958" t="s">
        <v>8323</v>
      </c>
      <c r="R958" t="s">
        <v>8325</v>
      </c>
      <c r="S958" s="11">
        <f t="shared" si="58"/>
        <v>42060.663877314815</v>
      </c>
      <c r="T958" s="11">
        <f t="shared" si="59"/>
        <v>42120.622210648144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11633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0.9694166666666667</v>
      </c>
      <c r="P959">
        <f t="shared" si="57"/>
        <v>1661.8571428571429</v>
      </c>
      <c r="Q959" t="s">
        <v>8323</v>
      </c>
      <c r="R959" t="s">
        <v>8325</v>
      </c>
      <c r="S959" s="11">
        <f t="shared" si="58"/>
        <v>42660.302465277782</v>
      </c>
      <c r="T959" s="11">
        <f t="shared" si="59"/>
        <v>42691.344131944439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11633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1.4958210106724958</v>
      </c>
      <c r="P960">
        <f t="shared" si="57"/>
        <v>684.29411764705878</v>
      </c>
      <c r="Q960" t="s">
        <v>8323</v>
      </c>
      <c r="R960" t="s">
        <v>8325</v>
      </c>
      <c r="S960" s="11">
        <f t="shared" si="58"/>
        <v>42082.552812499998</v>
      </c>
      <c r="T960" s="11">
        <f t="shared" si="59"/>
        <v>42103.957638888889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11633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0.23266000000000001</v>
      </c>
      <c r="P961">
        <f t="shared" si="57"/>
        <v>68.029239766081872</v>
      </c>
      <c r="Q961" t="s">
        <v>8323</v>
      </c>
      <c r="R961" t="s">
        <v>8325</v>
      </c>
      <c r="S961" s="11">
        <f t="shared" si="58"/>
        <v>41992.924363425926</v>
      </c>
      <c r="T961" s="11">
        <f t="shared" si="59"/>
        <v>42022.924363425926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11633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0.20903863432165318</v>
      </c>
      <c r="P962">
        <f t="shared" si="57"/>
        <v>61.877659574468083</v>
      </c>
      <c r="Q962" t="s">
        <v>8323</v>
      </c>
      <c r="R962" t="s">
        <v>8325</v>
      </c>
      <c r="S962" s="11">
        <f t="shared" si="58"/>
        <v>42766.376793981486</v>
      </c>
      <c r="T962" s="11">
        <f t="shared" si="59"/>
        <v>42808.335127314815</v>
      </c>
    </row>
    <row r="963" spans="1:20" ht="33" x14ac:dyDescent="0.25">
      <c r="A963">
        <v>961</v>
      </c>
      <c r="B963" s="3" t="s">
        <v>962</v>
      </c>
      <c r="C963" s="3" t="s">
        <v>5071</v>
      </c>
      <c r="D963">
        <v>95000</v>
      </c>
      <c r="E963">
        <v>11633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0.12245263157894737</v>
      </c>
      <c r="P963">
        <f t="shared" ref="P963:P1026" si="61">IF(L963&gt;0, E963/L963, 0)</f>
        <v>105.75454545454545</v>
      </c>
      <c r="Q963" t="s">
        <v>8323</v>
      </c>
      <c r="R963" t="s">
        <v>8325</v>
      </c>
      <c r="S963" s="11">
        <f t="shared" ref="S963:S1026" si="62">(((J963/60)/60)/24)+DATE(1970,1,1)+(-6/24)</f>
        <v>42740.443692129629</v>
      </c>
      <c r="T963" s="11">
        <f t="shared" ref="T963:T1026" si="63">(((I963/60)/60)/24)+DATE(1970,1,1)+(-6/24)</f>
        <v>42786.541666666672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11633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4.6532</v>
      </c>
      <c r="P964">
        <f t="shared" si="61"/>
        <v>314.40540540540542</v>
      </c>
      <c r="Q964" t="s">
        <v>8323</v>
      </c>
      <c r="R964" t="s">
        <v>8325</v>
      </c>
      <c r="S964" s="11">
        <f t="shared" si="62"/>
        <v>42373.462418981479</v>
      </c>
      <c r="T964" s="11">
        <f t="shared" si="63"/>
        <v>42411.462418981479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11633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0.3323714285714286</v>
      </c>
      <c r="P965">
        <f t="shared" si="61"/>
        <v>1292.5555555555557</v>
      </c>
      <c r="Q965" t="s">
        <v>8323</v>
      </c>
      <c r="R965" t="s">
        <v>8325</v>
      </c>
      <c r="S965" s="11">
        <f t="shared" si="62"/>
        <v>42625.385636574079</v>
      </c>
      <c r="T965" s="11">
        <f t="shared" si="63"/>
        <v>42660.385636574079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11633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0.10575454545454545</v>
      </c>
      <c r="P966">
        <f t="shared" si="61"/>
        <v>401.13793103448273</v>
      </c>
      <c r="Q966" t="s">
        <v>8323</v>
      </c>
      <c r="R966" t="s">
        <v>8325</v>
      </c>
      <c r="S966" s="11">
        <f t="shared" si="62"/>
        <v>42208.378692129627</v>
      </c>
      <c r="T966" s="11">
        <f t="shared" si="63"/>
        <v>42248.378692129627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11633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0.46532000000000001</v>
      </c>
      <c r="P967">
        <f t="shared" si="61"/>
        <v>1938.8333333333333</v>
      </c>
      <c r="Q967" t="s">
        <v>8323</v>
      </c>
      <c r="R967" t="s">
        <v>8325</v>
      </c>
      <c r="S967" s="11">
        <f t="shared" si="62"/>
        <v>42636.766736111109</v>
      </c>
      <c r="T967" s="11">
        <f t="shared" si="63"/>
        <v>42668.915972222225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11633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0.9694166666666667</v>
      </c>
      <c r="P968">
        <f t="shared" si="61"/>
        <v>387.76666666666665</v>
      </c>
      <c r="Q968" t="s">
        <v>8323</v>
      </c>
      <c r="R968" t="s">
        <v>8325</v>
      </c>
      <c r="S968" s="11">
        <f t="shared" si="62"/>
        <v>42619.385787037041</v>
      </c>
      <c r="T968" s="11">
        <f t="shared" si="63"/>
        <v>42649.385787037041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11633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0.58165</v>
      </c>
      <c r="P969">
        <f t="shared" si="61"/>
        <v>143.61728395061729</v>
      </c>
      <c r="Q969" t="s">
        <v>8323</v>
      </c>
      <c r="R969" t="s">
        <v>8325</v>
      </c>
      <c r="S969" s="11">
        <f t="shared" si="62"/>
        <v>42422.004328703704</v>
      </c>
      <c r="T969" s="11">
        <f t="shared" si="63"/>
        <v>42481.96266203704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11633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1.4541249999999999</v>
      </c>
      <c r="P970">
        <f t="shared" si="61"/>
        <v>2908.25</v>
      </c>
      <c r="Q970" t="s">
        <v>8323</v>
      </c>
      <c r="R970" t="s">
        <v>8325</v>
      </c>
      <c r="S970" s="11">
        <f t="shared" si="62"/>
        <v>41836.597615740742</v>
      </c>
      <c r="T970" s="11">
        <f t="shared" si="63"/>
        <v>41866.597615740742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11633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0.38776666666666665</v>
      </c>
      <c r="P971">
        <f t="shared" si="61"/>
        <v>1057.5454545454545</v>
      </c>
      <c r="Q971" t="s">
        <v>8323</v>
      </c>
      <c r="R971" t="s">
        <v>8325</v>
      </c>
      <c r="S971" s="11">
        <f t="shared" si="62"/>
        <v>42742.05332175926</v>
      </c>
      <c r="T971" s="11">
        <f t="shared" si="63"/>
        <v>42775.05332175926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11633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2.3266</v>
      </c>
      <c r="P972">
        <f t="shared" si="61"/>
        <v>830.92857142857144</v>
      </c>
      <c r="Q972" t="s">
        <v>8323</v>
      </c>
      <c r="R972" t="s">
        <v>8325</v>
      </c>
      <c r="S972" s="11">
        <f t="shared" si="62"/>
        <v>42720.970520833333</v>
      </c>
      <c r="T972" s="11">
        <f t="shared" si="63"/>
        <v>42757.957638888889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11633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0.11633</v>
      </c>
      <c r="P973">
        <f t="shared" si="61"/>
        <v>2326.6</v>
      </c>
      <c r="Q973" t="s">
        <v>8323</v>
      </c>
      <c r="R973" t="s">
        <v>8325</v>
      </c>
      <c r="S973" s="11">
        <f t="shared" si="62"/>
        <v>42111.459027777775</v>
      </c>
      <c r="T973" s="11">
        <f t="shared" si="63"/>
        <v>42156.459027777775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11633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0.58165</v>
      </c>
      <c r="P974">
        <f t="shared" si="61"/>
        <v>258.51111111111112</v>
      </c>
      <c r="Q974" t="s">
        <v>8323</v>
      </c>
      <c r="R974" t="s">
        <v>8325</v>
      </c>
      <c r="S974" s="11">
        <f t="shared" si="62"/>
        <v>41856.615717592591</v>
      </c>
      <c r="T974" s="11">
        <f t="shared" si="63"/>
        <v>41886.040972222225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11633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0.58165</v>
      </c>
      <c r="P975">
        <f t="shared" si="61"/>
        <v>1454.125</v>
      </c>
      <c r="Q975" t="s">
        <v>8323</v>
      </c>
      <c r="R975" t="s">
        <v>8325</v>
      </c>
      <c r="S975" s="11">
        <f t="shared" si="62"/>
        <v>42256.764965277776</v>
      </c>
      <c r="T975" s="11">
        <f t="shared" si="63"/>
        <v>42316.806631944448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11633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0.23266000000000001</v>
      </c>
      <c r="P976">
        <f t="shared" si="61"/>
        <v>3877.6666666666665</v>
      </c>
      <c r="Q976" t="s">
        <v>8323</v>
      </c>
      <c r="R976" t="s">
        <v>8325</v>
      </c>
      <c r="S976" s="11">
        <f t="shared" si="62"/>
        <v>42424.499490740738</v>
      </c>
      <c r="T976" s="11">
        <f t="shared" si="63"/>
        <v>42454.457824074074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11633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0.11633</v>
      </c>
      <c r="P977">
        <f t="shared" si="61"/>
        <v>484.70833333333331</v>
      </c>
      <c r="Q977" t="s">
        <v>8323</v>
      </c>
      <c r="R977" t="s">
        <v>8325</v>
      </c>
      <c r="S977" s="11">
        <f t="shared" si="62"/>
        <v>42489.446585648147</v>
      </c>
      <c r="T977" s="11">
        <f t="shared" si="63"/>
        <v>42549.446585648147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11633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7.7553333333333335E-2</v>
      </c>
      <c r="P978">
        <f t="shared" si="61"/>
        <v>646.27777777777783</v>
      </c>
      <c r="Q978" t="s">
        <v>8323</v>
      </c>
      <c r="R978" t="s">
        <v>8325</v>
      </c>
      <c r="S978" s="11">
        <f t="shared" si="62"/>
        <v>42184.808993055558</v>
      </c>
      <c r="T978" s="11">
        <f t="shared" si="63"/>
        <v>42229.808993055558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11633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4.3085185185185182</v>
      </c>
      <c r="P979">
        <f t="shared" si="61"/>
        <v>969.41666666666663</v>
      </c>
      <c r="Q979" t="s">
        <v>8323</v>
      </c>
      <c r="R979" t="s">
        <v>8325</v>
      </c>
      <c r="S979" s="11">
        <f t="shared" si="62"/>
        <v>42391.692094907412</v>
      </c>
      <c r="T979" s="11">
        <f t="shared" si="63"/>
        <v>42421.692094907412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11633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6.7285946474327465E-2</v>
      </c>
      <c r="P980">
        <f t="shared" si="61"/>
        <v>94.577235772357724</v>
      </c>
      <c r="Q980" t="s">
        <v>8323</v>
      </c>
      <c r="R980" t="s">
        <v>8325</v>
      </c>
      <c r="S980" s="11">
        <f t="shared" si="62"/>
        <v>42395.059039351851</v>
      </c>
      <c r="T980" s="11">
        <f t="shared" si="63"/>
        <v>42425.059039351851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11633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0.3323714285714286</v>
      </c>
      <c r="P981">
        <f t="shared" si="61"/>
        <v>121.17708333333333</v>
      </c>
      <c r="Q981" t="s">
        <v>8323</v>
      </c>
      <c r="R981" t="s">
        <v>8325</v>
      </c>
      <c r="S981" s="11">
        <f t="shared" si="62"/>
        <v>42506.166990740734</v>
      </c>
      <c r="T981" s="11">
        <f t="shared" si="63"/>
        <v>42541.540972222225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11633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1.1633</v>
      </c>
      <c r="P982">
        <f t="shared" si="61"/>
        <v>375.25806451612902</v>
      </c>
      <c r="Q982" t="s">
        <v>8323</v>
      </c>
      <c r="R982" t="s">
        <v>8325</v>
      </c>
      <c r="S982" s="11">
        <f t="shared" si="62"/>
        <v>41928.654189814813</v>
      </c>
      <c r="T982" s="11">
        <f t="shared" si="63"/>
        <v>41973.695856481485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11633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0.13087255872558726</v>
      </c>
      <c r="P983">
        <f t="shared" si="61"/>
        <v>2908.25</v>
      </c>
      <c r="Q983" t="s">
        <v>8323</v>
      </c>
      <c r="R983" t="s">
        <v>8325</v>
      </c>
      <c r="S983" s="11">
        <f t="shared" si="62"/>
        <v>41830.697013888886</v>
      </c>
      <c r="T983" s="11">
        <f t="shared" si="63"/>
        <v>41860.697013888886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11633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0.66474285714285719</v>
      </c>
      <c r="P984">
        <f t="shared" si="61"/>
        <v>3877.6666666666665</v>
      </c>
      <c r="Q984" t="s">
        <v>8323</v>
      </c>
      <c r="R984" t="s">
        <v>8325</v>
      </c>
      <c r="S984" s="11">
        <f t="shared" si="62"/>
        <v>42615.503310185188</v>
      </c>
      <c r="T984" s="11">
        <f t="shared" si="63"/>
        <v>42645.503310185188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11633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0.11162072174939311</v>
      </c>
      <c r="P985">
        <f t="shared" si="61"/>
        <v>64.988826815642454</v>
      </c>
      <c r="Q985" t="s">
        <v>8323</v>
      </c>
      <c r="R985" t="s">
        <v>8325</v>
      </c>
      <c r="S985" s="11">
        <f t="shared" si="62"/>
        <v>42574.417650462965</v>
      </c>
      <c r="T985" s="11">
        <f t="shared" si="63"/>
        <v>42605.620833333334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11633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1.1633</v>
      </c>
      <c r="P986">
        <f t="shared" si="61"/>
        <v>3877.6666666666665</v>
      </c>
      <c r="Q986" t="s">
        <v>8323</v>
      </c>
      <c r="R986" t="s">
        <v>8325</v>
      </c>
      <c r="S986" s="11">
        <f t="shared" si="62"/>
        <v>42060.86583333333</v>
      </c>
      <c r="T986" s="11">
        <f t="shared" si="63"/>
        <v>42090.824166666673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11633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0.38776666666666665</v>
      </c>
      <c r="P987">
        <f t="shared" si="61"/>
        <v>505.78260869565219</v>
      </c>
      <c r="Q987" t="s">
        <v>8323</v>
      </c>
      <c r="R987" t="s">
        <v>8325</v>
      </c>
      <c r="S987" s="11">
        <f t="shared" si="62"/>
        <v>42339.717708333337</v>
      </c>
      <c r="T987" s="11">
        <f t="shared" si="63"/>
        <v>42369.708333333328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11633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0.58165</v>
      </c>
      <c r="P988">
        <f t="shared" si="61"/>
        <v>505.78260869565219</v>
      </c>
      <c r="Q988" t="s">
        <v>8323</v>
      </c>
      <c r="R988" t="s">
        <v>8325</v>
      </c>
      <c r="S988" s="11">
        <f t="shared" si="62"/>
        <v>42324.517361111109</v>
      </c>
      <c r="T988" s="11">
        <f t="shared" si="63"/>
        <v>42378.75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11633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0.23266000000000001</v>
      </c>
      <c r="P989">
        <f t="shared" si="61"/>
        <v>283.73170731707319</v>
      </c>
      <c r="Q989" t="s">
        <v>8323</v>
      </c>
      <c r="R989" t="s">
        <v>8325</v>
      </c>
      <c r="S989" s="11">
        <f t="shared" si="62"/>
        <v>41773.044560185182</v>
      </c>
      <c r="T989" s="11">
        <f t="shared" si="63"/>
        <v>41813.044560185182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11633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2.3266</v>
      </c>
      <c r="P990">
        <f t="shared" si="61"/>
        <v>0</v>
      </c>
      <c r="Q990" t="s">
        <v>8323</v>
      </c>
      <c r="R990" t="s">
        <v>8325</v>
      </c>
      <c r="S990" s="11">
        <f t="shared" si="62"/>
        <v>42614.106770833328</v>
      </c>
      <c r="T990" s="11">
        <f t="shared" si="63"/>
        <v>42644.106770833328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11633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1.1633</v>
      </c>
      <c r="P991">
        <f t="shared" si="61"/>
        <v>363.53125</v>
      </c>
      <c r="Q991" t="s">
        <v>8323</v>
      </c>
      <c r="R991" t="s">
        <v>8325</v>
      </c>
      <c r="S991" s="11">
        <f t="shared" si="62"/>
        <v>42611.683969907404</v>
      </c>
      <c r="T991" s="11">
        <f t="shared" si="63"/>
        <v>42641.683969907404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11633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0.46532000000000001</v>
      </c>
      <c r="P992">
        <f t="shared" si="61"/>
        <v>5816.5</v>
      </c>
      <c r="Q992" t="s">
        <v>8323</v>
      </c>
      <c r="R992" t="s">
        <v>8325</v>
      </c>
      <c r="S992" s="11">
        <f t="shared" si="62"/>
        <v>41855.534305555557</v>
      </c>
      <c r="T992" s="11">
        <f t="shared" si="63"/>
        <v>41885.534305555557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11633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2.3266</v>
      </c>
      <c r="P993">
        <f t="shared" si="61"/>
        <v>1661.8571428571429</v>
      </c>
      <c r="Q993" t="s">
        <v>8323</v>
      </c>
      <c r="R993" t="s">
        <v>8325</v>
      </c>
      <c r="S993" s="11">
        <f t="shared" si="62"/>
        <v>42538.50680555556</v>
      </c>
      <c r="T993" s="11">
        <f t="shared" si="63"/>
        <v>42563.535416666666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11633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0.11633</v>
      </c>
      <c r="P994">
        <f t="shared" si="61"/>
        <v>2908.25</v>
      </c>
      <c r="Q994" t="s">
        <v>8323</v>
      </c>
      <c r="R994" t="s">
        <v>8325</v>
      </c>
      <c r="S994" s="11">
        <f t="shared" si="62"/>
        <v>42437.674988425926</v>
      </c>
      <c r="T994" s="11">
        <f t="shared" si="63"/>
        <v>42497.633321759262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11633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0.1661857142857143</v>
      </c>
      <c r="P995">
        <f t="shared" si="61"/>
        <v>59.352040816326529</v>
      </c>
      <c r="Q995" t="s">
        <v>8323</v>
      </c>
      <c r="R995" t="s">
        <v>8325</v>
      </c>
      <c r="S995" s="11">
        <f t="shared" si="62"/>
        <v>42652.714907407411</v>
      </c>
      <c r="T995" s="11">
        <f t="shared" si="63"/>
        <v>42685.958333333328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11633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5.8165000000000001E-2</v>
      </c>
      <c r="P996">
        <f t="shared" si="61"/>
        <v>1057.5454545454545</v>
      </c>
      <c r="Q996" t="s">
        <v>8323</v>
      </c>
      <c r="R996" t="s">
        <v>8325</v>
      </c>
      <c r="S996" s="11">
        <f t="shared" si="62"/>
        <v>41921.013078703705</v>
      </c>
      <c r="T996" s="11">
        <f t="shared" si="63"/>
        <v>41973.707638888889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11633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1.1633</v>
      </c>
      <c r="P997">
        <f t="shared" si="61"/>
        <v>1292.5555555555557</v>
      </c>
      <c r="Q997" t="s">
        <v>8323</v>
      </c>
      <c r="R997" t="s">
        <v>8325</v>
      </c>
      <c r="S997" s="11">
        <f t="shared" si="62"/>
        <v>41947.690740740742</v>
      </c>
      <c r="T997" s="11">
        <f t="shared" si="63"/>
        <v>41972.416666666672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11633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2.9082499999999998</v>
      </c>
      <c r="P998">
        <f t="shared" si="61"/>
        <v>2326.6</v>
      </c>
      <c r="Q998" t="s">
        <v>8323</v>
      </c>
      <c r="R998" t="s">
        <v>8325</v>
      </c>
      <c r="S998" s="11">
        <f t="shared" si="62"/>
        <v>41817.616435185184</v>
      </c>
      <c r="T998" s="11">
        <f t="shared" si="63"/>
        <v>41847.393750000003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11633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2.3266</v>
      </c>
      <c r="P999">
        <f t="shared" si="61"/>
        <v>1454.125</v>
      </c>
      <c r="Q999" t="s">
        <v>8323</v>
      </c>
      <c r="R999" t="s">
        <v>8325</v>
      </c>
      <c r="S999" s="11">
        <f t="shared" si="62"/>
        <v>41940.85297453704</v>
      </c>
      <c r="T999" s="11">
        <f t="shared" si="63"/>
        <v>41970.894641203704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11633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0.19388333333333332</v>
      </c>
      <c r="P1000">
        <f t="shared" si="61"/>
        <v>50.799126637554586</v>
      </c>
      <c r="Q1000" t="s">
        <v>8323</v>
      </c>
      <c r="R1000" t="s">
        <v>8325</v>
      </c>
      <c r="S1000" s="11">
        <f t="shared" si="62"/>
        <v>42281.918993055559</v>
      </c>
      <c r="T1000" s="11">
        <f t="shared" si="63"/>
        <v>42326.960659722223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11633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7.7553333333333335E-2</v>
      </c>
      <c r="P1001">
        <f t="shared" si="61"/>
        <v>290.82499999999999</v>
      </c>
      <c r="Q1001" t="s">
        <v>8323</v>
      </c>
      <c r="R1001" t="s">
        <v>8325</v>
      </c>
      <c r="S1001" s="11">
        <f t="shared" si="62"/>
        <v>41926.04965277778</v>
      </c>
      <c r="T1001" s="11">
        <f t="shared" si="63"/>
        <v>41956.084722222222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11633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1.3002123616854811E-2</v>
      </c>
      <c r="P1002">
        <f t="shared" si="61"/>
        <v>1938.8333333333333</v>
      </c>
      <c r="Q1002" t="s">
        <v>8323</v>
      </c>
      <c r="R1002" t="s">
        <v>8325</v>
      </c>
      <c r="S1002" s="11">
        <f t="shared" si="62"/>
        <v>42748.809722222228</v>
      </c>
      <c r="T1002" s="11">
        <f t="shared" si="63"/>
        <v>42808.768055555556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11633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2.3266</v>
      </c>
      <c r="P1003">
        <f t="shared" si="61"/>
        <v>2908.25</v>
      </c>
      <c r="Q1003" t="s">
        <v>8323</v>
      </c>
      <c r="R1003" t="s">
        <v>8325</v>
      </c>
      <c r="S1003" s="11">
        <f t="shared" si="62"/>
        <v>42720.470057870371</v>
      </c>
      <c r="T1003" s="11">
        <f t="shared" si="63"/>
        <v>42765.470057870371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11633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1.1634163416341634</v>
      </c>
      <c r="P1004">
        <f t="shared" si="61"/>
        <v>528.77272727272725</v>
      </c>
      <c r="Q1004" t="s">
        <v>8323</v>
      </c>
      <c r="R1004" t="s">
        <v>8325</v>
      </c>
      <c r="S1004" s="11">
        <f t="shared" si="62"/>
        <v>42325.434189814812</v>
      </c>
      <c r="T1004" s="11">
        <f t="shared" si="63"/>
        <v>42354.999305555553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11633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0.58165</v>
      </c>
      <c r="P1005">
        <f t="shared" si="61"/>
        <v>775.5333333333333</v>
      </c>
      <c r="Q1005" t="s">
        <v>8323</v>
      </c>
      <c r="R1005" t="s">
        <v>8325</v>
      </c>
      <c r="S1005" s="11">
        <f t="shared" si="62"/>
        <v>42780.459039351852</v>
      </c>
      <c r="T1005" s="11">
        <f t="shared" si="63"/>
        <v>42810.417372685188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11633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0.46532000000000001</v>
      </c>
      <c r="P1006">
        <f t="shared" si="61"/>
        <v>122.45263157894736</v>
      </c>
      <c r="Q1006" t="s">
        <v>8323</v>
      </c>
      <c r="R1006" t="s">
        <v>8325</v>
      </c>
      <c r="S1006" s="11">
        <f t="shared" si="62"/>
        <v>42388.458645833336</v>
      </c>
      <c r="T1006" s="11">
        <f t="shared" si="63"/>
        <v>42418.458645833336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11633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5.8165000000000001E-2</v>
      </c>
      <c r="P1007">
        <f t="shared" si="61"/>
        <v>72.254658385093165</v>
      </c>
      <c r="Q1007" t="s">
        <v>8323</v>
      </c>
      <c r="R1007" t="s">
        <v>8325</v>
      </c>
      <c r="S1007" s="11">
        <f t="shared" si="62"/>
        <v>42276.374803240738</v>
      </c>
      <c r="T1007" s="11">
        <f t="shared" si="63"/>
        <v>42307.374803240738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11633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2.9082499999999998</v>
      </c>
      <c r="P1008">
        <f t="shared" si="61"/>
        <v>1454.125</v>
      </c>
      <c r="Q1008" t="s">
        <v>8323</v>
      </c>
      <c r="R1008" t="s">
        <v>8325</v>
      </c>
      <c r="S1008" s="11">
        <f t="shared" si="62"/>
        <v>41976.790185185186</v>
      </c>
      <c r="T1008" s="11">
        <f t="shared" si="63"/>
        <v>41985.049305555556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11633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0.38776666666666665</v>
      </c>
      <c r="P1009">
        <f t="shared" si="61"/>
        <v>153.06578947368422</v>
      </c>
      <c r="Q1009" t="s">
        <v>8323</v>
      </c>
      <c r="R1009" t="s">
        <v>8325</v>
      </c>
      <c r="S1009" s="11">
        <f t="shared" si="62"/>
        <v>42676.333599537036</v>
      </c>
      <c r="T1009" s="11">
        <f t="shared" si="63"/>
        <v>42718.3752662037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11633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0.12441711229946524</v>
      </c>
      <c r="P1010">
        <f t="shared" si="61"/>
        <v>11633</v>
      </c>
      <c r="Q1010" t="s">
        <v>8323</v>
      </c>
      <c r="R1010" t="s">
        <v>8325</v>
      </c>
      <c r="S1010" s="11">
        <f t="shared" si="62"/>
        <v>42702.559201388889</v>
      </c>
      <c r="T1010" s="11">
        <f t="shared" si="63"/>
        <v>42732.559201388889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11633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0.23266000000000001</v>
      </c>
      <c r="P1011">
        <f t="shared" si="61"/>
        <v>115.17821782178218</v>
      </c>
      <c r="Q1011" t="s">
        <v>8323</v>
      </c>
      <c r="R1011" t="s">
        <v>8325</v>
      </c>
      <c r="S1011" s="11">
        <f t="shared" si="62"/>
        <v>42510.354699074072</v>
      </c>
      <c r="T1011" s="11">
        <f t="shared" si="63"/>
        <v>42540.354699074072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11633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0.10093709327548807</v>
      </c>
      <c r="P1012">
        <f t="shared" si="61"/>
        <v>2908.25</v>
      </c>
      <c r="Q1012" t="s">
        <v>8323</v>
      </c>
      <c r="R1012" t="s">
        <v>8325</v>
      </c>
      <c r="S1012" s="11">
        <f t="shared" si="62"/>
        <v>42561.579421296294</v>
      </c>
      <c r="T1012" s="11">
        <f t="shared" si="63"/>
        <v>42617.874305555553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11633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0.58165</v>
      </c>
      <c r="P1013">
        <f t="shared" si="61"/>
        <v>11633</v>
      </c>
      <c r="Q1013" t="s">
        <v>8323</v>
      </c>
      <c r="R1013" t="s">
        <v>8325</v>
      </c>
      <c r="S1013" s="11">
        <f t="shared" si="62"/>
        <v>41946.648090277777</v>
      </c>
      <c r="T1013" s="11">
        <f t="shared" si="63"/>
        <v>41991.648090277777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11633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2.3266</v>
      </c>
      <c r="P1014">
        <f t="shared" si="61"/>
        <v>15.010322580645161</v>
      </c>
      <c r="Q1014" t="s">
        <v>8323</v>
      </c>
      <c r="R1014" t="s">
        <v>8325</v>
      </c>
      <c r="S1014" s="11">
        <f t="shared" si="62"/>
        <v>42714.190416666665</v>
      </c>
      <c r="T1014" s="11">
        <f t="shared" si="63"/>
        <v>42759.190416666665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11633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0.46532000000000001</v>
      </c>
      <c r="P1015">
        <f t="shared" si="61"/>
        <v>129.25555555555556</v>
      </c>
      <c r="Q1015" t="s">
        <v>8323</v>
      </c>
      <c r="R1015" t="s">
        <v>8325</v>
      </c>
      <c r="S1015" s="11">
        <f t="shared" si="62"/>
        <v>42339.583981481483</v>
      </c>
      <c r="T1015" s="11">
        <f t="shared" si="63"/>
        <v>42367.583333333328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11633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1.1633</v>
      </c>
      <c r="P1016">
        <f t="shared" si="61"/>
        <v>727.0625</v>
      </c>
      <c r="Q1016" t="s">
        <v>8323</v>
      </c>
      <c r="R1016" t="s">
        <v>8325</v>
      </c>
      <c r="S1016" s="11">
        <f t="shared" si="62"/>
        <v>41954.752488425926</v>
      </c>
      <c r="T1016" s="11">
        <f t="shared" si="63"/>
        <v>42004.752488425926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11633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1.2925555555555555</v>
      </c>
      <c r="P1017">
        <f t="shared" si="61"/>
        <v>1938.8333333333333</v>
      </c>
      <c r="Q1017" t="s">
        <v>8323</v>
      </c>
      <c r="R1017" t="s">
        <v>8325</v>
      </c>
      <c r="S1017" s="11">
        <f t="shared" si="62"/>
        <v>42303.628414351857</v>
      </c>
      <c r="T1017" s="11">
        <f t="shared" si="63"/>
        <v>42333.670081018514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11633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0.11633</v>
      </c>
      <c r="P1018">
        <f t="shared" si="61"/>
        <v>306.13157894736844</v>
      </c>
      <c r="Q1018" t="s">
        <v>8323</v>
      </c>
      <c r="R1018" t="s">
        <v>8325</v>
      </c>
      <c r="S1018" s="11">
        <f t="shared" si="62"/>
        <v>42421.857129629629</v>
      </c>
      <c r="T1018" s="11">
        <f t="shared" si="63"/>
        <v>42466.815462962957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11633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4.6531999999999997E-2</v>
      </c>
      <c r="P1019">
        <f t="shared" si="61"/>
        <v>32.769014084507042</v>
      </c>
      <c r="Q1019" t="s">
        <v>8323</v>
      </c>
      <c r="R1019" t="s">
        <v>8325</v>
      </c>
      <c r="S1019" s="11">
        <f t="shared" si="62"/>
        <v>42289.425173611111</v>
      </c>
      <c r="T1019" s="11">
        <f t="shared" si="63"/>
        <v>42329.466840277775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11633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0.58165</v>
      </c>
      <c r="P1020">
        <f t="shared" si="61"/>
        <v>1661.8571428571429</v>
      </c>
      <c r="Q1020" t="s">
        <v>8323</v>
      </c>
      <c r="R1020" t="s">
        <v>8325</v>
      </c>
      <c r="S1020" s="11">
        <f t="shared" si="62"/>
        <v>42535.242280092592</v>
      </c>
      <c r="T1020" s="11">
        <f t="shared" si="63"/>
        <v>42565.242280092592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11633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0.25851111111111114</v>
      </c>
      <c r="P1021">
        <f t="shared" si="61"/>
        <v>29.0825</v>
      </c>
      <c r="Q1021" t="s">
        <v>8323</v>
      </c>
      <c r="R1021" t="s">
        <v>8325</v>
      </c>
      <c r="S1021" s="11">
        <f t="shared" si="62"/>
        <v>42009.723946759259</v>
      </c>
      <c r="T1021" s="11">
        <f t="shared" si="63"/>
        <v>42039.723946759259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11633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7.5051612903225804</v>
      </c>
      <c r="P1022">
        <f t="shared" si="61"/>
        <v>387.76666666666665</v>
      </c>
      <c r="Q1022" t="s">
        <v>8329</v>
      </c>
      <c r="R1022" t="s">
        <v>8334</v>
      </c>
      <c r="S1022" s="11">
        <f t="shared" si="62"/>
        <v>42126.819548611107</v>
      </c>
      <c r="T1022" s="11">
        <f t="shared" si="63"/>
        <v>42156.782638888893</v>
      </c>
    </row>
    <row r="1023" spans="1:20" ht="33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11633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3.8776666666666668</v>
      </c>
      <c r="P1023">
        <f t="shared" si="61"/>
        <v>24.33682008368201</v>
      </c>
      <c r="Q1023" t="s">
        <v>8329</v>
      </c>
      <c r="R1023" t="s">
        <v>8334</v>
      </c>
      <c r="S1023" s="11">
        <f t="shared" si="62"/>
        <v>42271.001979166671</v>
      </c>
      <c r="T1023" s="11">
        <f t="shared" si="63"/>
        <v>42293.916666666672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11633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5.8164999999999996</v>
      </c>
      <c r="P1024">
        <f t="shared" si="61"/>
        <v>157.20270270270271</v>
      </c>
      <c r="Q1024" t="s">
        <v>8329</v>
      </c>
      <c r="R1024" t="s">
        <v>8334</v>
      </c>
      <c r="S1024" s="11">
        <f t="shared" si="62"/>
        <v>42111.396724537044</v>
      </c>
      <c r="T1024" s="11">
        <f t="shared" si="63"/>
        <v>42141.396724537044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11633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5.8164999999999996</v>
      </c>
      <c r="P1025">
        <f t="shared" si="61"/>
        <v>88.801526717557252</v>
      </c>
      <c r="Q1025" t="s">
        <v>8329</v>
      </c>
      <c r="R1025" t="s">
        <v>8334</v>
      </c>
      <c r="S1025" s="11">
        <f t="shared" si="62"/>
        <v>42145.669687500005</v>
      </c>
      <c r="T1025" s="11">
        <f t="shared" si="63"/>
        <v>42175.669687500005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11633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0.58165</v>
      </c>
      <c r="P1026">
        <f t="shared" si="61"/>
        <v>190.70491803278688</v>
      </c>
      <c r="Q1026" t="s">
        <v>8329</v>
      </c>
      <c r="R1026" t="s">
        <v>8334</v>
      </c>
      <c r="S1026" s="11">
        <f t="shared" si="62"/>
        <v>42370.330590277779</v>
      </c>
      <c r="T1026" s="11">
        <f t="shared" si="63"/>
        <v>42400.330590277779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11633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0.1661857142857143</v>
      </c>
      <c r="P1027">
        <f t="shared" ref="P1027:P1090" si="65">IF(L1027&gt;0, E1027/L1027, 0)</f>
        <v>10.861811391223156</v>
      </c>
      <c r="Q1027" t="s">
        <v>8329</v>
      </c>
      <c r="R1027" t="s">
        <v>8334</v>
      </c>
      <c r="S1027" s="11">
        <f t="shared" ref="S1027:S1090" si="66">(((J1027/60)/60)/24)+DATE(1970,1,1)+(-6/24)</f>
        <v>42049.583761574075</v>
      </c>
      <c r="T1027" s="11">
        <f t="shared" ref="T1027:T1090" si="67">(((I1027/60)/60)/24)+DATE(1970,1,1)+(-6/24)</f>
        <v>42079.542094907403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11633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1.6618571428571429</v>
      </c>
      <c r="P1028">
        <f t="shared" si="65"/>
        <v>95.352459016393439</v>
      </c>
      <c r="Q1028" t="s">
        <v>8329</v>
      </c>
      <c r="R1028" t="s">
        <v>8334</v>
      </c>
      <c r="S1028" s="11">
        <f t="shared" si="66"/>
        <v>42426.157592592594</v>
      </c>
      <c r="T1028" s="11">
        <f t="shared" si="67"/>
        <v>42460.115925925929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11633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1.5508598853486202</v>
      </c>
      <c r="P1029">
        <f t="shared" si="65"/>
        <v>104.8018018018018</v>
      </c>
      <c r="Q1029" t="s">
        <v>8329</v>
      </c>
      <c r="R1029" t="s">
        <v>8334</v>
      </c>
      <c r="S1029" s="11">
        <f t="shared" si="66"/>
        <v>41904.784108796295</v>
      </c>
      <c r="T1029" s="11">
        <f t="shared" si="67"/>
        <v>41934.784108796295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11633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1.1633</v>
      </c>
      <c r="P1030">
        <f t="shared" si="65"/>
        <v>45.619607843137253</v>
      </c>
      <c r="Q1030" t="s">
        <v>8329</v>
      </c>
      <c r="R1030" t="s">
        <v>8334</v>
      </c>
      <c r="S1030" s="11">
        <f t="shared" si="66"/>
        <v>42755.377372685187</v>
      </c>
      <c r="T1030" s="11">
        <f t="shared" si="67"/>
        <v>42800.583333333328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11633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1.1633</v>
      </c>
      <c r="P1031">
        <f t="shared" si="65"/>
        <v>82.503546099290787</v>
      </c>
      <c r="Q1031" t="s">
        <v>8329</v>
      </c>
      <c r="R1031" t="s">
        <v>8334</v>
      </c>
      <c r="S1031" s="11">
        <f t="shared" si="66"/>
        <v>42044.461886574078</v>
      </c>
      <c r="T1031" s="11">
        <f t="shared" si="67"/>
        <v>42098.665972222225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11633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5.8164999999999996</v>
      </c>
      <c r="P1032">
        <f t="shared" si="65"/>
        <v>73.163522012578611</v>
      </c>
      <c r="Q1032" t="s">
        <v>8329</v>
      </c>
      <c r="R1032" t="s">
        <v>8334</v>
      </c>
      <c r="S1032" s="11">
        <f t="shared" si="66"/>
        <v>42611.233206018514</v>
      </c>
      <c r="T1032" s="11">
        <f t="shared" si="67"/>
        <v>42625.233206018514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11633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1.1633</v>
      </c>
      <c r="P1033">
        <f t="shared" si="65"/>
        <v>117.50505050505051</v>
      </c>
      <c r="Q1033" t="s">
        <v>8329</v>
      </c>
      <c r="R1033" t="s">
        <v>8334</v>
      </c>
      <c r="S1033" s="11">
        <f t="shared" si="66"/>
        <v>42324.514004629629</v>
      </c>
      <c r="T1033" s="11">
        <f t="shared" si="67"/>
        <v>42354.514004629629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11633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2.1542592592592591</v>
      </c>
      <c r="P1034">
        <f t="shared" si="65"/>
        <v>121.17708333333333</v>
      </c>
      <c r="Q1034" t="s">
        <v>8329</v>
      </c>
      <c r="R1034" t="s">
        <v>8334</v>
      </c>
      <c r="S1034" s="11">
        <f t="shared" si="66"/>
        <v>42514.416956018518</v>
      </c>
      <c r="T1034" s="11">
        <f t="shared" si="67"/>
        <v>42544.416956018518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11633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8.7597891566265051</v>
      </c>
      <c r="P1035">
        <f t="shared" si="65"/>
        <v>430.85185185185185</v>
      </c>
      <c r="Q1035" t="s">
        <v>8329</v>
      </c>
      <c r="R1035" t="s">
        <v>8334</v>
      </c>
      <c r="S1035" s="11">
        <f t="shared" si="66"/>
        <v>42688.482407407413</v>
      </c>
      <c r="T1035" s="11">
        <f t="shared" si="67"/>
        <v>42716.482407407413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11633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2.3266</v>
      </c>
      <c r="P1036">
        <f t="shared" si="65"/>
        <v>70.078313253012041</v>
      </c>
      <c r="Q1036" t="s">
        <v>8329</v>
      </c>
      <c r="R1036" t="s">
        <v>8334</v>
      </c>
      <c r="S1036" s="11">
        <f t="shared" si="66"/>
        <v>42554.916712962964</v>
      </c>
      <c r="T1036" s="11">
        <f t="shared" si="67"/>
        <v>42586.915972222225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11633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2.5289130434782607</v>
      </c>
      <c r="P1037">
        <f t="shared" si="65"/>
        <v>153.06578947368422</v>
      </c>
      <c r="Q1037" t="s">
        <v>8329</v>
      </c>
      <c r="R1037" t="s">
        <v>8334</v>
      </c>
      <c r="S1037" s="11">
        <f t="shared" si="66"/>
        <v>42016.391435185185</v>
      </c>
      <c r="T1037" s="11">
        <f t="shared" si="67"/>
        <v>42046.391435185185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11633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2.5851111111111109</v>
      </c>
      <c r="P1038">
        <f t="shared" si="65"/>
        <v>55.132701421800945</v>
      </c>
      <c r="Q1038" t="s">
        <v>8329</v>
      </c>
      <c r="R1038" t="s">
        <v>8334</v>
      </c>
      <c r="S1038" s="11">
        <f t="shared" si="66"/>
        <v>41249.198958333334</v>
      </c>
      <c r="T1038" s="11">
        <f t="shared" si="67"/>
        <v>41281.083333333336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11633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11.632999999999999</v>
      </c>
      <c r="P1039">
        <f t="shared" si="65"/>
        <v>553.95238095238096</v>
      </c>
      <c r="Q1039" t="s">
        <v>8329</v>
      </c>
      <c r="R1039" t="s">
        <v>8334</v>
      </c>
      <c r="S1039" s="11">
        <f t="shared" si="66"/>
        <v>42119.572476851856</v>
      </c>
      <c r="T1039" s="11">
        <f t="shared" si="67"/>
        <v>42141.958333333328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11633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7.7553333333333336</v>
      </c>
      <c r="P1040">
        <f t="shared" si="65"/>
        <v>190.70491803278688</v>
      </c>
      <c r="Q1040" t="s">
        <v>8329</v>
      </c>
      <c r="R1040" t="s">
        <v>8334</v>
      </c>
      <c r="S1040" s="11">
        <f t="shared" si="66"/>
        <v>42417.981747685189</v>
      </c>
      <c r="T1040" s="11">
        <f t="shared" si="67"/>
        <v>42447.940081018518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11633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23.265999999999998</v>
      </c>
      <c r="P1041">
        <f t="shared" si="65"/>
        <v>387.76666666666665</v>
      </c>
      <c r="Q1041" t="s">
        <v>8329</v>
      </c>
      <c r="R1041" t="s">
        <v>8334</v>
      </c>
      <c r="S1041" s="11">
        <f t="shared" si="66"/>
        <v>42691.859328703707</v>
      </c>
      <c r="T1041" s="11">
        <f t="shared" si="67"/>
        <v>42717.082638888889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11633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0.13685882352941175</v>
      </c>
      <c r="P1042">
        <f t="shared" si="65"/>
        <v>11633</v>
      </c>
      <c r="Q1042" t="s">
        <v>8335</v>
      </c>
      <c r="R1042" t="s">
        <v>8336</v>
      </c>
      <c r="S1042" s="11">
        <f t="shared" si="66"/>
        <v>42579.458437499998</v>
      </c>
      <c r="T1042" s="11">
        <f t="shared" si="67"/>
        <v>42609.458437499998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11633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232.66</v>
      </c>
      <c r="P1043">
        <f t="shared" si="65"/>
        <v>0</v>
      </c>
      <c r="Q1043" t="s">
        <v>8335</v>
      </c>
      <c r="R1043" t="s">
        <v>8336</v>
      </c>
      <c r="S1043" s="11">
        <f t="shared" si="66"/>
        <v>41830.810092592597</v>
      </c>
      <c r="T1043" s="11">
        <f t="shared" si="67"/>
        <v>41850.810092592597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11633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17.896923076923077</v>
      </c>
      <c r="P1044">
        <f t="shared" si="65"/>
        <v>11633</v>
      </c>
      <c r="Q1044" t="s">
        <v>8335</v>
      </c>
      <c r="R1044" t="s">
        <v>8336</v>
      </c>
      <c r="S1044" s="11">
        <f t="shared" si="66"/>
        <v>41851.446157407408</v>
      </c>
      <c r="T1044" s="11">
        <f t="shared" si="67"/>
        <v>41894.166666666664</v>
      </c>
    </row>
    <row r="1045" spans="1:20" ht="33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11633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0.11633</v>
      </c>
      <c r="P1045">
        <f t="shared" si="65"/>
        <v>39.839041095890408</v>
      </c>
      <c r="Q1045" t="s">
        <v>8335</v>
      </c>
      <c r="R1045" t="s">
        <v>8336</v>
      </c>
      <c r="S1045" s="11">
        <f t="shared" si="66"/>
        <v>42114.002951388888</v>
      </c>
      <c r="T1045" s="11">
        <f t="shared" si="67"/>
        <v>42144.002951388888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11633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1.6618571428571429</v>
      </c>
      <c r="P1046">
        <f t="shared" si="65"/>
        <v>5816.5</v>
      </c>
      <c r="Q1046" t="s">
        <v>8335</v>
      </c>
      <c r="R1046" t="s">
        <v>8336</v>
      </c>
      <c r="S1046" s="11">
        <f t="shared" si="66"/>
        <v>42011.675937499997</v>
      </c>
      <c r="T1046" s="11">
        <f t="shared" si="67"/>
        <v>42068.602083333331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11633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1.1633</v>
      </c>
      <c r="P1047">
        <f t="shared" si="65"/>
        <v>1454.125</v>
      </c>
      <c r="Q1047" t="s">
        <v>8335</v>
      </c>
      <c r="R1047" t="s">
        <v>8336</v>
      </c>
      <c r="S1047" s="11">
        <f t="shared" si="66"/>
        <v>41844.624421296299</v>
      </c>
      <c r="T1047" s="11">
        <f t="shared" si="67"/>
        <v>41874.624421296299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11633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3.8776666666666668</v>
      </c>
      <c r="P1048">
        <f t="shared" si="65"/>
        <v>0</v>
      </c>
      <c r="Q1048" t="s">
        <v>8335</v>
      </c>
      <c r="R1048" t="s">
        <v>8336</v>
      </c>
      <c r="S1048" s="11">
        <f t="shared" si="66"/>
        <v>42319.601388888885</v>
      </c>
      <c r="T1048" s="11">
        <f t="shared" si="67"/>
        <v>42364.601388888885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11633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5.8164999999999996</v>
      </c>
      <c r="P1049">
        <f t="shared" si="65"/>
        <v>11633</v>
      </c>
      <c r="Q1049" t="s">
        <v>8335</v>
      </c>
      <c r="R1049" t="s">
        <v>8336</v>
      </c>
      <c r="S1049" s="11">
        <f t="shared" si="66"/>
        <v>41918.568460648145</v>
      </c>
      <c r="T1049" s="11">
        <f t="shared" si="67"/>
        <v>41948.610127314816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11633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0.7755333333333333</v>
      </c>
      <c r="P1050">
        <f t="shared" si="65"/>
        <v>2908.25</v>
      </c>
      <c r="Q1050" t="s">
        <v>8335</v>
      </c>
      <c r="R1050" t="s">
        <v>8336</v>
      </c>
      <c r="S1050" s="11">
        <f t="shared" si="66"/>
        <v>42597.803113425922</v>
      </c>
      <c r="T1050" s="11">
        <f t="shared" si="67"/>
        <v>42637.803113425922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11633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0.9694166666666667</v>
      </c>
      <c r="P1051">
        <f t="shared" si="65"/>
        <v>0</v>
      </c>
      <c r="Q1051" t="s">
        <v>8335</v>
      </c>
      <c r="R1051" t="s">
        <v>8336</v>
      </c>
      <c r="S1051" s="11">
        <f t="shared" si="66"/>
        <v>42382.181076388893</v>
      </c>
      <c r="T1051" s="11">
        <f t="shared" si="67"/>
        <v>42412.181076388893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11633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4.6532</v>
      </c>
      <c r="P1052">
        <f t="shared" si="65"/>
        <v>0</v>
      </c>
      <c r="Q1052" t="s">
        <v>8335</v>
      </c>
      <c r="R1052" t="s">
        <v>8336</v>
      </c>
      <c r="S1052" s="11">
        <f t="shared" si="66"/>
        <v>42231.5471875</v>
      </c>
      <c r="T1052" s="11">
        <f t="shared" si="67"/>
        <v>42261.5471875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11633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23.265999999999998</v>
      </c>
      <c r="P1053">
        <f t="shared" si="65"/>
        <v>0</v>
      </c>
      <c r="Q1053" t="s">
        <v>8335</v>
      </c>
      <c r="R1053" t="s">
        <v>8336</v>
      </c>
      <c r="S1053" s="11">
        <f t="shared" si="66"/>
        <v>41849.764178240745</v>
      </c>
      <c r="T1053" s="11">
        <f t="shared" si="67"/>
        <v>41877.764178240745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11633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2.6828874538745389</v>
      </c>
      <c r="P1054">
        <f t="shared" si="65"/>
        <v>0</v>
      </c>
      <c r="Q1054" t="s">
        <v>8335</v>
      </c>
      <c r="R1054" t="s">
        <v>8336</v>
      </c>
      <c r="S1054" s="11">
        <f t="shared" si="66"/>
        <v>42483.547395833331</v>
      </c>
      <c r="T1054" s="11">
        <f t="shared" si="67"/>
        <v>42527.589583333334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11633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7.7553333333333336</v>
      </c>
      <c r="P1055">
        <f t="shared" si="65"/>
        <v>11633</v>
      </c>
      <c r="Q1055" t="s">
        <v>8335</v>
      </c>
      <c r="R1055" t="s">
        <v>8336</v>
      </c>
      <c r="S1055" s="11">
        <f t="shared" si="66"/>
        <v>42774.922824074078</v>
      </c>
      <c r="T1055" s="11">
        <f t="shared" si="67"/>
        <v>42799.922824074078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11633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4.6532</v>
      </c>
      <c r="P1056">
        <f t="shared" si="65"/>
        <v>0</v>
      </c>
      <c r="Q1056" t="s">
        <v>8335</v>
      </c>
      <c r="R1056" t="s">
        <v>8336</v>
      </c>
      <c r="S1056" s="11">
        <f t="shared" si="66"/>
        <v>41831.601840277777</v>
      </c>
      <c r="T1056" s="11">
        <f t="shared" si="67"/>
        <v>41861.666666666664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11633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3.3237142857142858</v>
      </c>
      <c r="P1057">
        <f t="shared" si="65"/>
        <v>0</v>
      </c>
      <c r="Q1057" t="s">
        <v>8335</v>
      </c>
      <c r="R1057" t="s">
        <v>8336</v>
      </c>
      <c r="S1057" s="11">
        <f t="shared" si="66"/>
        <v>42406.742418981477</v>
      </c>
      <c r="T1057" s="11">
        <f t="shared" si="67"/>
        <v>42436.742418981477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11633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1.1633</v>
      </c>
      <c r="P1058">
        <f t="shared" si="65"/>
        <v>0</v>
      </c>
      <c r="Q1058" t="s">
        <v>8335</v>
      </c>
      <c r="R1058" t="s">
        <v>8336</v>
      </c>
      <c r="S1058" s="11">
        <f t="shared" si="66"/>
        <v>42058.469641203701</v>
      </c>
      <c r="T1058" s="11">
        <f t="shared" si="67"/>
        <v>42118.427974537044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11633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1.1633</v>
      </c>
      <c r="P1059">
        <f t="shared" si="65"/>
        <v>0</v>
      </c>
      <c r="Q1059" t="s">
        <v>8335</v>
      </c>
      <c r="R1059" t="s">
        <v>8336</v>
      </c>
      <c r="S1059" s="11">
        <f t="shared" si="66"/>
        <v>42678.621331018512</v>
      </c>
      <c r="T1059" s="11">
        <f t="shared" si="67"/>
        <v>42708.662997685184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11633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0.290825</v>
      </c>
      <c r="P1060">
        <f t="shared" si="65"/>
        <v>0</v>
      </c>
      <c r="Q1060" t="s">
        <v>8335</v>
      </c>
      <c r="R1060" t="s">
        <v>8336</v>
      </c>
      <c r="S1060" s="11">
        <f t="shared" si="66"/>
        <v>42047.650960648149</v>
      </c>
      <c r="T1060" s="11">
        <f t="shared" si="67"/>
        <v>42088.75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11633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10.575454545454546</v>
      </c>
      <c r="P1061">
        <f t="shared" si="65"/>
        <v>0</v>
      </c>
      <c r="Q1061" t="s">
        <v>8335</v>
      </c>
      <c r="R1061" t="s">
        <v>8336</v>
      </c>
      <c r="S1061" s="11">
        <f t="shared" si="66"/>
        <v>42046.54</v>
      </c>
      <c r="T1061" s="11">
        <f t="shared" si="67"/>
        <v>42076.498333333337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11633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2.3266</v>
      </c>
      <c r="P1062">
        <f t="shared" si="65"/>
        <v>11633</v>
      </c>
      <c r="Q1062" t="s">
        <v>8335</v>
      </c>
      <c r="R1062" t="s">
        <v>8336</v>
      </c>
      <c r="S1062" s="11">
        <f t="shared" si="66"/>
        <v>42079.663113425922</v>
      </c>
      <c r="T1062" s="11">
        <f t="shared" si="67"/>
        <v>42109.663113425922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11633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2.9082499999999998</v>
      </c>
      <c r="P1063">
        <f t="shared" si="65"/>
        <v>0</v>
      </c>
      <c r="Q1063" t="s">
        <v>8335</v>
      </c>
      <c r="R1063" t="s">
        <v>8336</v>
      </c>
      <c r="S1063" s="11">
        <f t="shared" si="66"/>
        <v>42432.026712962965</v>
      </c>
      <c r="T1063" s="11">
        <f t="shared" si="67"/>
        <v>42491.791666666672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11633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58.457286432160807</v>
      </c>
      <c r="P1064">
        <f t="shared" si="65"/>
        <v>2908.25</v>
      </c>
      <c r="Q1064" t="s">
        <v>8335</v>
      </c>
      <c r="R1064" t="s">
        <v>8336</v>
      </c>
      <c r="S1064" s="11">
        <f t="shared" si="66"/>
        <v>42556.557187500002</v>
      </c>
      <c r="T1064" s="11">
        <f t="shared" si="67"/>
        <v>42563.557187500002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11633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11.632999999999999</v>
      </c>
      <c r="P1065">
        <f t="shared" si="65"/>
        <v>0</v>
      </c>
      <c r="Q1065" t="s">
        <v>8335</v>
      </c>
      <c r="R1065" t="s">
        <v>8336</v>
      </c>
      <c r="S1065" s="11">
        <f t="shared" si="66"/>
        <v>42582.780810185184</v>
      </c>
      <c r="T1065" s="11">
        <f t="shared" si="67"/>
        <v>42612.780810185184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11633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0.12925555555555557</v>
      </c>
      <c r="P1066">
        <f t="shared" si="65"/>
        <v>94.577235772357724</v>
      </c>
      <c r="Q1066" t="s">
        <v>8337</v>
      </c>
      <c r="R1066" t="s">
        <v>8338</v>
      </c>
      <c r="S1066" s="11">
        <f t="shared" si="66"/>
        <v>41416.978043981479</v>
      </c>
      <c r="T1066" s="11">
        <f t="shared" si="67"/>
        <v>41461.978043981479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11633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3.8776666666666668</v>
      </c>
      <c r="P1067">
        <f t="shared" si="65"/>
        <v>2326.6</v>
      </c>
      <c r="Q1067" t="s">
        <v>8337</v>
      </c>
      <c r="R1067" t="s">
        <v>8338</v>
      </c>
      <c r="S1067" s="11">
        <f t="shared" si="66"/>
        <v>41661.131041666667</v>
      </c>
      <c r="T1067" s="11">
        <f t="shared" si="67"/>
        <v>41689.131041666667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11633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7.7553333333333335E-2</v>
      </c>
      <c r="P1068">
        <f t="shared" si="65"/>
        <v>78.601351351351354</v>
      </c>
      <c r="Q1068" t="s">
        <v>8337</v>
      </c>
      <c r="R1068" t="s">
        <v>8338</v>
      </c>
      <c r="S1068" s="11">
        <f t="shared" si="66"/>
        <v>41445.712754629632</v>
      </c>
      <c r="T1068" s="11">
        <f t="shared" si="67"/>
        <v>41490.712754629632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11633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23.265999999999998</v>
      </c>
      <c r="P1069">
        <f t="shared" si="65"/>
        <v>1163.3</v>
      </c>
      <c r="Q1069" t="s">
        <v>8337</v>
      </c>
      <c r="R1069" t="s">
        <v>8338</v>
      </c>
      <c r="S1069" s="11">
        <f t="shared" si="66"/>
        <v>41599.605682870373</v>
      </c>
      <c r="T1069" s="11">
        <f t="shared" si="67"/>
        <v>41629.605682870373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11633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0.38776666666666665</v>
      </c>
      <c r="P1070">
        <f t="shared" si="65"/>
        <v>2908.25</v>
      </c>
      <c r="Q1070" t="s">
        <v>8337</v>
      </c>
      <c r="R1070" t="s">
        <v>8338</v>
      </c>
      <c r="S1070" s="11">
        <f t="shared" si="66"/>
        <v>42440.121111111104</v>
      </c>
      <c r="T1070" s="11">
        <f t="shared" si="67"/>
        <v>42470.079444444447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11633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5.2877272727272731</v>
      </c>
      <c r="P1071">
        <f t="shared" si="65"/>
        <v>553.95238095238096</v>
      </c>
      <c r="Q1071" t="s">
        <v>8337</v>
      </c>
      <c r="R1071" t="s">
        <v>8338</v>
      </c>
      <c r="S1071" s="11">
        <f t="shared" si="66"/>
        <v>41571.979849537034</v>
      </c>
      <c r="T1071" s="11">
        <f t="shared" si="67"/>
        <v>41604.021516203706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11633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1.1633</v>
      </c>
      <c r="P1072">
        <f t="shared" si="65"/>
        <v>5816.5</v>
      </c>
      <c r="Q1072" t="s">
        <v>8337</v>
      </c>
      <c r="R1072" t="s">
        <v>8338</v>
      </c>
      <c r="S1072" s="11">
        <f t="shared" si="66"/>
        <v>41162.761828703704</v>
      </c>
      <c r="T1072" s="11">
        <f t="shared" si="67"/>
        <v>41182.761828703704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11633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116.33</v>
      </c>
      <c r="P1073">
        <f t="shared" si="65"/>
        <v>0</v>
      </c>
      <c r="Q1073" t="s">
        <v>8337</v>
      </c>
      <c r="R1073" t="s">
        <v>8338</v>
      </c>
      <c r="S1073" s="11">
        <f t="shared" si="66"/>
        <v>42295.503391203703</v>
      </c>
      <c r="T1073" s="11">
        <f t="shared" si="67"/>
        <v>42325.545057870375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11633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0.15510666666666667</v>
      </c>
      <c r="P1074">
        <f t="shared" si="65"/>
        <v>2908.25</v>
      </c>
      <c r="Q1074" t="s">
        <v>8337</v>
      </c>
      <c r="R1074" t="s">
        <v>8338</v>
      </c>
      <c r="S1074" s="11">
        <f t="shared" si="66"/>
        <v>41645.582141203704</v>
      </c>
      <c r="T1074" s="11">
        <f t="shared" si="67"/>
        <v>41675.582141203704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11633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15.510666666666667</v>
      </c>
      <c r="P1075">
        <f t="shared" si="65"/>
        <v>11633</v>
      </c>
      <c r="Q1075" t="s">
        <v>8337</v>
      </c>
      <c r="R1075" t="s">
        <v>8338</v>
      </c>
      <c r="S1075" s="11">
        <f t="shared" si="66"/>
        <v>40802.714594907404</v>
      </c>
      <c r="T1075" s="11">
        <f t="shared" si="67"/>
        <v>40832.714594907404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11633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0.21542592592592594</v>
      </c>
      <c r="P1076">
        <f t="shared" si="65"/>
        <v>387.76666666666665</v>
      </c>
      <c r="Q1076" t="s">
        <v>8337</v>
      </c>
      <c r="R1076" t="s">
        <v>8338</v>
      </c>
      <c r="S1076" s="11">
        <f t="shared" si="66"/>
        <v>41612.922974537039</v>
      </c>
      <c r="T1076" s="11">
        <f t="shared" si="67"/>
        <v>41642.922974537039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11633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11.632999999999999</v>
      </c>
      <c r="P1077">
        <f t="shared" si="65"/>
        <v>3877.6666666666665</v>
      </c>
      <c r="Q1077" t="s">
        <v>8337</v>
      </c>
      <c r="R1077" t="s">
        <v>8338</v>
      </c>
      <c r="S1077" s="11">
        <f t="shared" si="66"/>
        <v>41005.654120370367</v>
      </c>
      <c r="T1077" s="11">
        <f t="shared" si="67"/>
        <v>41035.654120370367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11633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0.15510666666666667</v>
      </c>
      <c r="P1078">
        <f t="shared" si="65"/>
        <v>11.931282051282052</v>
      </c>
      <c r="Q1078" t="s">
        <v>8337</v>
      </c>
      <c r="R1078" t="s">
        <v>8338</v>
      </c>
      <c r="S1078" s="11">
        <f t="shared" si="66"/>
        <v>41838.127893518518</v>
      </c>
      <c r="T1078" s="11">
        <f t="shared" si="67"/>
        <v>41893.127893518518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11633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0.46532000000000001</v>
      </c>
      <c r="P1079">
        <f t="shared" si="65"/>
        <v>69.658682634730539</v>
      </c>
      <c r="Q1079" t="s">
        <v>8337</v>
      </c>
      <c r="R1079" t="s">
        <v>8338</v>
      </c>
      <c r="S1079" s="11">
        <f t="shared" si="66"/>
        <v>42352.91679398148</v>
      </c>
      <c r="T1079" s="11">
        <f t="shared" si="67"/>
        <v>42382.91679398148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11633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19.388333333333332</v>
      </c>
      <c r="P1080">
        <f t="shared" si="65"/>
        <v>2326.6</v>
      </c>
      <c r="Q1080" t="s">
        <v>8337</v>
      </c>
      <c r="R1080" t="s">
        <v>8338</v>
      </c>
      <c r="S1080" s="11">
        <f t="shared" si="66"/>
        <v>40700.945844907408</v>
      </c>
      <c r="T1080" s="11">
        <f t="shared" si="67"/>
        <v>40745.945844907408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11633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0.44742307692307692</v>
      </c>
      <c r="P1081">
        <f t="shared" si="65"/>
        <v>646.27777777777783</v>
      </c>
      <c r="Q1081" t="s">
        <v>8337</v>
      </c>
      <c r="R1081" t="s">
        <v>8338</v>
      </c>
      <c r="S1081" s="11">
        <f t="shared" si="66"/>
        <v>42479.316388888896</v>
      </c>
      <c r="T1081" s="11">
        <f t="shared" si="67"/>
        <v>42504.316388888896</v>
      </c>
    </row>
    <row r="1082" spans="1:20" ht="33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11633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0.58165</v>
      </c>
      <c r="P1082">
        <f t="shared" si="65"/>
        <v>118.70408163265306</v>
      </c>
      <c r="Q1082" t="s">
        <v>8337</v>
      </c>
      <c r="R1082" t="s">
        <v>8338</v>
      </c>
      <c r="S1082" s="11">
        <f t="shared" si="66"/>
        <v>41739.888113425928</v>
      </c>
      <c r="T1082" s="11">
        <f t="shared" si="67"/>
        <v>41769.888113425928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11633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0.17107352941176471</v>
      </c>
      <c r="P1083">
        <f t="shared" si="65"/>
        <v>2908.25</v>
      </c>
      <c r="Q1083" t="s">
        <v>8337</v>
      </c>
      <c r="R1083" t="s">
        <v>8338</v>
      </c>
      <c r="S1083" s="11">
        <f t="shared" si="66"/>
        <v>42002.676990740743</v>
      </c>
      <c r="T1083" s="11">
        <f t="shared" si="67"/>
        <v>42032.676990740743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11633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1.1633</v>
      </c>
      <c r="P1084">
        <f t="shared" si="65"/>
        <v>3877.6666666666665</v>
      </c>
      <c r="Q1084" t="s">
        <v>8337</v>
      </c>
      <c r="R1084" t="s">
        <v>8338</v>
      </c>
      <c r="S1084" s="11">
        <f t="shared" si="66"/>
        <v>41101.656111111115</v>
      </c>
      <c r="T1084" s="11">
        <f t="shared" si="67"/>
        <v>41131.656111111115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11633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0.23266000000000001</v>
      </c>
      <c r="P1085">
        <f t="shared" si="65"/>
        <v>11633</v>
      </c>
      <c r="Q1085" t="s">
        <v>8337</v>
      </c>
      <c r="R1085" t="s">
        <v>8338</v>
      </c>
      <c r="S1085" s="11">
        <f t="shared" si="66"/>
        <v>41793.409525462965</v>
      </c>
      <c r="T1085" s="11">
        <f t="shared" si="67"/>
        <v>41853.409525462965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11633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21.150909090909092</v>
      </c>
      <c r="P1086">
        <f t="shared" si="65"/>
        <v>0</v>
      </c>
      <c r="Q1086" t="s">
        <v>8337</v>
      </c>
      <c r="R1086" t="s">
        <v>8338</v>
      </c>
      <c r="S1086" s="11">
        <f t="shared" si="66"/>
        <v>41829.662083333329</v>
      </c>
      <c r="T1086" s="11">
        <f t="shared" si="67"/>
        <v>41859.662083333329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11633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0.38776666666666665</v>
      </c>
      <c r="P1087">
        <f t="shared" si="65"/>
        <v>1292.5555555555557</v>
      </c>
      <c r="Q1087" t="s">
        <v>8337</v>
      </c>
      <c r="R1087" t="s">
        <v>8338</v>
      </c>
      <c r="S1087" s="11">
        <f t="shared" si="66"/>
        <v>42413.421006944445</v>
      </c>
      <c r="T1087" s="11">
        <f t="shared" si="67"/>
        <v>42443.379340277781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11633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0.64627777777777773</v>
      </c>
      <c r="P1088">
        <f t="shared" si="65"/>
        <v>5816.5</v>
      </c>
      <c r="Q1088" t="s">
        <v>8337</v>
      </c>
      <c r="R1088" t="s">
        <v>8338</v>
      </c>
      <c r="S1088" s="11">
        <f t="shared" si="66"/>
        <v>41845.616793981484</v>
      </c>
      <c r="T1088" s="11">
        <f t="shared" si="67"/>
        <v>41875.616793981484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11633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10.575454545454546</v>
      </c>
      <c r="P1089">
        <f t="shared" si="65"/>
        <v>0</v>
      </c>
      <c r="Q1089" t="s">
        <v>8337</v>
      </c>
      <c r="R1089" t="s">
        <v>8338</v>
      </c>
      <c r="S1089" s="11">
        <f t="shared" si="66"/>
        <v>41775.463969907411</v>
      </c>
      <c r="T1089" s="11">
        <f t="shared" si="67"/>
        <v>41805.463969907411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11633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0.25851111111111114</v>
      </c>
      <c r="P1090">
        <f t="shared" si="65"/>
        <v>79.136054421768705</v>
      </c>
      <c r="Q1090" t="s">
        <v>8337</v>
      </c>
      <c r="R1090" t="s">
        <v>8338</v>
      </c>
      <c r="S1090" s="11">
        <f t="shared" si="66"/>
        <v>41723.549386574072</v>
      </c>
      <c r="T1090" s="11">
        <f t="shared" si="67"/>
        <v>41753.549386574072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11633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0.7755333333333333</v>
      </c>
      <c r="P1091">
        <f t="shared" ref="P1091:P1154" si="69">IF(L1091&gt;0, E1091/L1091, 0)</f>
        <v>237.40816326530611</v>
      </c>
      <c r="Q1091" t="s">
        <v>8337</v>
      </c>
      <c r="R1091" t="s">
        <v>8338</v>
      </c>
      <c r="S1091" s="11">
        <f t="shared" ref="S1091:S1154" si="70">(((J1091/60)/60)/24)+DATE(1970,1,1)+(-6/24)</f>
        <v>42150.939525462964</v>
      </c>
      <c r="T1091" s="11">
        <f t="shared" ref="T1091:T1154" si="71">(((I1091/60)/60)/24)+DATE(1970,1,1)+(-6/24)</f>
        <v>42180.939525462964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11633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0.89491499346103542</v>
      </c>
      <c r="P1092">
        <f t="shared" si="69"/>
        <v>11633</v>
      </c>
      <c r="Q1092" t="s">
        <v>8337</v>
      </c>
      <c r="R1092" t="s">
        <v>8338</v>
      </c>
      <c r="S1092" s="11">
        <f t="shared" si="70"/>
        <v>42122.935798611114</v>
      </c>
      <c r="T1092" s="11">
        <f t="shared" si="71"/>
        <v>42152.935798611114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11633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58.164999999999999</v>
      </c>
      <c r="P1093">
        <f t="shared" si="69"/>
        <v>5816.5</v>
      </c>
      <c r="Q1093" t="s">
        <v>8337</v>
      </c>
      <c r="R1093" t="s">
        <v>8338</v>
      </c>
      <c r="S1093" s="11">
        <f t="shared" si="70"/>
        <v>42440.570277777777</v>
      </c>
      <c r="T1093" s="11">
        <f t="shared" si="71"/>
        <v>42470.528611111105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11633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5.8164999999999996</v>
      </c>
      <c r="P1094">
        <f t="shared" si="69"/>
        <v>1661.8571428571429</v>
      </c>
      <c r="Q1094" t="s">
        <v>8337</v>
      </c>
      <c r="R1094" t="s">
        <v>8338</v>
      </c>
      <c r="S1094" s="11">
        <f t="shared" si="70"/>
        <v>41249.775902777779</v>
      </c>
      <c r="T1094" s="11">
        <f t="shared" si="71"/>
        <v>41279.775902777779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11633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38.776666666666664</v>
      </c>
      <c r="P1095">
        <f t="shared" si="69"/>
        <v>2908.25</v>
      </c>
      <c r="Q1095" t="s">
        <v>8337</v>
      </c>
      <c r="R1095" t="s">
        <v>8338</v>
      </c>
      <c r="S1095" s="11">
        <f t="shared" si="70"/>
        <v>42396.723807870367</v>
      </c>
      <c r="T1095" s="11">
        <f t="shared" si="71"/>
        <v>42411.723807870367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11633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0.64627777777777773</v>
      </c>
      <c r="P1096">
        <f t="shared" si="69"/>
        <v>430.85185185185185</v>
      </c>
      <c r="Q1096" t="s">
        <v>8337</v>
      </c>
      <c r="R1096" t="s">
        <v>8338</v>
      </c>
      <c r="S1096" s="11">
        <f t="shared" si="70"/>
        <v>40795.463344907403</v>
      </c>
      <c r="T1096" s="11">
        <f t="shared" si="71"/>
        <v>40825.463344907403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11633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2.3265999999999998E-2</v>
      </c>
      <c r="P1097">
        <f t="shared" si="69"/>
        <v>123.75531914893617</v>
      </c>
      <c r="Q1097" t="s">
        <v>8337</v>
      </c>
      <c r="R1097" t="s">
        <v>8338</v>
      </c>
      <c r="S1097" s="11">
        <f t="shared" si="70"/>
        <v>41486.287268518521</v>
      </c>
      <c r="T1097" s="11">
        <f t="shared" si="71"/>
        <v>41516.287268518521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11633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0.9694166666666667</v>
      </c>
      <c r="P1098">
        <f t="shared" si="69"/>
        <v>401.13793103448273</v>
      </c>
      <c r="Q1098" t="s">
        <v>8337</v>
      </c>
      <c r="R1098" t="s">
        <v>8338</v>
      </c>
      <c r="S1098" s="11">
        <f t="shared" si="70"/>
        <v>41885.26798611111</v>
      </c>
      <c r="T1098" s="11">
        <f t="shared" si="71"/>
        <v>41915.895833333336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11633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0.11633</v>
      </c>
      <c r="P1099">
        <f t="shared" si="69"/>
        <v>1661.8571428571429</v>
      </c>
      <c r="Q1099" t="s">
        <v>8337</v>
      </c>
      <c r="R1099" t="s">
        <v>8338</v>
      </c>
      <c r="S1099" s="11">
        <f t="shared" si="70"/>
        <v>41660.542557870373</v>
      </c>
      <c r="T1099" s="11">
        <f t="shared" si="71"/>
        <v>41700.542557870373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11633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0.46532000000000001</v>
      </c>
      <c r="P1100">
        <f t="shared" si="69"/>
        <v>528.77272727272725</v>
      </c>
      <c r="Q1100" t="s">
        <v>8337</v>
      </c>
      <c r="R1100" t="s">
        <v>8338</v>
      </c>
      <c r="S1100" s="11">
        <f t="shared" si="70"/>
        <v>41712.512673611112</v>
      </c>
      <c r="T1100" s="11">
        <f t="shared" si="71"/>
        <v>41742.512673611112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11633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2.3266</v>
      </c>
      <c r="P1101">
        <f t="shared" si="69"/>
        <v>11633</v>
      </c>
      <c r="Q1101" t="s">
        <v>8337</v>
      </c>
      <c r="R1101" t="s">
        <v>8338</v>
      </c>
      <c r="S1101" s="11">
        <f t="shared" si="70"/>
        <v>42107.586435185185</v>
      </c>
      <c r="T1101" s="11">
        <f t="shared" si="71"/>
        <v>42137.586435185185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11633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2.9082499999999998</v>
      </c>
      <c r="P1102">
        <f t="shared" si="69"/>
        <v>1163.3</v>
      </c>
      <c r="Q1102" t="s">
        <v>8337</v>
      </c>
      <c r="R1102" t="s">
        <v>8338</v>
      </c>
      <c r="S1102" s="11">
        <f t="shared" si="70"/>
        <v>42383.860775462963</v>
      </c>
      <c r="T1102" s="11">
        <f t="shared" si="71"/>
        <v>42413.860775462963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11633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0.11633</v>
      </c>
      <c r="P1103">
        <f t="shared" si="69"/>
        <v>1938.8333333333333</v>
      </c>
      <c r="Q1103" t="s">
        <v>8337</v>
      </c>
      <c r="R1103" t="s">
        <v>8338</v>
      </c>
      <c r="S1103" s="11">
        <f t="shared" si="70"/>
        <v>42538.52243055556</v>
      </c>
      <c r="T1103" s="11">
        <f t="shared" si="71"/>
        <v>42565.508333333331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11633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1.4541249999999999</v>
      </c>
      <c r="P1104">
        <f t="shared" si="69"/>
        <v>484.70833333333331</v>
      </c>
      <c r="Q1104" t="s">
        <v>8337</v>
      </c>
      <c r="R1104" t="s">
        <v>8338</v>
      </c>
      <c r="S1104" s="11">
        <f t="shared" si="70"/>
        <v>41576.795428240745</v>
      </c>
      <c r="T1104" s="11">
        <f t="shared" si="71"/>
        <v>41616.999305555553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11633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0.7755333333333333</v>
      </c>
      <c r="P1105">
        <f t="shared" si="69"/>
        <v>775.5333333333333</v>
      </c>
      <c r="Q1105" t="s">
        <v>8337</v>
      </c>
      <c r="R1105" t="s">
        <v>8338</v>
      </c>
      <c r="S1105" s="11">
        <f t="shared" si="70"/>
        <v>42478.97210648148</v>
      </c>
      <c r="T1105" s="11">
        <f t="shared" si="71"/>
        <v>42538.97210648148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11633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0.19388333333333332</v>
      </c>
      <c r="P1106">
        <f t="shared" si="69"/>
        <v>314.40540540540542</v>
      </c>
      <c r="Q1106" t="s">
        <v>8337</v>
      </c>
      <c r="R1106" t="s">
        <v>8338</v>
      </c>
      <c r="S1106" s="11">
        <f t="shared" si="70"/>
        <v>41771.15996527778</v>
      </c>
      <c r="T1106" s="11">
        <f t="shared" si="71"/>
        <v>41801.15996527778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11633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1.2925555555555555E-2</v>
      </c>
      <c r="P1107">
        <f t="shared" si="69"/>
        <v>581.65</v>
      </c>
      <c r="Q1107" t="s">
        <v>8337</v>
      </c>
      <c r="R1107" t="s">
        <v>8338</v>
      </c>
      <c r="S1107" s="11">
        <f t="shared" si="70"/>
        <v>41691.885729166665</v>
      </c>
      <c r="T1107" s="11">
        <f t="shared" si="71"/>
        <v>41721.8440625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11633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29.0825</v>
      </c>
      <c r="P1108">
        <f t="shared" si="69"/>
        <v>1661.8571428571429</v>
      </c>
      <c r="Q1108" t="s">
        <v>8337</v>
      </c>
      <c r="R1108" t="s">
        <v>8338</v>
      </c>
      <c r="S1108" s="11">
        <f t="shared" si="70"/>
        <v>40973.490451388891</v>
      </c>
      <c r="T1108" s="11">
        <f t="shared" si="71"/>
        <v>41003.448784722219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11633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1.1633</v>
      </c>
      <c r="P1109">
        <f t="shared" si="69"/>
        <v>0</v>
      </c>
      <c r="Q1109" t="s">
        <v>8337</v>
      </c>
      <c r="R1109" t="s">
        <v>8338</v>
      </c>
      <c r="S1109" s="11">
        <f t="shared" si="70"/>
        <v>41813.611388888887</v>
      </c>
      <c r="T1109" s="11">
        <f t="shared" si="71"/>
        <v>41843.611388888887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11633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0.46532000000000001</v>
      </c>
      <c r="P1110">
        <f t="shared" si="69"/>
        <v>553.95238095238096</v>
      </c>
      <c r="Q1110" t="s">
        <v>8337</v>
      </c>
      <c r="R1110" t="s">
        <v>8338</v>
      </c>
      <c r="S1110" s="11">
        <f t="shared" si="70"/>
        <v>40952.386979166666</v>
      </c>
      <c r="T1110" s="11">
        <f t="shared" si="71"/>
        <v>41012.345312500001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11633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1.1633</v>
      </c>
      <c r="P1111">
        <f t="shared" si="69"/>
        <v>3877.6666666666665</v>
      </c>
      <c r="Q1111" t="s">
        <v>8337</v>
      </c>
      <c r="R1111" t="s">
        <v>8338</v>
      </c>
      <c r="S1111" s="11">
        <f t="shared" si="70"/>
        <v>42662.502199074079</v>
      </c>
      <c r="T1111" s="11">
        <f t="shared" si="71"/>
        <v>42692.543865740736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11633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0.23266000000000001</v>
      </c>
      <c r="P1112">
        <f t="shared" si="69"/>
        <v>1057.5454545454545</v>
      </c>
      <c r="Q1112" t="s">
        <v>8337</v>
      </c>
      <c r="R1112" t="s">
        <v>8338</v>
      </c>
      <c r="S1112" s="11">
        <f t="shared" si="70"/>
        <v>41220.683124999996</v>
      </c>
      <c r="T1112" s="11">
        <f t="shared" si="71"/>
        <v>41250.683124999996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11633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4.6532</v>
      </c>
      <c r="P1113">
        <f t="shared" si="69"/>
        <v>11633</v>
      </c>
      <c r="Q1113" t="s">
        <v>8337</v>
      </c>
      <c r="R1113" t="s">
        <v>8338</v>
      </c>
      <c r="S1113" s="11">
        <f t="shared" si="70"/>
        <v>42346.953587962969</v>
      </c>
      <c r="T1113" s="11">
        <f t="shared" si="71"/>
        <v>42376.953587962969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11633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0.13219318181818182</v>
      </c>
      <c r="P1114">
        <f t="shared" si="69"/>
        <v>37.285256410256409</v>
      </c>
      <c r="Q1114" t="s">
        <v>8337</v>
      </c>
      <c r="R1114" t="s">
        <v>8338</v>
      </c>
      <c r="S1114" s="11">
        <f t="shared" si="70"/>
        <v>41963.509386574078</v>
      </c>
      <c r="T1114" s="11">
        <f t="shared" si="71"/>
        <v>42023.104166666672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11633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11.632999999999999</v>
      </c>
      <c r="P1115">
        <f t="shared" si="69"/>
        <v>11633</v>
      </c>
      <c r="Q1115" t="s">
        <v>8337</v>
      </c>
      <c r="R1115" t="s">
        <v>8338</v>
      </c>
      <c r="S1115" s="11">
        <f t="shared" si="70"/>
        <v>41835.727083333331</v>
      </c>
      <c r="T1115" s="11">
        <f t="shared" si="71"/>
        <v>41865.727083333331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11633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1.9388333333333334</v>
      </c>
      <c r="P1116">
        <f t="shared" si="69"/>
        <v>3877.6666666666665</v>
      </c>
      <c r="Q1116" t="s">
        <v>8337</v>
      </c>
      <c r="R1116" t="s">
        <v>8338</v>
      </c>
      <c r="S1116" s="11">
        <f t="shared" si="70"/>
        <v>41526.095914351856</v>
      </c>
      <c r="T1116" s="11">
        <f t="shared" si="71"/>
        <v>41556.095914351856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11633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0.290825</v>
      </c>
      <c r="P1117">
        <f t="shared" si="69"/>
        <v>2908.25</v>
      </c>
      <c r="Q1117" t="s">
        <v>8337</v>
      </c>
      <c r="R1117" t="s">
        <v>8338</v>
      </c>
      <c r="S1117" s="11">
        <f t="shared" si="70"/>
        <v>42429.445543981477</v>
      </c>
      <c r="T1117" s="11">
        <f t="shared" si="71"/>
        <v>42459.403877314813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11633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2.3265999999999998E-2</v>
      </c>
      <c r="P1118">
        <f t="shared" si="69"/>
        <v>1163.3</v>
      </c>
      <c r="Q1118" t="s">
        <v>8337</v>
      </c>
      <c r="R1118" t="s">
        <v>8338</v>
      </c>
      <c r="S1118" s="11">
        <f t="shared" si="70"/>
        <v>41009.597314814811</v>
      </c>
      <c r="T1118" s="11">
        <f t="shared" si="71"/>
        <v>41069.597314814811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11633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11.632999999999999</v>
      </c>
      <c r="P1119">
        <f t="shared" si="69"/>
        <v>1454.125</v>
      </c>
      <c r="Q1119" t="s">
        <v>8337</v>
      </c>
      <c r="R1119" t="s">
        <v>8338</v>
      </c>
      <c r="S1119" s="11">
        <f t="shared" si="70"/>
        <v>42333.348530092597</v>
      </c>
      <c r="T1119" s="11">
        <f t="shared" si="71"/>
        <v>42363.348530092597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11633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2.5851111111111109</v>
      </c>
      <c r="P1120">
        <f t="shared" si="69"/>
        <v>3877.6666666666665</v>
      </c>
      <c r="Q1120" t="s">
        <v>8337</v>
      </c>
      <c r="R1120" t="s">
        <v>8338</v>
      </c>
      <c r="S1120" s="11">
        <f t="shared" si="70"/>
        <v>41703.91642361111</v>
      </c>
      <c r="T1120" s="11">
        <f t="shared" si="71"/>
        <v>41733.874756944446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11633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5.5395238095238097</v>
      </c>
      <c r="P1121">
        <f t="shared" si="69"/>
        <v>11633</v>
      </c>
      <c r="Q1121" t="s">
        <v>8337</v>
      </c>
      <c r="R1121" t="s">
        <v>8338</v>
      </c>
      <c r="S1121" s="11">
        <f t="shared" si="70"/>
        <v>41722.542407407411</v>
      </c>
      <c r="T1121" s="11">
        <f t="shared" si="71"/>
        <v>41735.542407407411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11633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0.46532000000000001</v>
      </c>
      <c r="P1122">
        <f t="shared" si="69"/>
        <v>0</v>
      </c>
      <c r="Q1122" t="s">
        <v>8337</v>
      </c>
      <c r="R1122" t="s">
        <v>8338</v>
      </c>
      <c r="S1122" s="11">
        <f t="shared" si="70"/>
        <v>40799.622685185182</v>
      </c>
      <c r="T1122" s="11">
        <f t="shared" si="71"/>
        <v>40844.622685185182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11633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4.6531999999999997E-2</v>
      </c>
      <c r="P1123">
        <f t="shared" si="69"/>
        <v>2326.6</v>
      </c>
      <c r="Q1123" t="s">
        <v>8337</v>
      </c>
      <c r="R1123" t="s">
        <v>8338</v>
      </c>
      <c r="S1123" s="11">
        <f t="shared" si="70"/>
        <v>42412.684212962966</v>
      </c>
      <c r="T1123" s="11">
        <f t="shared" si="71"/>
        <v>42442.642546296294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11633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3.6353124999999999</v>
      </c>
      <c r="P1124">
        <f t="shared" si="69"/>
        <v>0</v>
      </c>
      <c r="Q1124" t="s">
        <v>8337</v>
      </c>
      <c r="R1124" t="s">
        <v>8338</v>
      </c>
      <c r="S1124" s="11">
        <f t="shared" si="70"/>
        <v>41410.453993055555</v>
      </c>
      <c r="T1124" s="11">
        <f t="shared" si="71"/>
        <v>41424.453993055555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11633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2.3266</v>
      </c>
      <c r="P1125">
        <f t="shared" si="69"/>
        <v>3877.6666666666665</v>
      </c>
      <c r="Q1125" t="s">
        <v>8337</v>
      </c>
      <c r="R1125" t="s">
        <v>8338</v>
      </c>
      <c r="S1125" s="11">
        <f t="shared" si="70"/>
        <v>41718.2737037037</v>
      </c>
      <c r="T1125" s="11">
        <f t="shared" si="71"/>
        <v>41748.2737037037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11633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0.12925555555555557</v>
      </c>
      <c r="P1126">
        <f t="shared" si="69"/>
        <v>1661.8571428571429</v>
      </c>
      <c r="Q1126" t="s">
        <v>8337</v>
      </c>
      <c r="R1126" t="s">
        <v>8339</v>
      </c>
      <c r="S1126" s="11">
        <f t="shared" si="70"/>
        <v>42094.417256944449</v>
      </c>
      <c r="T1126" s="11">
        <f t="shared" si="71"/>
        <v>42124.417256944449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11633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3.8776666666666668</v>
      </c>
      <c r="P1127">
        <f t="shared" si="69"/>
        <v>0</v>
      </c>
      <c r="Q1127" t="s">
        <v>8337</v>
      </c>
      <c r="R1127" t="s">
        <v>8339</v>
      </c>
      <c r="S1127" s="11">
        <f t="shared" si="70"/>
        <v>42212.374189814815</v>
      </c>
      <c r="T1127" s="11">
        <f t="shared" si="71"/>
        <v>42272.374189814815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11633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5.8164999999999996</v>
      </c>
      <c r="P1128">
        <f t="shared" si="69"/>
        <v>5816.5</v>
      </c>
      <c r="Q1128" t="s">
        <v>8337</v>
      </c>
      <c r="R1128" t="s">
        <v>8339</v>
      </c>
      <c r="S1128" s="11">
        <f t="shared" si="70"/>
        <v>42535.077476851846</v>
      </c>
      <c r="T1128" s="11">
        <f t="shared" si="71"/>
        <v>42565.077476851846</v>
      </c>
    </row>
    <row r="1129" spans="1:20" ht="49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11633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0.3323714285714286</v>
      </c>
      <c r="P1129">
        <f t="shared" si="69"/>
        <v>505.78260869565219</v>
      </c>
      <c r="Q1129" t="s">
        <v>8337</v>
      </c>
      <c r="R1129" t="s">
        <v>8339</v>
      </c>
      <c r="S1129" s="11">
        <f t="shared" si="70"/>
        <v>41926.604166666664</v>
      </c>
      <c r="T1129" s="11">
        <f t="shared" si="71"/>
        <v>41957.645833333328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11633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11.632999999999999</v>
      </c>
      <c r="P1130">
        <f t="shared" si="69"/>
        <v>11633</v>
      </c>
      <c r="Q1130" t="s">
        <v>8337</v>
      </c>
      <c r="R1130" t="s">
        <v>8339</v>
      </c>
      <c r="S1130" s="11">
        <f t="shared" si="70"/>
        <v>41828.399502314816</v>
      </c>
      <c r="T1130" s="11">
        <f t="shared" si="71"/>
        <v>41858.399502314816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11633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0.58165</v>
      </c>
      <c r="P1131">
        <f t="shared" si="69"/>
        <v>5816.5</v>
      </c>
      <c r="Q1131" t="s">
        <v>8337</v>
      </c>
      <c r="R1131" t="s">
        <v>8339</v>
      </c>
      <c r="S1131" s="11">
        <f t="shared" si="70"/>
        <v>42496.014965277776</v>
      </c>
      <c r="T1131" s="11">
        <f t="shared" si="71"/>
        <v>42526.014965277776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11633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2.3266</v>
      </c>
      <c r="P1132">
        <f t="shared" si="69"/>
        <v>3877.6666666666665</v>
      </c>
      <c r="Q1132" t="s">
        <v>8337</v>
      </c>
      <c r="R1132" t="s">
        <v>8339</v>
      </c>
      <c r="S1132" s="11">
        <f t="shared" si="70"/>
        <v>41908.746527777781</v>
      </c>
      <c r="T1132" s="11">
        <f t="shared" si="71"/>
        <v>41968.788194444445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11633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0.290825</v>
      </c>
      <c r="P1133">
        <f t="shared" si="69"/>
        <v>0</v>
      </c>
      <c r="Q1133" t="s">
        <v>8337</v>
      </c>
      <c r="R1133" t="s">
        <v>8339</v>
      </c>
      <c r="S1133" s="11">
        <f t="shared" si="70"/>
        <v>42332.658194444448</v>
      </c>
      <c r="T1133" s="11">
        <f t="shared" si="71"/>
        <v>42362.658194444448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11633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1.1633</v>
      </c>
      <c r="P1134">
        <f t="shared" si="69"/>
        <v>894.84615384615381</v>
      </c>
      <c r="Q1134" t="s">
        <v>8337</v>
      </c>
      <c r="R1134" t="s">
        <v>8339</v>
      </c>
      <c r="S1134" s="11">
        <f t="shared" si="70"/>
        <v>42705.865405092598</v>
      </c>
      <c r="T1134" s="11">
        <f t="shared" si="71"/>
        <v>42735.865405092598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11633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3.8776666666666668</v>
      </c>
      <c r="P1135">
        <f t="shared" si="69"/>
        <v>11633</v>
      </c>
      <c r="Q1135" t="s">
        <v>8337</v>
      </c>
      <c r="R1135" t="s">
        <v>8339</v>
      </c>
      <c r="S1135" s="11">
        <f t="shared" si="70"/>
        <v>41821.157187500001</v>
      </c>
      <c r="T1135" s="11">
        <f t="shared" si="71"/>
        <v>41851.157187500001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11633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0.46532000000000001</v>
      </c>
      <c r="P1136">
        <f t="shared" si="69"/>
        <v>11633</v>
      </c>
      <c r="Q1136" t="s">
        <v>8337</v>
      </c>
      <c r="R1136" t="s">
        <v>8339</v>
      </c>
      <c r="S1136" s="11">
        <f t="shared" si="70"/>
        <v>41958.035046296296</v>
      </c>
      <c r="T1136" s="11">
        <f t="shared" si="71"/>
        <v>41971.939583333333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11633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11.632999999999999</v>
      </c>
      <c r="P1137">
        <f t="shared" si="69"/>
        <v>11633</v>
      </c>
      <c r="Q1137" t="s">
        <v>8337</v>
      </c>
      <c r="R1137" t="s">
        <v>8339</v>
      </c>
      <c r="S1137" s="11">
        <f t="shared" si="70"/>
        <v>42558.739513888882</v>
      </c>
      <c r="T1137" s="11">
        <f t="shared" si="71"/>
        <v>42588.739513888882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11633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2.7763723150357995</v>
      </c>
      <c r="P1138">
        <f t="shared" si="69"/>
        <v>1938.8333333333333</v>
      </c>
      <c r="Q1138" t="s">
        <v>8337</v>
      </c>
      <c r="R1138" t="s">
        <v>8339</v>
      </c>
      <c r="S1138" s="11">
        <f t="shared" si="70"/>
        <v>42327.421631944439</v>
      </c>
      <c r="T1138" s="11">
        <f t="shared" si="71"/>
        <v>42357.421631944439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11633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0.46532000000000001</v>
      </c>
      <c r="P1139">
        <f t="shared" si="69"/>
        <v>298.28205128205127</v>
      </c>
      <c r="Q1139" t="s">
        <v>8337</v>
      </c>
      <c r="R1139" t="s">
        <v>8339</v>
      </c>
      <c r="S1139" s="11">
        <f t="shared" si="70"/>
        <v>42453.569687499999</v>
      </c>
      <c r="T1139" s="11">
        <f t="shared" si="71"/>
        <v>42483.569687499999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11633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0.3323714285714286</v>
      </c>
      <c r="P1140">
        <f t="shared" si="69"/>
        <v>2908.25</v>
      </c>
      <c r="Q1140" t="s">
        <v>8337</v>
      </c>
      <c r="R1140" t="s">
        <v>8339</v>
      </c>
      <c r="S1140" s="11">
        <f t="shared" si="70"/>
        <v>42736.6566087963</v>
      </c>
      <c r="T1140" s="11">
        <f t="shared" si="71"/>
        <v>42756.6566087963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11633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1.4541249999999999</v>
      </c>
      <c r="P1141">
        <f t="shared" si="69"/>
        <v>11633</v>
      </c>
      <c r="Q1141" t="s">
        <v>8337</v>
      </c>
      <c r="R1141" t="s">
        <v>8339</v>
      </c>
      <c r="S1141" s="11">
        <f t="shared" si="70"/>
        <v>41975.097523148142</v>
      </c>
      <c r="T1141" s="11">
        <f t="shared" si="71"/>
        <v>42005.097523148142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11633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2.3266</v>
      </c>
      <c r="P1142">
        <f t="shared" si="69"/>
        <v>0</v>
      </c>
      <c r="Q1142" t="s">
        <v>8337</v>
      </c>
      <c r="R1142" t="s">
        <v>8339</v>
      </c>
      <c r="S1142" s="11">
        <f t="shared" si="70"/>
        <v>42192.212048611109</v>
      </c>
      <c r="T1142" s="11">
        <f t="shared" si="71"/>
        <v>42222.212048611109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11633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23.265999999999998</v>
      </c>
      <c r="P1143">
        <f t="shared" si="69"/>
        <v>0</v>
      </c>
      <c r="Q1143" t="s">
        <v>8337</v>
      </c>
      <c r="R1143" t="s">
        <v>8339</v>
      </c>
      <c r="S1143" s="11">
        <f t="shared" si="70"/>
        <v>42164.449652777781</v>
      </c>
      <c r="T1143" s="11">
        <f t="shared" si="71"/>
        <v>42194.449652777781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11633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2.9082499999999998</v>
      </c>
      <c r="P1144">
        <f t="shared" si="69"/>
        <v>0</v>
      </c>
      <c r="Q1144" t="s">
        <v>8337</v>
      </c>
      <c r="R1144" t="s">
        <v>8339</v>
      </c>
      <c r="S1144" s="11">
        <f t="shared" si="70"/>
        <v>42021.756099537044</v>
      </c>
      <c r="T1144" s="11">
        <f t="shared" si="71"/>
        <v>42051.756099537044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11633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0.25851111111111114</v>
      </c>
      <c r="P1145">
        <f t="shared" si="69"/>
        <v>1454.125</v>
      </c>
      <c r="Q1145" t="s">
        <v>8337</v>
      </c>
      <c r="R1145" t="s">
        <v>8339</v>
      </c>
      <c r="S1145" s="11">
        <f t="shared" si="70"/>
        <v>42324.94358796296</v>
      </c>
      <c r="T1145" s="11">
        <f t="shared" si="71"/>
        <v>42354.94358796296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11633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1.2508602150537635</v>
      </c>
      <c r="P1146">
        <f t="shared" si="69"/>
        <v>0</v>
      </c>
      <c r="Q1146" t="s">
        <v>8340</v>
      </c>
      <c r="R1146" t="s">
        <v>8341</v>
      </c>
      <c r="S1146" s="11">
        <f t="shared" si="70"/>
        <v>42092.931944444441</v>
      </c>
      <c r="T1146" s="11">
        <f t="shared" si="71"/>
        <v>42122.931944444441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11633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0.1454125</v>
      </c>
      <c r="P1147">
        <f t="shared" si="69"/>
        <v>11633</v>
      </c>
      <c r="Q1147" t="s">
        <v>8340</v>
      </c>
      <c r="R1147" t="s">
        <v>8341</v>
      </c>
      <c r="S1147" s="11">
        <f t="shared" si="70"/>
        <v>41854.497592592597</v>
      </c>
      <c r="T1147" s="11">
        <f t="shared" si="71"/>
        <v>41914.497592592597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11633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1.9388333333333334</v>
      </c>
      <c r="P1148">
        <f t="shared" si="69"/>
        <v>969.41666666666663</v>
      </c>
      <c r="Q1148" t="s">
        <v>8340</v>
      </c>
      <c r="R1148" t="s">
        <v>8341</v>
      </c>
      <c r="S1148" s="11">
        <f t="shared" si="70"/>
        <v>41723.7033912037</v>
      </c>
      <c r="T1148" s="11">
        <f t="shared" si="71"/>
        <v>41761.7033912037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11633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0.46532000000000001</v>
      </c>
      <c r="P1149">
        <f t="shared" si="69"/>
        <v>0</v>
      </c>
      <c r="Q1149" t="s">
        <v>8340</v>
      </c>
      <c r="R1149" t="s">
        <v>8341</v>
      </c>
      <c r="S1149" s="11">
        <f t="shared" si="70"/>
        <v>41871.722025462965</v>
      </c>
      <c r="T1149" s="11">
        <f t="shared" si="71"/>
        <v>41931.722025462965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11633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0.7755333333333333</v>
      </c>
      <c r="P1150">
        <f t="shared" si="69"/>
        <v>3877.6666666666665</v>
      </c>
      <c r="Q1150" t="s">
        <v>8340</v>
      </c>
      <c r="R1150" t="s">
        <v>8341</v>
      </c>
      <c r="S1150" s="11">
        <f t="shared" si="70"/>
        <v>42674.921076388884</v>
      </c>
      <c r="T1150" s="11">
        <f t="shared" si="71"/>
        <v>42704.962743055556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11633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0.23266000000000001</v>
      </c>
      <c r="P1151">
        <f t="shared" si="69"/>
        <v>5816.5</v>
      </c>
      <c r="Q1151" t="s">
        <v>8340</v>
      </c>
      <c r="R1151" t="s">
        <v>8341</v>
      </c>
      <c r="S1151" s="11">
        <f t="shared" si="70"/>
        <v>42507.46025462963</v>
      </c>
      <c r="T1151" s="11">
        <f t="shared" si="71"/>
        <v>42537.46025462963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11633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4.6532</v>
      </c>
      <c r="P1152">
        <f t="shared" si="69"/>
        <v>1938.8333333333333</v>
      </c>
      <c r="Q1152" t="s">
        <v>8340</v>
      </c>
      <c r="R1152" t="s">
        <v>8341</v>
      </c>
      <c r="S1152" s="11">
        <f t="shared" si="70"/>
        <v>42317.704571759255</v>
      </c>
      <c r="T1152" s="11">
        <f t="shared" si="71"/>
        <v>42377.704571759255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11633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0.46532000000000001</v>
      </c>
      <c r="P1153">
        <f t="shared" si="69"/>
        <v>0</v>
      </c>
      <c r="Q1153" t="s">
        <v>8340</v>
      </c>
      <c r="R1153" t="s">
        <v>8341</v>
      </c>
      <c r="S1153" s="11">
        <f t="shared" si="70"/>
        <v>42223.852581018517</v>
      </c>
      <c r="T1153" s="11">
        <f t="shared" si="71"/>
        <v>42253.852581018517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11633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0.72706249999999994</v>
      </c>
      <c r="P1154">
        <f t="shared" si="69"/>
        <v>775.5333333333333</v>
      </c>
      <c r="Q1154" t="s">
        <v>8340</v>
      </c>
      <c r="R1154" t="s">
        <v>8341</v>
      </c>
      <c r="S1154" s="11">
        <f t="shared" si="70"/>
        <v>42109.459629629629</v>
      </c>
      <c r="T1154" s="11">
        <f t="shared" si="71"/>
        <v>42139.459629629629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11633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1.4541249999999999</v>
      </c>
      <c r="P1155">
        <f t="shared" ref="P1155:P1218" si="73">IF(L1155&gt;0, E1155/L1155, 0)</f>
        <v>11633</v>
      </c>
      <c r="Q1155" t="s">
        <v>8340</v>
      </c>
      <c r="R1155" t="s">
        <v>8341</v>
      </c>
      <c r="S1155" s="11">
        <f t="shared" ref="S1155:S1218" si="74">(((J1155/60)/60)/24)+DATE(1970,1,1)+(-6/24)</f>
        <v>42143.464178240742</v>
      </c>
      <c r="T1155" s="11">
        <f t="shared" ref="T1155:T1218" si="75">(((I1155/60)/60)/24)+DATE(1970,1,1)+(-6/24)</f>
        <v>42173.464178240742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11633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2.3266</v>
      </c>
      <c r="P1156">
        <f t="shared" si="73"/>
        <v>3877.6666666666665</v>
      </c>
      <c r="Q1156" t="s">
        <v>8340</v>
      </c>
      <c r="R1156" t="s">
        <v>8341</v>
      </c>
      <c r="S1156" s="11">
        <f t="shared" si="74"/>
        <v>42222.858865740738</v>
      </c>
      <c r="T1156" s="11">
        <f t="shared" si="75"/>
        <v>42252.858865740738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11633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0.46532000000000001</v>
      </c>
      <c r="P1157">
        <f t="shared" si="73"/>
        <v>1454.125</v>
      </c>
      <c r="Q1157" t="s">
        <v>8340</v>
      </c>
      <c r="R1157" t="s">
        <v>8341</v>
      </c>
      <c r="S1157" s="11">
        <f t="shared" si="74"/>
        <v>41835.513981481483</v>
      </c>
      <c r="T1157" s="11">
        <f t="shared" si="75"/>
        <v>41865.513981481483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11633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1.7896923076923077</v>
      </c>
      <c r="P1158">
        <f t="shared" si="73"/>
        <v>0</v>
      </c>
      <c r="Q1158" t="s">
        <v>8340</v>
      </c>
      <c r="R1158" t="s">
        <v>8341</v>
      </c>
      <c r="S1158" s="11">
        <f t="shared" si="74"/>
        <v>42028.82131944444</v>
      </c>
      <c r="T1158" s="11">
        <f t="shared" si="75"/>
        <v>42058.82131944444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11633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1.1633</v>
      </c>
      <c r="P1159">
        <f t="shared" si="73"/>
        <v>3877.6666666666665</v>
      </c>
      <c r="Q1159" t="s">
        <v>8340</v>
      </c>
      <c r="R1159" t="s">
        <v>8341</v>
      </c>
      <c r="S1159" s="11">
        <f t="shared" si="74"/>
        <v>41918.378240740742</v>
      </c>
      <c r="T1159" s="11">
        <f t="shared" si="75"/>
        <v>41978.419907407413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11633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1.5510666666666666</v>
      </c>
      <c r="P1160">
        <f t="shared" si="73"/>
        <v>3877.6666666666665</v>
      </c>
      <c r="Q1160" t="s">
        <v>8340</v>
      </c>
      <c r="R1160" t="s">
        <v>8341</v>
      </c>
      <c r="S1160" s="11">
        <f t="shared" si="74"/>
        <v>41951.84175925926</v>
      </c>
      <c r="T1160" s="11">
        <f t="shared" si="75"/>
        <v>41981.84175925926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11633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1.7234074074074075</v>
      </c>
      <c r="P1161">
        <f t="shared" si="73"/>
        <v>0</v>
      </c>
      <c r="Q1161" t="s">
        <v>8340</v>
      </c>
      <c r="R1161" t="s">
        <v>8341</v>
      </c>
      <c r="S1161" s="11">
        <f t="shared" si="74"/>
        <v>42154.476446759261</v>
      </c>
      <c r="T1161" s="11">
        <f t="shared" si="75"/>
        <v>42185.40625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11633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0.38776666666666665</v>
      </c>
      <c r="P1162">
        <f t="shared" si="73"/>
        <v>612.26315789473688</v>
      </c>
      <c r="Q1162" t="s">
        <v>8340</v>
      </c>
      <c r="R1162" t="s">
        <v>8341</v>
      </c>
      <c r="S1162" s="11">
        <f t="shared" si="74"/>
        <v>42060.904930555553</v>
      </c>
      <c r="T1162" s="11">
        <f t="shared" si="75"/>
        <v>42090.863263888896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11633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0.64627777777777773</v>
      </c>
      <c r="P1163">
        <f t="shared" si="73"/>
        <v>0</v>
      </c>
      <c r="Q1163" t="s">
        <v>8340</v>
      </c>
      <c r="R1163" t="s">
        <v>8341</v>
      </c>
      <c r="S1163" s="11">
        <f t="shared" si="74"/>
        <v>42122.379502314812</v>
      </c>
      <c r="T1163" s="11">
        <f t="shared" si="75"/>
        <v>42143.379502314812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11633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0.19388333333333332</v>
      </c>
      <c r="P1164">
        <f t="shared" si="73"/>
        <v>5816.5</v>
      </c>
      <c r="Q1164" t="s">
        <v>8340</v>
      </c>
      <c r="R1164" t="s">
        <v>8341</v>
      </c>
      <c r="S1164" s="11">
        <f t="shared" si="74"/>
        <v>41876.433611111112</v>
      </c>
      <c r="T1164" s="11">
        <f t="shared" si="75"/>
        <v>41907.433611111112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11633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2.2371153846153846</v>
      </c>
      <c r="P1165">
        <f t="shared" si="73"/>
        <v>0</v>
      </c>
      <c r="Q1165" t="s">
        <v>8340</v>
      </c>
      <c r="R1165" t="s">
        <v>8341</v>
      </c>
      <c r="S1165" s="11">
        <f t="shared" si="74"/>
        <v>41830.473611111112</v>
      </c>
      <c r="T1165" s="11">
        <f t="shared" si="75"/>
        <v>41860.473611111112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11633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1.1633</v>
      </c>
      <c r="P1166">
        <f t="shared" si="73"/>
        <v>0</v>
      </c>
      <c r="Q1166" t="s">
        <v>8340</v>
      </c>
      <c r="R1166" t="s">
        <v>8341</v>
      </c>
      <c r="S1166" s="11">
        <f t="shared" si="74"/>
        <v>42509.474328703705</v>
      </c>
      <c r="T1166" s="11">
        <f t="shared" si="75"/>
        <v>42539.474328703705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11633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1.1633</v>
      </c>
      <c r="P1167">
        <f t="shared" si="73"/>
        <v>465.32</v>
      </c>
      <c r="Q1167" t="s">
        <v>8340</v>
      </c>
      <c r="R1167" t="s">
        <v>8341</v>
      </c>
      <c r="S1167" s="11">
        <f t="shared" si="74"/>
        <v>41791.964467592588</v>
      </c>
      <c r="T1167" s="11">
        <f t="shared" si="75"/>
        <v>41825.964467592588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11633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0.7755333333333333</v>
      </c>
      <c r="P1168">
        <f t="shared" si="73"/>
        <v>1454.125</v>
      </c>
      <c r="Q1168" t="s">
        <v>8340</v>
      </c>
      <c r="R1168" t="s">
        <v>8341</v>
      </c>
      <c r="S1168" s="11">
        <f t="shared" si="74"/>
        <v>42150.235439814816</v>
      </c>
      <c r="T1168" s="11">
        <f t="shared" si="75"/>
        <v>42180.916666666672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11633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0.19388333333333332</v>
      </c>
      <c r="P1169">
        <f t="shared" si="73"/>
        <v>727.0625</v>
      </c>
      <c r="Q1169" t="s">
        <v>8340</v>
      </c>
      <c r="R1169" t="s">
        <v>8341</v>
      </c>
      <c r="S1169" s="11">
        <f t="shared" si="74"/>
        <v>41863.484895833331</v>
      </c>
      <c r="T1169" s="11">
        <f t="shared" si="75"/>
        <v>41894.484895833331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11633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0.64627777777777773</v>
      </c>
      <c r="P1170">
        <f t="shared" si="73"/>
        <v>3877.6666666666665</v>
      </c>
      <c r="Q1170" t="s">
        <v>8340</v>
      </c>
      <c r="R1170" t="s">
        <v>8341</v>
      </c>
      <c r="S1170" s="11">
        <f t="shared" si="74"/>
        <v>42604.803993055553</v>
      </c>
      <c r="T1170" s="11">
        <f t="shared" si="75"/>
        <v>42634.803993055553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11633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1.1633</v>
      </c>
      <c r="P1171">
        <f t="shared" si="73"/>
        <v>3877.6666666666665</v>
      </c>
      <c r="Q1171" t="s">
        <v>8340</v>
      </c>
      <c r="R1171" t="s">
        <v>8341</v>
      </c>
      <c r="S1171" s="11">
        <f t="shared" si="74"/>
        <v>42027.103738425925</v>
      </c>
      <c r="T1171" s="11">
        <f t="shared" si="75"/>
        <v>42057.103738425925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11633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0.46532000000000001</v>
      </c>
      <c r="P1172">
        <f t="shared" si="73"/>
        <v>5816.5</v>
      </c>
      <c r="Q1172" t="s">
        <v>8340</v>
      </c>
      <c r="R1172" t="s">
        <v>8341</v>
      </c>
      <c r="S1172" s="11">
        <f t="shared" si="74"/>
        <v>42124.643182870372</v>
      </c>
      <c r="T1172" s="11">
        <f t="shared" si="75"/>
        <v>42154.643182870372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11633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0.46532000000000001</v>
      </c>
      <c r="P1173">
        <f t="shared" si="73"/>
        <v>11633</v>
      </c>
      <c r="Q1173" t="s">
        <v>8340</v>
      </c>
      <c r="R1173" t="s">
        <v>8341</v>
      </c>
      <c r="S1173" s="11">
        <f t="shared" si="74"/>
        <v>41938.554710648146</v>
      </c>
      <c r="T1173" s="11">
        <f t="shared" si="75"/>
        <v>41956.596377314811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11633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1.2925555555555555</v>
      </c>
      <c r="P1174">
        <f t="shared" si="73"/>
        <v>0</v>
      </c>
      <c r="Q1174" t="s">
        <v>8340</v>
      </c>
      <c r="R1174" t="s">
        <v>8341</v>
      </c>
      <c r="S1174" s="11">
        <f t="shared" si="74"/>
        <v>41841.432314814818</v>
      </c>
      <c r="T1174" s="11">
        <f t="shared" si="75"/>
        <v>41871.432314814818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11633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9.3063999999999994E-2</v>
      </c>
      <c r="P1175">
        <f t="shared" si="73"/>
        <v>11633</v>
      </c>
      <c r="Q1175" t="s">
        <v>8340</v>
      </c>
      <c r="R1175" t="s">
        <v>8341</v>
      </c>
      <c r="S1175" s="11">
        <f t="shared" si="74"/>
        <v>42183.935844907406</v>
      </c>
      <c r="T1175" s="11">
        <f t="shared" si="75"/>
        <v>42218.935844907406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11633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0.7755333333333333</v>
      </c>
      <c r="P1176">
        <f t="shared" si="73"/>
        <v>612.26315789473688</v>
      </c>
      <c r="Q1176" t="s">
        <v>8340</v>
      </c>
      <c r="R1176" t="s">
        <v>8341</v>
      </c>
      <c r="S1176" s="11">
        <f t="shared" si="74"/>
        <v>42468.59174768519</v>
      </c>
      <c r="T1176" s="11">
        <f t="shared" si="75"/>
        <v>42498.59174768519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11633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0.58165</v>
      </c>
      <c r="P1177">
        <f t="shared" si="73"/>
        <v>1292.5555555555557</v>
      </c>
      <c r="Q1177" t="s">
        <v>8340</v>
      </c>
      <c r="R1177" t="s">
        <v>8341</v>
      </c>
      <c r="S1177" s="11">
        <f t="shared" si="74"/>
        <v>42170.478460648148</v>
      </c>
      <c r="T1177" s="11">
        <f t="shared" si="75"/>
        <v>42200.478460648148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11633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6.6474285714285708E-2</v>
      </c>
      <c r="P1178">
        <f t="shared" si="73"/>
        <v>11633</v>
      </c>
      <c r="Q1178" t="s">
        <v>8340</v>
      </c>
      <c r="R1178" t="s">
        <v>8341</v>
      </c>
      <c r="S1178" s="11">
        <f t="shared" si="74"/>
        <v>42745.769652777773</v>
      </c>
      <c r="T1178" s="11">
        <f t="shared" si="75"/>
        <v>42800.291666666672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11633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1.9388333333333334</v>
      </c>
      <c r="P1179">
        <f t="shared" si="73"/>
        <v>0</v>
      </c>
      <c r="Q1179" t="s">
        <v>8340</v>
      </c>
      <c r="R1179" t="s">
        <v>8341</v>
      </c>
      <c r="S1179" s="11">
        <f t="shared" si="74"/>
        <v>41897.410833333335</v>
      </c>
      <c r="T1179" s="11">
        <f t="shared" si="75"/>
        <v>41927.410833333335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11633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0.15510666666666667</v>
      </c>
      <c r="P1180">
        <f t="shared" si="73"/>
        <v>11633</v>
      </c>
      <c r="Q1180" t="s">
        <v>8340</v>
      </c>
      <c r="R1180" t="s">
        <v>8341</v>
      </c>
      <c r="S1180" s="11">
        <f t="shared" si="74"/>
        <v>41837.655694444446</v>
      </c>
      <c r="T1180" s="11">
        <f t="shared" si="75"/>
        <v>41867.655694444446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11633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0.19388333333333332</v>
      </c>
      <c r="P1181">
        <f t="shared" si="73"/>
        <v>2326.6</v>
      </c>
      <c r="Q1181" t="s">
        <v>8340</v>
      </c>
      <c r="R1181" t="s">
        <v>8341</v>
      </c>
      <c r="S1181" s="11">
        <f t="shared" si="74"/>
        <v>42275.470219907409</v>
      </c>
      <c r="T1181" s="11">
        <f t="shared" si="75"/>
        <v>42305.470219907409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11633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0.23266000000000001</v>
      </c>
      <c r="P1182">
        <f t="shared" si="73"/>
        <v>136.85882352941175</v>
      </c>
      <c r="Q1182" t="s">
        <v>8340</v>
      </c>
      <c r="R1182" t="s">
        <v>8341</v>
      </c>
      <c r="S1182" s="11">
        <f t="shared" si="74"/>
        <v>41781.556875000002</v>
      </c>
      <c r="T1182" s="11">
        <f t="shared" si="75"/>
        <v>41818.556875000002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11633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0.23266000000000001</v>
      </c>
      <c r="P1183">
        <f t="shared" si="73"/>
        <v>3877.6666666666665</v>
      </c>
      <c r="Q1183" t="s">
        <v>8340</v>
      </c>
      <c r="R1183" t="s">
        <v>8341</v>
      </c>
      <c r="S1183" s="11">
        <f t="shared" si="74"/>
        <v>42034.089363425926</v>
      </c>
      <c r="T1183" s="11">
        <f t="shared" si="75"/>
        <v>42064.089363425926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11633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11.632999999999999</v>
      </c>
      <c r="P1184">
        <f t="shared" si="73"/>
        <v>2908.25</v>
      </c>
      <c r="Q1184" t="s">
        <v>8340</v>
      </c>
      <c r="R1184" t="s">
        <v>8341</v>
      </c>
      <c r="S1184" s="11">
        <f t="shared" si="74"/>
        <v>42728.577407407407</v>
      </c>
      <c r="T1184" s="11">
        <f t="shared" si="75"/>
        <v>42747.445833333331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11633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4.6532</v>
      </c>
      <c r="P1185">
        <f t="shared" si="73"/>
        <v>3877.6666666666665</v>
      </c>
      <c r="Q1185" t="s">
        <v>8340</v>
      </c>
      <c r="R1185" t="s">
        <v>8341</v>
      </c>
      <c r="S1185" s="11">
        <f t="shared" si="74"/>
        <v>42656.61137731481</v>
      </c>
      <c r="T1185" s="11">
        <f t="shared" si="75"/>
        <v>42675.915972222225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11633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0.52877272727272728</v>
      </c>
      <c r="P1186">
        <f t="shared" si="73"/>
        <v>31.021333333333335</v>
      </c>
      <c r="Q1186" t="s">
        <v>8342</v>
      </c>
      <c r="R1186" t="s">
        <v>8343</v>
      </c>
      <c r="S1186" s="11">
        <f t="shared" si="74"/>
        <v>42741.349664351852</v>
      </c>
      <c r="T1186" s="11">
        <f t="shared" si="75"/>
        <v>42772.349664351852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11633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0.93064000000000002</v>
      </c>
      <c r="P1187">
        <f t="shared" si="73"/>
        <v>104.8018018018018</v>
      </c>
      <c r="Q1187" t="s">
        <v>8342</v>
      </c>
      <c r="R1187" t="s">
        <v>8343</v>
      </c>
      <c r="S1187" s="11">
        <f t="shared" si="74"/>
        <v>42130.615150462967</v>
      </c>
      <c r="T1187" s="11">
        <f t="shared" si="75"/>
        <v>42162.916666666672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11633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1.5510666666666666</v>
      </c>
      <c r="P1188">
        <f t="shared" si="73"/>
        <v>94.577235772357724</v>
      </c>
      <c r="Q1188" t="s">
        <v>8342</v>
      </c>
      <c r="R1188" t="s">
        <v>8343</v>
      </c>
      <c r="S1188" s="11">
        <f t="shared" si="74"/>
        <v>42123.61336805555</v>
      </c>
      <c r="T1188" s="11">
        <f t="shared" si="75"/>
        <v>42156.695833333331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11633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1.3294857142857144</v>
      </c>
      <c r="P1189">
        <f t="shared" si="73"/>
        <v>166.18571428571428</v>
      </c>
      <c r="Q1189" t="s">
        <v>8342</v>
      </c>
      <c r="R1189" t="s">
        <v>8343</v>
      </c>
      <c r="S1189" s="11">
        <f t="shared" si="74"/>
        <v>42109.644942129627</v>
      </c>
      <c r="T1189" s="11">
        <f t="shared" si="75"/>
        <v>42141.5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11633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5.8164999999999996</v>
      </c>
      <c r="P1190">
        <f t="shared" si="73"/>
        <v>136.85882352941175</v>
      </c>
      <c r="Q1190" t="s">
        <v>8342</v>
      </c>
      <c r="R1190" t="s">
        <v>8343</v>
      </c>
      <c r="S1190" s="11">
        <f t="shared" si="74"/>
        <v>42711.450694444444</v>
      </c>
      <c r="T1190" s="11">
        <f t="shared" si="75"/>
        <v>42732.450694444444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11633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1.2925555555555555</v>
      </c>
      <c r="P1191">
        <f t="shared" si="73"/>
        <v>135.26744186046511</v>
      </c>
      <c r="Q1191" t="s">
        <v>8342</v>
      </c>
      <c r="R1191" t="s">
        <v>8343</v>
      </c>
      <c r="S1191" s="11">
        <f t="shared" si="74"/>
        <v>42529.729108796295</v>
      </c>
      <c r="T1191" s="11">
        <f t="shared" si="75"/>
        <v>42550.729108796295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11633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23.265999999999998</v>
      </c>
      <c r="P1192">
        <f t="shared" si="73"/>
        <v>894.84615384615381</v>
      </c>
      <c r="Q1192" t="s">
        <v>8342</v>
      </c>
      <c r="R1192" t="s">
        <v>8343</v>
      </c>
      <c r="S1192" s="11">
        <f t="shared" si="74"/>
        <v>41852.415798611109</v>
      </c>
      <c r="T1192" s="11">
        <f t="shared" si="75"/>
        <v>41882.415798611109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11633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4.3085185185185182</v>
      </c>
      <c r="P1193">
        <f t="shared" si="73"/>
        <v>352.5151515151515</v>
      </c>
      <c r="Q1193" t="s">
        <v>8342</v>
      </c>
      <c r="R1193" t="s">
        <v>8343</v>
      </c>
      <c r="S1193" s="11">
        <f t="shared" si="74"/>
        <v>42419.353703703702</v>
      </c>
      <c r="T1193" s="11">
        <f t="shared" si="75"/>
        <v>42449.312037037031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11633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116.33</v>
      </c>
      <c r="P1194">
        <f t="shared" si="73"/>
        <v>775.5333333333333</v>
      </c>
      <c r="Q1194" t="s">
        <v>8342</v>
      </c>
      <c r="R1194" t="s">
        <v>8343</v>
      </c>
      <c r="S1194" s="11">
        <f t="shared" si="74"/>
        <v>42747.256689814814</v>
      </c>
      <c r="T1194" s="11">
        <f t="shared" si="75"/>
        <v>42777.256689814814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11633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0.55395238095238097</v>
      </c>
      <c r="P1195">
        <f t="shared" si="73"/>
        <v>42.611721611721613</v>
      </c>
      <c r="Q1195" t="s">
        <v>8342</v>
      </c>
      <c r="R1195" t="s">
        <v>8343</v>
      </c>
      <c r="S1195" s="11">
        <f t="shared" si="74"/>
        <v>42409.526076388895</v>
      </c>
      <c r="T1195" s="11">
        <f t="shared" si="75"/>
        <v>42469.484409722223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11633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0.93064000000000002</v>
      </c>
      <c r="P1196">
        <f t="shared" si="73"/>
        <v>16.292717086834735</v>
      </c>
      <c r="Q1196" t="s">
        <v>8342</v>
      </c>
      <c r="R1196" t="s">
        <v>8343</v>
      </c>
      <c r="S1196" s="11">
        <f t="shared" si="74"/>
        <v>42072.238182870366</v>
      </c>
      <c r="T1196" s="11">
        <f t="shared" si="75"/>
        <v>42102.238182870366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11633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1.1633</v>
      </c>
      <c r="P1197">
        <f t="shared" si="73"/>
        <v>68.429411764705875</v>
      </c>
      <c r="Q1197" t="s">
        <v>8342</v>
      </c>
      <c r="R1197" t="s">
        <v>8343</v>
      </c>
      <c r="S1197" s="11">
        <f t="shared" si="74"/>
        <v>42298.09783564815</v>
      </c>
      <c r="T1197" s="11">
        <f t="shared" si="75"/>
        <v>42358.125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11633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0.80227586206896551</v>
      </c>
      <c r="P1198">
        <f t="shared" si="73"/>
        <v>22.720703125</v>
      </c>
      <c r="Q1198" t="s">
        <v>8342</v>
      </c>
      <c r="R1198" t="s">
        <v>8343</v>
      </c>
      <c r="S1198" s="11">
        <f t="shared" si="74"/>
        <v>42326.568738425922</v>
      </c>
      <c r="T1198" s="11">
        <f t="shared" si="75"/>
        <v>42356.568738425922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11633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0.7755333333333333</v>
      </c>
      <c r="P1199">
        <f t="shared" si="73"/>
        <v>37.047770700636946</v>
      </c>
      <c r="Q1199" t="s">
        <v>8342</v>
      </c>
      <c r="R1199" t="s">
        <v>8343</v>
      </c>
      <c r="S1199" s="11">
        <f t="shared" si="74"/>
        <v>42503.41474537037</v>
      </c>
      <c r="T1199" s="11">
        <f t="shared" si="75"/>
        <v>42533.999305555553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11633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3.3237142857142858</v>
      </c>
      <c r="P1200">
        <f t="shared" si="73"/>
        <v>69.658682634730539</v>
      </c>
      <c r="Q1200" t="s">
        <v>8342</v>
      </c>
      <c r="R1200" t="s">
        <v>8343</v>
      </c>
      <c r="S1200" s="11">
        <f t="shared" si="74"/>
        <v>42333.369050925925</v>
      </c>
      <c r="T1200" s="11">
        <f t="shared" si="75"/>
        <v>42368.875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11633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4.3765989465763733</v>
      </c>
      <c r="P1201">
        <f t="shared" si="73"/>
        <v>1292.5555555555557</v>
      </c>
      <c r="Q1201" t="s">
        <v>8342</v>
      </c>
      <c r="R1201" t="s">
        <v>8343</v>
      </c>
      <c r="S1201" s="11">
        <f t="shared" si="74"/>
        <v>42161.520833333328</v>
      </c>
      <c r="T1201" s="11">
        <f t="shared" si="75"/>
        <v>42193.520833333328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11633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2.4235416666666665</v>
      </c>
      <c r="P1202">
        <f t="shared" si="73"/>
        <v>112.94174757281553</v>
      </c>
      <c r="Q1202" t="s">
        <v>8342</v>
      </c>
      <c r="R1202" t="s">
        <v>8343</v>
      </c>
      <c r="S1202" s="11">
        <f t="shared" si="74"/>
        <v>42089.227500000001</v>
      </c>
      <c r="T1202" s="11">
        <f t="shared" si="75"/>
        <v>42110.227500000001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11633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1.9388333333333334</v>
      </c>
      <c r="P1203">
        <f t="shared" si="73"/>
        <v>104.8018018018018</v>
      </c>
      <c r="Q1203" t="s">
        <v>8342</v>
      </c>
      <c r="R1203" t="s">
        <v>8343</v>
      </c>
      <c r="S1203" s="11">
        <f t="shared" si="74"/>
        <v>42536.35701388889</v>
      </c>
      <c r="T1203" s="11">
        <f t="shared" si="75"/>
        <v>42566.35701388889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11633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0.46532000000000001</v>
      </c>
      <c r="P1204">
        <f t="shared" si="73"/>
        <v>42.926199261992622</v>
      </c>
      <c r="Q1204" t="s">
        <v>8342</v>
      </c>
      <c r="R1204" t="s">
        <v>8343</v>
      </c>
      <c r="S1204" s="11">
        <f t="shared" si="74"/>
        <v>42152.038819444439</v>
      </c>
      <c r="T1204" s="11">
        <f t="shared" si="75"/>
        <v>42182.038819444439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11633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0.71368098159509208</v>
      </c>
      <c r="P1205">
        <f t="shared" si="73"/>
        <v>115.17821782178218</v>
      </c>
      <c r="Q1205" t="s">
        <v>8342</v>
      </c>
      <c r="R1205" t="s">
        <v>8343</v>
      </c>
      <c r="S1205" s="11">
        <f t="shared" si="74"/>
        <v>42125.364895833336</v>
      </c>
      <c r="T1205" s="11">
        <f t="shared" si="75"/>
        <v>42155.364895833336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11633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0.89484615384615385</v>
      </c>
      <c r="P1206">
        <f t="shared" si="73"/>
        <v>204.08771929824562</v>
      </c>
      <c r="Q1206" t="s">
        <v>8342</v>
      </c>
      <c r="R1206" t="s">
        <v>8343</v>
      </c>
      <c r="S1206" s="11">
        <f t="shared" si="74"/>
        <v>42297.498067129629</v>
      </c>
      <c r="T1206" s="11">
        <f t="shared" si="75"/>
        <v>42341.958333333328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11633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0.89484615384615385</v>
      </c>
      <c r="P1207">
        <f t="shared" si="73"/>
        <v>187.62903225806451</v>
      </c>
      <c r="Q1207" t="s">
        <v>8342</v>
      </c>
      <c r="R1207" t="s">
        <v>8343</v>
      </c>
      <c r="S1207" s="11">
        <f t="shared" si="74"/>
        <v>42138.256377314814</v>
      </c>
      <c r="T1207" s="11">
        <f t="shared" si="75"/>
        <v>42168.256377314814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11633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12.925555555555556</v>
      </c>
      <c r="P1208">
        <f t="shared" si="73"/>
        <v>363.53125</v>
      </c>
      <c r="Q1208" t="s">
        <v>8342</v>
      </c>
      <c r="R1208" t="s">
        <v>8343</v>
      </c>
      <c r="S1208" s="11">
        <f t="shared" si="74"/>
        <v>42772.526076388895</v>
      </c>
      <c r="T1208" s="11">
        <f t="shared" si="75"/>
        <v>42805.311805555553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11633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0.6965868263473054</v>
      </c>
      <c r="P1209">
        <f t="shared" si="73"/>
        <v>82.503546099290787</v>
      </c>
      <c r="Q1209" t="s">
        <v>8342</v>
      </c>
      <c r="R1209" t="s">
        <v>8343</v>
      </c>
      <c r="S1209" s="11">
        <f t="shared" si="74"/>
        <v>42430.180243055554</v>
      </c>
      <c r="T1209" s="11">
        <f t="shared" si="75"/>
        <v>42460.166666666672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11633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1.1633</v>
      </c>
      <c r="P1210">
        <f t="shared" si="73"/>
        <v>155.10666666666665</v>
      </c>
      <c r="Q1210" t="s">
        <v>8342</v>
      </c>
      <c r="R1210" t="s">
        <v>8343</v>
      </c>
      <c r="S1210" s="11">
        <f t="shared" si="74"/>
        <v>42423.459074074075</v>
      </c>
      <c r="T1210" s="11">
        <f t="shared" si="75"/>
        <v>42453.417407407411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11633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1.9388333333333334</v>
      </c>
      <c r="P1211">
        <f t="shared" si="73"/>
        <v>252.89130434782609</v>
      </c>
      <c r="Q1211" t="s">
        <v>8342</v>
      </c>
      <c r="R1211" t="s">
        <v>8343</v>
      </c>
      <c r="S1211" s="11">
        <f t="shared" si="74"/>
        <v>42761.596122685187</v>
      </c>
      <c r="T1211" s="11">
        <f t="shared" si="75"/>
        <v>42791.596122685187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11633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0.58165</v>
      </c>
      <c r="P1212">
        <f t="shared" si="73"/>
        <v>112.94174757281553</v>
      </c>
      <c r="Q1212" t="s">
        <v>8342</v>
      </c>
      <c r="R1212" t="s">
        <v>8343</v>
      </c>
      <c r="S1212" s="11">
        <f t="shared" si="74"/>
        <v>42132.691805555558</v>
      </c>
      <c r="T1212" s="11">
        <f t="shared" si="75"/>
        <v>42155.625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11633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11.632999999999999</v>
      </c>
      <c r="P1213">
        <f t="shared" si="73"/>
        <v>1938.8333333333333</v>
      </c>
      <c r="Q1213" t="s">
        <v>8342</v>
      </c>
      <c r="R1213" t="s">
        <v>8343</v>
      </c>
      <c r="S1213" s="11">
        <f t="shared" si="74"/>
        <v>42515.616446759261</v>
      </c>
      <c r="T1213" s="11">
        <f t="shared" si="75"/>
        <v>42530.616446759261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11633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4.6532</v>
      </c>
      <c r="P1214">
        <f t="shared" si="73"/>
        <v>140.15662650602408</v>
      </c>
      <c r="Q1214" t="s">
        <v>8342</v>
      </c>
      <c r="R1214" t="s">
        <v>8343</v>
      </c>
      <c r="S1214" s="11">
        <f t="shared" si="74"/>
        <v>42318.700173611112</v>
      </c>
      <c r="T1214" s="11">
        <f t="shared" si="75"/>
        <v>42334.791666666672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11633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1.7896923076923077</v>
      </c>
      <c r="P1215">
        <f t="shared" si="73"/>
        <v>107.71296296296296</v>
      </c>
      <c r="Q1215" t="s">
        <v>8342</v>
      </c>
      <c r="R1215" t="s">
        <v>8343</v>
      </c>
      <c r="S1215" s="11">
        <f t="shared" si="74"/>
        <v>42731.505787037036</v>
      </c>
      <c r="T1215" s="11">
        <f t="shared" si="75"/>
        <v>42766.505787037036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11633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5.8164999999999996</v>
      </c>
      <c r="P1216">
        <f t="shared" si="73"/>
        <v>465.32</v>
      </c>
      <c r="Q1216" t="s">
        <v>8342</v>
      </c>
      <c r="R1216" t="s">
        <v>8343</v>
      </c>
      <c r="S1216" s="11">
        <f t="shared" si="74"/>
        <v>42104.590335648143</v>
      </c>
      <c r="T1216" s="11">
        <f t="shared" si="75"/>
        <v>42164.590335648143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11633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2.3266</v>
      </c>
      <c r="P1217">
        <f t="shared" si="73"/>
        <v>21.18943533697632</v>
      </c>
      <c r="Q1217" t="s">
        <v>8342</v>
      </c>
      <c r="R1217" t="s">
        <v>8343</v>
      </c>
      <c r="S1217" s="11">
        <f t="shared" si="74"/>
        <v>41759.673101851848</v>
      </c>
      <c r="T1217" s="11">
        <f t="shared" si="75"/>
        <v>41789.673101851848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11633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0.83092857142857146</v>
      </c>
      <c r="P1218">
        <f t="shared" si="73"/>
        <v>52.400900900900901</v>
      </c>
      <c r="Q1218" t="s">
        <v>8342</v>
      </c>
      <c r="R1218" t="s">
        <v>8343</v>
      </c>
      <c r="S1218" s="11">
        <f t="shared" si="74"/>
        <v>42247.366400462968</v>
      </c>
      <c r="T1218" s="11">
        <f t="shared" si="75"/>
        <v>42279.710416666669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11633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0.43898113207547168</v>
      </c>
      <c r="P1219">
        <f t="shared" ref="P1219:P1282" si="77">IF(L1219&gt;0, E1219/L1219, 0)</f>
        <v>63.568306010928964</v>
      </c>
      <c r="Q1219" t="s">
        <v>8342</v>
      </c>
      <c r="R1219" t="s">
        <v>8343</v>
      </c>
      <c r="S1219" s="11">
        <f t="shared" ref="S1219:S1282" si="78">(((J1219/60)/60)/24)+DATE(1970,1,1)+(-6/24)</f>
        <v>42535.559490740736</v>
      </c>
      <c r="T1219" s="11">
        <f t="shared" ref="T1219:T1282" si="79">(((I1219/60)/60)/24)+DATE(1970,1,1)+(-6/24)</f>
        <v>42565.559490740736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11633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1.2925555555555555</v>
      </c>
      <c r="P1220">
        <f t="shared" si="77"/>
        <v>130.70786516853931</v>
      </c>
      <c r="Q1220" t="s">
        <v>8342</v>
      </c>
      <c r="R1220" t="s">
        <v>8343</v>
      </c>
      <c r="S1220" s="11">
        <f t="shared" si="78"/>
        <v>42278.412037037036</v>
      </c>
      <c r="T1220" s="11">
        <f t="shared" si="79"/>
        <v>42308.875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11633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0.71149847094801222</v>
      </c>
      <c r="P1221">
        <f t="shared" si="77"/>
        <v>45.980237154150196</v>
      </c>
      <c r="Q1221" t="s">
        <v>8342</v>
      </c>
      <c r="R1221" t="s">
        <v>8343</v>
      </c>
      <c r="S1221" s="11">
        <f t="shared" si="78"/>
        <v>42633.211956018517</v>
      </c>
      <c r="T1221" s="11">
        <f t="shared" si="79"/>
        <v>42663.211956018517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11633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0.7755333333333333</v>
      </c>
      <c r="P1222">
        <f t="shared" si="77"/>
        <v>83.092857142857142</v>
      </c>
      <c r="Q1222" t="s">
        <v>8342</v>
      </c>
      <c r="R1222" t="s">
        <v>8343</v>
      </c>
      <c r="S1222" s="11">
        <f t="shared" si="78"/>
        <v>42211.378611111111</v>
      </c>
      <c r="T1222" s="11">
        <f t="shared" si="79"/>
        <v>42241.378611111111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11633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5.2877272727272731</v>
      </c>
      <c r="P1223">
        <f t="shared" si="77"/>
        <v>112.94174757281553</v>
      </c>
      <c r="Q1223" t="s">
        <v>8342</v>
      </c>
      <c r="R1223" t="s">
        <v>8343</v>
      </c>
      <c r="S1223" s="11">
        <f t="shared" si="78"/>
        <v>42680.22555555556</v>
      </c>
      <c r="T1223" s="11">
        <f t="shared" si="79"/>
        <v>42707.75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11633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2.9082499999999998</v>
      </c>
      <c r="P1224">
        <f t="shared" si="77"/>
        <v>84.29710144927536</v>
      </c>
      <c r="Q1224" t="s">
        <v>8342</v>
      </c>
      <c r="R1224" t="s">
        <v>8343</v>
      </c>
      <c r="S1224" s="11">
        <f t="shared" si="78"/>
        <v>42430.470451388886</v>
      </c>
      <c r="T1224" s="11">
        <f t="shared" si="79"/>
        <v>42460.916666666672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11633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0.58752525252525256</v>
      </c>
      <c r="P1225">
        <f t="shared" si="77"/>
        <v>60.905759162303667</v>
      </c>
      <c r="Q1225" t="s">
        <v>8342</v>
      </c>
      <c r="R1225" t="s">
        <v>8343</v>
      </c>
      <c r="S1225" s="11">
        <f t="shared" si="78"/>
        <v>42653.927187499998</v>
      </c>
      <c r="T1225" s="11">
        <f t="shared" si="79"/>
        <v>42683.968854166669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11633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0.7755333333333333</v>
      </c>
      <c r="P1226">
        <f t="shared" si="77"/>
        <v>646.27777777777783</v>
      </c>
      <c r="Q1226" t="s">
        <v>8329</v>
      </c>
      <c r="R1226" t="s">
        <v>8344</v>
      </c>
      <c r="S1226" s="11">
        <f t="shared" si="78"/>
        <v>41736.299791666665</v>
      </c>
      <c r="T1226" s="11">
        <f t="shared" si="79"/>
        <v>41796.299791666665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11633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3.8776666666666668</v>
      </c>
      <c r="P1227">
        <f t="shared" si="77"/>
        <v>3877.6666666666665</v>
      </c>
      <c r="Q1227" t="s">
        <v>8329</v>
      </c>
      <c r="R1227" t="s">
        <v>8344</v>
      </c>
      <c r="S1227" s="11">
        <f t="shared" si="78"/>
        <v>41509.655995370369</v>
      </c>
      <c r="T1227" s="11">
        <f t="shared" si="79"/>
        <v>41569.655995370369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11633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0.23266000000000001</v>
      </c>
      <c r="P1228">
        <f t="shared" si="77"/>
        <v>290.82499999999999</v>
      </c>
      <c r="Q1228" t="s">
        <v>8329</v>
      </c>
      <c r="R1228" t="s">
        <v>8344</v>
      </c>
      <c r="S1228" s="11">
        <f t="shared" si="78"/>
        <v>41715.624780092592</v>
      </c>
      <c r="T1228" s="11">
        <f t="shared" si="79"/>
        <v>41749.791666666664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11633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5.8164999999999996</v>
      </c>
      <c r="P1229">
        <f t="shared" si="77"/>
        <v>0</v>
      </c>
      <c r="Q1229" t="s">
        <v>8329</v>
      </c>
      <c r="R1229" t="s">
        <v>8344</v>
      </c>
      <c r="S1229" s="11">
        <f t="shared" si="78"/>
        <v>41827.669166666667</v>
      </c>
      <c r="T1229" s="11">
        <f t="shared" si="79"/>
        <v>41858.041666666664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11633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2.3266</v>
      </c>
      <c r="P1230">
        <f t="shared" si="77"/>
        <v>484.70833333333331</v>
      </c>
      <c r="Q1230" t="s">
        <v>8329</v>
      </c>
      <c r="R1230" t="s">
        <v>8344</v>
      </c>
      <c r="S1230" s="11">
        <f t="shared" si="78"/>
        <v>40754.479259259257</v>
      </c>
      <c r="T1230" s="11">
        <f t="shared" si="79"/>
        <v>40814.479259259257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11633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4.2301818181818183</v>
      </c>
      <c r="P1231">
        <f t="shared" si="77"/>
        <v>11633</v>
      </c>
      <c r="Q1231" t="s">
        <v>8329</v>
      </c>
      <c r="R1231" t="s">
        <v>8344</v>
      </c>
      <c r="S1231" s="11">
        <f t="shared" si="78"/>
        <v>40985.209803240738</v>
      </c>
      <c r="T1231" s="11">
        <f t="shared" si="79"/>
        <v>41015.416666666664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11633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2.3265999999999998E-2</v>
      </c>
      <c r="P1232">
        <f t="shared" si="77"/>
        <v>0</v>
      </c>
      <c r="Q1232" t="s">
        <v>8329</v>
      </c>
      <c r="R1232" t="s">
        <v>8344</v>
      </c>
      <c r="S1232" s="11">
        <f t="shared" si="78"/>
        <v>40568.722569444442</v>
      </c>
      <c r="T1232" s="11">
        <f t="shared" si="79"/>
        <v>40598.722569444442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11633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2.3266</v>
      </c>
      <c r="P1233">
        <f t="shared" si="77"/>
        <v>0</v>
      </c>
      <c r="Q1233" t="s">
        <v>8329</v>
      </c>
      <c r="R1233" t="s">
        <v>8344</v>
      </c>
      <c r="S1233" s="11">
        <f t="shared" si="78"/>
        <v>42193.691759259258</v>
      </c>
      <c r="T1233" s="11">
        <f t="shared" si="79"/>
        <v>42243.791666666672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11633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2.3266</v>
      </c>
      <c r="P1234">
        <f t="shared" si="77"/>
        <v>11633</v>
      </c>
      <c r="Q1234" t="s">
        <v>8329</v>
      </c>
      <c r="R1234" t="s">
        <v>8344</v>
      </c>
      <c r="S1234" s="11">
        <f t="shared" si="78"/>
        <v>41506.598032407412</v>
      </c>
      <c r="T1234" s="11">
        <f t="shared" si="79"/>
        <v>41553.598032407412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11633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11.632999999999999</v>
      </c>
      <c r="P1235">
        <f t="shared" si="77"/>
        <v>1938.8333333333333</v>
      </c>
      <c r="Q1235" t="s">
        <v>8329</v>
      </c>
      <c r="R1235" t="s">
        <v>8344</v>
      </c>
      <c r="S1235" s="11">
        <f t="shared" si="78"/>
        <v>40939.698773148149</v>
      </c>
      <c r="T1235" s="11">
        <f t="shared" si="79"/>
        <v>40960.698773148149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11633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0.23266000000000001</v>
      </c>
      <c r="P1236">
        <f t="shared" si="77"/>
        <v>0</v>
      </c>
      <c r="Q1236" t="s">
        <v>8329</v>
      </c>
      <c r="R1236" t="s">
        <v>8344</v>
      </c>
      <c r="S1236" s="11">
        <f t="shared" si="78"/>
        <v>42007.538680555561</v>
      </c>
      <c r="T1236" s="11">
        <f t="shared" si="79"/>
        <v>42037.538680555561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11633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1.5440668967348021</v>
      </c>
      <c r="P1237">
        <f t="shared" si="77"/>
        <v>1938.8333333333333</v>
      </c>
      <c r="Q1237" t="s">
        <v>8329</v>
      </c>
      <c r="R1237" t="s">
        <v>8344</v>
      </c>
      <c r="S1237" s="11">
        <f t="shared" si="78"/>
        <v>41582.885405092595</v>
      </c>
      <c r="T1237" s="11">
        <f t="shared" si="79"/>
        <v>41622.885405092595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11633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4.6532</v>
      </c>
      <c r="P1238">
        <f t="shared" si="77"/>
        <v>0</v>
      </c>
      <c r="Q1238" t="s">
        <v>8329</v>
      </c>
      <c r="R1238" t="s">
        <v>8344</v>
      </c>
      <c r="S1238" s="11">
        <f t="shared" si="78"/>
        <v>41110.430138888885</v>
      </c>
      <c r="T1238" s="11">
        <f t="shared" si="79"/>
        <v>41118.416666666664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11633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0.46532000000000001</v>
      </c>
      <c r="P1239">
        <f t="shared" si="77"/>
        <v>0</v>
      </c>
      <c r="Q1239" t="s">
        <v>8329</v>
      </c>
      <c r="R1239" t="s">
        <v>8344</v>
      </c>
      <c r="S1239" s="11">
        <f t="shared" si="78"/>
        <v>41125.033159722225</v>
      </c>
      <c r="T1239" s="11">
        <f t="shared" si="79"/>
        <v>41145.033159722225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11633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11.632999999999999</v>
      </c>
      <c r="P1240">
        <f t="shared" si="77"/>
        <v>3877.6666666666665</v>
      </c>
      <c r="Q1240" t="s">
        <v>8329</v>
      </c>
      <c r="R1240" t="s">
        <v>8344</v>
      </c>
      <c r="S1240" s="11">
        <f t="shared" si="78"/>
        <v>40731.36037037037</v>
      </c>
      <c r="T1240" s="11">
        <f t="shared" si="79"/>
        <v>40761.36037037037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11633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4.6532</v>
      </c>
      <c r="P1241">
        <f t="shared" si="77"/>
        <v>0</v>
      </c>
      <c r="Q1241" t="s">
        <v>8329</v>
      </c>
      <c r="R1241" t="s">
        <v>8344</v>
      </c>
      <c r="S1241" s="11">
        <f t="shared" si="78"/>
        <v>40883.712581018517</v>
      </c>
      <c r="T1241" s="11">
        <f t="shared" si="79"/>
        <v>40913.712581018517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11633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1.4541249999999999</v>
      </c>
      <c r="P1242">
        <f t="shared" si="77"/>
        <v>1454.125</v>
      </c>
      <c r="Q1242" t="s">
        <v>8329</v>
      </c>
      <c r="R1242" t="s">
        <v>8344</v>
      </c>
      <c r="S1242" s="11">
        <f t="shared" si="78"/>
        <v>41408.790011574078</v>
      </c>
      <c r="T1242" s="11">
        <f t="shared" si="79"/>
        <v>41467.660416666666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11633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2.3266</v>
      </c>
      <c r="P1243">
        <f t="shared" si="77"/>
        <v>342.14705882352939</v>
      </c>
      <c r="Q1243" t="s">
        <v>8329</v>
      </c>
      <c r="R1243" t="s">
        <v>8344</v>
      </c>
      <c r="S1243" s="11">
        <f t="shared" si="78"/>
        <v>41923.587731481479</v>
      </c>
      <c r="T1243" s="11">
        <f t="shared" si="79"/>
        <v>41945.999305555553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11633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12.769484083424809</v>
      </c>
      <c r="P1244">
        <f t="shared" si="77"/>
        <v>11633</v>
      </c>
      <c r="Q1244" t="s">
        <v>8329</v>
      </c>
      <c r="R1244" t="s">
        <v>8344</v>
      </c>
      <c r="S1244" s="11">
        <f t="shared" si="78"/>
        <v>40781.915532407409</v>
      </c>
      <c r="T1244" s="11">
        <f t="shared" si="79"/>
        <v>40797.304166666669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11633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0.9694166666666667</v>
      </c>
      <c r="P1245">
        <f t="shared" si="77"/>
        <v>306.13157894736844</v>
      </c>
      <c r="Q1245" t="s">
        <v>8329</v>
      </c>
      <c r="R1245" t="s">
        <v>8344</v>
      </c>
      <c r="S1245" s="11">
        <f t="shared" si="78"/>
        <v>40671.629293981481</v>
      </c>
      <c r="T1245" s="11">
        <f t="shared" si="79"/>
        <v>40732.625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11633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5.8164999999999996</v>
      </c>
      <c r="P1246">
        <f t="shared" si="77"/>
        <v>258.51111111111112</v>
      </c>
      <c r="Q1246" t="s">
        <v>8329</v>
      </c>
      <c r="R1246" t="s">
        <v>8330</v>
      </c>
      <c r="S1246" s="11">
        <f t="shared" si="78"/>
        <v>41355.575497685182</v>
      </c>
      <c r="T1246" s="11">
        <f t="shared" si="79"/>
        <v>41386.625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11633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5.8164999999999996</v>
      </c>
      <c r="P1247">
        <f t="shared" si="77"/>
        <v>684.29411764705878</v>
      </c>
      <c r="Q1247" t="s">
        <v>8329</v>
      </c>
      <c r="R1247" t="s">
        <v>8330</v>
      </c>
      <c r="S1247" s="11">
        <f t="shared" si="78"/>
        <v>41774.349930555552</v>
      </c>
      <c r="T1247" s="11">
        <f t="shared" si="79"/>
        <v>41804.349930555552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11633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5.8164999999999996</v>
      </c>
      <c r="P1248">
        <f t="shared" si="77"/>
        <v>375.25806451612902</v>
      </c>
      <c r="Q1248" t="s">
        <v>8329</v>
      </c>
      <c r="R1248" t="s">
        <v>8330</v>
      </c>
      <c r="S1248" s="11">
        <f t="shared" si="78"/>
        <v>40837.793391203704</v>
      </c>
      <c r="T1248" s="11">
        <f t="shared" si="79"/>
        <v>40882.835057870368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11633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3.3237142857142858</v>
      </c>
      <c r="P1249">
        <f t="shared" si="77"/>
        <v>232.66</v>
      </c>
      <c r="Q1249" t="s">
        <v>8329</v>
      </c>
      <c r="R1249" t="s">
        <v>8330</v>
      </c>
      <c r="S1249" s="11">
        <f t="shared" si="78"/>
        <v>41370.042303240742</v>
      </c>
      <c r="T1249" s="11">
        <f t="shared" si="79"/>
        <v>41400.042303240742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11633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4.6532</v>
      </c>
      <c r="P1250">
        <f t="shared" si="77"/>
        <v>197.16949152542372</v>
      </c>
      <c r="Q1250" t="s">
        <v>8329</v>
      </c>
      <c r="R1250" t="s">
        <v>8330</v>
      </c>
      <c r="S1250" s="11">
        <f t="shared" si="78"/>
        <v>41767.406863425924</v>
      </c>
      <c r="T1250" s="11">
        <f t="shared" si="79"/>
        <v>41803.040972222225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11633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2.3266</v>
      </c>
      <c r="P1251">
        <f t="shared" si="77"/>
        <v>143.61728395061729</v>
      </c>
      <c r="Q1251" t="s">
        <v>8329</v>
      </c>
      <c r="R1251" t="s">
        <v>8330</v>
      </c>
      <c r="S1251" s="11">
        <f t="shared" si="78"/>
        <v>41067.49086805556</v>
      </c>
      <c r="T1251" s="11">
        <f t="shared" si="79"/>
        <v>41097.49086805556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11633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0.38776666666666665</v>
      </c>
      <c r="P1252">
        <f t="shared" si="77"/>
        <v>22.8996062992126</v>
      </c>
      <c r="Q1252" t="s">
        <v>8329</v>
      </c>
      <c r="R1252" t="s">
        <v>8330</v>
      </c>
      <c r="S1252" s="11">
        <f t="shared" si="78"/>
        <v>41843.39271990741</v>
      </c>
      <c r="T1252" s="11">
        <f t="shared" si="79"/>
        <v>41888.39271990741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11633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1.9388333333333334</v>
      </c>
      <c r="P1253">
        <f t="shared" si="77"/>
        <v>157.20270270270271</v>
      </c>
      <c r="Q1253" t="s">
        <v>8329</v>
      </c>
      <c r="R1253" t="s">
        <v>8330</v>
      </c>
      <c r="S1253" s="11">
        <f t="shared" si="78"/>
        <v>40751.564432870371</v>
      </c>
      <c r="T1253" s="11">
        <f t="shared" si="79"/>
        <v>40811.564432870371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11633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3.3237142857142858</v>
      </c>
      <c r="P1254">
        <f t="shared" si="77"/>
        <v>82.503546099290787</v>
      </c>
      <c r="Q1254" t="s">
        <v>8329</v>
      </c>
      <c r="R1254" t="s">
        <v>8330</v>
      </c>
      <c r="S1254" s="11">
        <f t="shared" si="78"/>
        <v>41543.738067129627</v>
      </c>
      <c r="T1254" s="11">
        <f t="shared" si="79"/>
        <v>41571.738067129627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11633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1163.3</v>
      </c>
      <c r="P1255">
        <f t="shared" si="77"/>
        <v>16.361462728551338</v>
      </c>
      <c r="Q1255" t="s">
        <v>8329</v>
      </c>
      <c r="R1255" t="s">
        <v>8330</v>
      </c>
      <c r="S1255" s="11">
        <f t="shared" si="78"/>
        <v>41855.533645833333</v>
      </c>
      <c r="T1255" s="11">
        <f t="shared" si="79"/>
        <v>41885.533645833333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11633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1.7362686567164178</v>
      </c>
      <c r="P1256">
        <f t="shared" si="77"/>
        <v>82.503546099290787</v>
      </c>
      <c r="Q1256" t="s">
        <v>8329</v>
      </c>
      <c r="R1256" t="s">
        <v>8330</v>
      </c>
      <c r="S1256" s="11">
        <f t="shared" si="78"/>
        <v>40487.371365740742</v>
      </c>
      <c r="T1256" s="11">
        <f t="shared" si="79"/>
        <v>40543.957638888889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11633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3.8776666666666668</v>
      </c>
      <c r="P1257">
        <f t="shared" si="77"/>
        <v>106.72477064220183</v>
      </c>
      <c r="Q1257" t="s">
        <v>8329</v>
      </c>
      <c r="R1257" t="s">
        <v>8330</v>
      </c>
      <c r="S1257" s="11">
        <f t="shared" si="78"/>
        <v>41579.595509259263</v>
      </c>
      <c r="T1257" s="11">
        <f t="shared" si="79"/>
        <v>41609.637175925927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11633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0.38776666666666665</v>
      </c>
      <c r="P1258">
        <f t="shared" si="77"/>
        <v>32.224376731301938</v>
      </c>
      <c r="Q1258" t="s">
        <v>8329</v>
      </c>
      <c r="R1258" t="s">
        <v>8330</v>
      </c>
      <c r="S1258" s="11">
        <f t="shared" si="78"/>
        <v>40921.669340277782</v>
      </c>
      <c r="T1258" s="11">
        <f t="shared" si="79"/>
        <v>40951.669340277782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11633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2.1150909090909091</v>
      </c>
      <c r="P1259">
        <f t="shared" si="77"/>
        <v>66.096590909090907</v>
      </c>
      <c r="Q1259" t="s">
        <v>8329</v>
      </c>
      <c r="R1259" t="s">
        <v>8330</v>
      </c>
      <c r="S1259" s="11">
        <f t="shared" si="78"/>
        <v>40586.835532407407</v>
      </c>
      <c r="T1259" s="11">
        <f t="shared" si="79"/>
        <v>40635.793865740743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11633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0.9694166666666667</v>
      </c>
      <c r="P1260">
        <f t="shared" si="77"/>
        <v>17.362686567164179</v>
      </c>
      <c r="Q1260" t="s">
        <v>8329</v>
      </c>
      <c r="R1260" t="s">
        <v>8330</v>
      </c>
      <c r="S1260" s="11">
        <f t="shared" si="78"/>
        <v>41487.361250000002</v>
      </c>
      <c r="T1260" s="11">
        <f t="shared" si="79"/>
        <v>41517.361250000002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11633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4.6532</v>
      </c>
      <c r="P1261">
        <f t="shared" si="77"/>
        <v>121.17708333333333</v>
      </c>
      <c r="Q1261" t="s">
        <v>8329</v>
      </c>
      <c r="R1261" t="s">
        <v>8330</v>
      </c>
      <c r="S1261" s="11">
        <f t="shared" si="78"/>
        <v>41766.720648148148</v>
      </c>
      <c r="T1261" s="11">
        <f t="shared" si="79"/>
        <v>41798.915972222225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11633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3.5251515151515154</v>
      </c>
      <c r="P1262">
        <f t="shared" si="77"/>
        <v>157.20270270270271</v>
      </c>
      <c r="Q1262" t="s">
        <v>8329</v>
      </c>
      <c r="R1262" t="s">
        <v>8330</v>
      </c>
      <c r="S1262" s="11">
        <f t="shared" si="78"/>
        <v>41666.592824074076</v>
      </c>
      <c r="T1262" s="11">
        <f t="shared" si="79"/>
        <v>41696.592824074076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11633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5.8164999999999996</v>
      </c>
      <c r="P1263">
        <f t="shared" si="77"/>
        <v>223.71153846153845</v>
      </c>
      <c r="Q1263" t="s">
        <v>8329</v>
      </c>
      <c r="R1263" t="s">
        <v>8330</v>
      </c>
      <c r="S1263" s="11">
        <f t="shared" si="78"/>
        <v>41638.092905092592</v>
      </c>
      <c r="T1263" s="11">
        <f t="shared" si="79"/>
        <v>41668.092905092592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11633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1.7896923076923077</v>
      </c>
      <c r="P1264">
        <f t="shared" si="77"/>
        <v>110.79047619047618</v>
      </c>
      <c r="Q1264" t="s">
        <v>8329</v>
      </c>
      <c r="R1264" t="s">
        <v>8330</v>
      </c>
      <c r="S1264" s="11">
        <f t="shared" si="78"/>
        <v>41656.512638888889</v>
      </c>
      <c r="T1264" s="11">
        <f t="shared" si="79"/>
        <v>41686.512638888889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11633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7.7553333333333336</v>
      </c>
      <c r="P1265">
        <f t="shared" si="77"/>
        <v>283.73170731707319</v>
      </c>
      <c r="Q1265" t="s">
        <v>8329</v>
      </c>
      <c r="R1265" t="s">
        <v>8330</v>
      </c>
      <c r="S1265" s="11">
        <f t="shared" si="78"/>
        <v>41691.834143518521</v>
      </c>
      <c r="T1265" s="11">
        <f t="shared" si="79"/>
        <v>41726.791666666664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11633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17.896923076923077</v>
      </c>
      <c r="P1266">
        <f t="shared" si="77"/>
        <v>342.14705882352939</v>
      </c>
      <c r="Q1266" t="s">
        <v>8329</v>
      </c>
      <c r="R1266" t="s">
        <v>8330</v>
      </c>
      <c r="S1266" s="11">
        <f t="shared" si="78"/>
        <v>41547.412997685184</v>
      </c>
      <c r="T1266" s="11">
        <f t="shared" si="79"/>
        <v>41576.412997685184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11633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3.3237142857142858</v>
      </c>
      <c r="P1267">
        <f t="shared" si="77"/>
        <v>176.25757575757575</v>
      </c>
      <c r="Q1267" t="s">
        <v>8329</v>
      </c>
      <c r="R1267" t="s">
        <v>8330</v>
      </c>
      <c r="S1267" s="11">
        <f t="shared" si="78"/>
        <v>40465.405266203699</v>
      </c>
      <c r="T1267" s="11">
        <f t="shared" si="79"/>
        <v>40512.405266203699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11633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1.2245263157894737</v>
      </c>
      <c r="P1268">
        <f t="shared" si="77"/>
        <v>232.66</v>
      </c>
      <c r="Q1268" t="s">
        <v>8329</v>
      </c>
      <c r="R1268" t="s">
        <v>8330</v>
      </c>
      <c r="S1268" s="11">
        <f t="shared" si="78"/>
        <v>41620.62667824074</v>
      </c>
      <c r="T1268" s="11">
        <f t="shared" si="79"/>
        <v>41650.62667824074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11633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0.52877272727272728</v>
      </c>
      <c r="P1269">
        <f t="shared" si="77"/>
        <v>73.163522012578611</v>
      </c>
      <c r="Q1269" t="s">
        <v>8329</v>
      </c>
      <c r="R1269" t="s">
        <v>8330</v>
      </c>
      <c r="S1269" s="11">
        <f t="shared" si="78"/>
        <v>41449.335162037038</v>
      </c>
      <c r="T1269" s="11">
        <f t="shared" si="79"/>
        <v>41479.335162037038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11633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0.9694166666666667</v>
      </c>
      <c r="P1270">
        <f t="shared" si="77"/>
        <v>63.917582417582416</v>
      </c>
      <c r="Q1270" t="s">
        <v>8329</v>
      </c>
      <c r="R1270" t="s">
        <v>8330</v>
      </c>
      <c r="S1270" s="11">
        <f t="shared" si="78"/>
        <v>41507.595451388886</v>
      </c>
      <c r="T1270" s="11">
        <f t="shared" si="79"/>
        <v>41537.595451388886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11633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0.6187765957446808</v>
      </c>
      <c r="P1271">
        <f t="shared" si="77"/>
        <v>56.470873786407765</v>
      </c>
      <c r="Q1271" t="s">
        <v>8329</v>
      </c>
      <c r="R1271" t="s">
        <v>8330</v>
      </c>
      <c r="S1271" s="11">
        <f t="shared" si="78"/>
        <v>42445.573055555549</v>
      </c>
      <c r="T1271" s="11">
        <f t="shared" si="79"/>
        <v>42475.75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11633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1.1633</v>
      </c>
      <c r="P1272">
        <f t="shared" si="77"/>
        <v>68.834319526627212</v>
      </c>
      <c r="Q1272" t="s">
        <v>8329</v>
      </c>
      <c r="R1272" t="s">
        <v>8330</v>
      </c>
      <c r="S1272" s="11">
        <f t="shared" si="78"/>
        <v>40933.606967592597</v>
      </c>
      <c r="T1272" s="11">
        <f t="shared" si="79"/>
        <v>40993.565300925926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11633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1.5510666666666666</v>
      </c>
      <c r="P1273">
        <f t="shared" si="77"/>
        <v>375.25806451612902</v>
      </c>
      <c r="Q1273" t="s">
        <v>8329</v>
      </c>
      <c r="R1273" t="s">
        <v>8330</v>
      </c>
      <c r="S1273" s="11">
        <f t="shared" si="78"/>
        <v>41561.433553240742</v>
      </c>
      <c r="T1273" s="11">
        <f t="shared" si="79"/>
        <v>41591.475219907406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11633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2.3266</v>
      </c>
      <c r="P1274">
        <f t="shared" si="77"/>
        <v>415.46428571428572</v>
      </c>
      <c r="Q1274" t="s">
        <v>8329</v>
      </c>
      <c r="R1274" t="s">
        <v>8330</v>
      </c>
      <c r="S1274" s="11">
        <f t="shared" si="78"/>
        <v>40274.495127314818</v>
      </c>
      <c r="T1274" s="11">
        <f t="shared" si="79"/>
        <v>40343.916666666664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11633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2.9082499999999998</v>
      </c>
      <c r="P1275">
        <f t="shared" si="77"/>
        <v>215.42592592592592</v>
      </c>
      <c r="Q1275" t="s">
        <v>8329</v>
      </c>
      <c r="R1275" t="s">
        <v>8330</v>
      </c>
      <c r="S1275" s="11">
        <f t="shared" si="78"/>
        <v>41852.480219907404</v>
      </c>
      <c r="T1275" s="11">
        <f t="shared" si="79"/>
        <v>41882.480219907404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11633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0.46532000000000001</v>
      </c>
      <c r="P1276">
        <f t="shared" si="77"/>
        <v>24.910064239828692</v>
      </c>
      <c r="Q1276" t="s">
        <v>8329</v>
      </c>
      <c r="R1276" t="s">
        <v>8330</v>
      </c>
      <c r="S1276" s="11">
        <f t="shared" si="78"/>
        <v>41116.440104166664</v>
      </c>
      <c r="T1276" s="11">
        <f t="shared" si="79"/>
        <v>41151.440104166664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11633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0.7755333333333333</v>
      </c>
      <c r="P1277">
        <f t="shared" si="77"/>
        <v>29.904884318766065</v>
      </c>
      <c r="Q1277" t="s">
        <v>8329</v>
      </c>
      <c r="R1277" t="s">
        <v>8330</v>
      </c>
      <c r="S1277" s="11">
        <f t="shared" si="78"/>
        <v>41458.617905092593</v>
      </c>
      <c r="T1277" s="11">
        <f t="shared" si="79"/>
        <v>41493.617905092593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11633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3.8776666666666668</v>
      </c>
      <c r="P1278">
        <f t="shared" si="77"/>
        <v>171.0735294117647</v>
      </c>
      <c r="Q1278" t="s">
        <v>8329</v>
      </c>
      <c r="R1278" t="s">
        <v>8330</v>
      </c>
      <c r="S1278" s="11">
        <f t="shared" si="78"/>
        <v>40007.454247685186</v>
      </c>
      <c r="T1278" s="11">
        <f t="shared" si="79"/>
        <v>40056.916666666664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11633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0.7755333333333333</v>
      </c>
      <c r="P1279">
        <f t="shared" si="77"/>
        <v>28.167070217917676</v>
      </c>
      <c r="Q1279" t="s">
        <v>8329</v>
      </c>
      <c r="R1279" t="s">
        <v>8330</v>
      </c>
      <c r="S1279" s="11">
        <f t="shared" si="78"/>
        <v>41121.311886574076</v>
      </c>
      <c r="T1279" s="11">
        <f t="shared" si="79"/>
        <v>41156.311886574076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11633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1.7896923076923077</v>
      </c>
      <c r="P1280">
        <f t="shared" si="77"/>
        <v>61.226315789473681</v>
      </c>
      <c r="Q1280" t="s">
        <v>8329</v>
      </c>
      <c r="R1280" t="s">
        <v>8330</v>
      </c>
      <c r="S1280" s="11">
        <f t="shared" si="78"/>
        <v>41786.305162037039</v>
      </c>
      <c r="T1280" s="11">
        <f t="shared" si="79"/>
        <v>41814.833333333336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11633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0.92945030361137748</v>
      </c>
      <c r="P1281">
        <f t="shared" si="77"/>
        <v>61.550264550264551</v>
      </c>
      <c r="Q1281" t="s">
        <v>8329</v>
      </c>
      <c r="R1281" t="s">
        <v>8330</v>
      </c>
      <c r="S1281" s="11">
        <f t="shared" si="78"/>
        <v>41681.849189814813</v>
      </c>
      <c r="T1281" s="11">
        <f t="shared" si="79"/>
        <v>41721.807523148149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11633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0.7755333333333333</v>
      </c>
      <c r="P1282">
        <f t="shared" si="77"/>
        <v>89.484615384615381</v>
      </c>
      <c r="Q1282" t="s">
        <v>8329</v>
      </c>
      <c r="R1282" t="s">
        <v>8330</v>
      </c>
      <c r="S1282" s="11">
        <f t="shared" si="78"/>
        <v>40513.507569444446</v>
      </c>
      <c r="T1282" s="11">
        <f t="shared" si="79"/>
        <v>40603.507569444446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11633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1.6618571428571429</v>
      </c>
      <c r="P1283">
        <f t="shared" ref="P1283:P1346" si="81">IF(L1283&gt;0, E1283/L1283, 0)</f>
        <v>157.20270270270271</v>
      </c>
      <c r="Q1283" t="s">
        <v>8329</v>
      </c>
      <c r="R1283" t="s">
        <v>8330</v>
      </c>
      <c r="S1283" s="11">
        <f t="shared" ref="S1283:S1346" si="82">(((J1283/60)/60)/24)+DATE(1970,1,1)+(-6/24)</f>
        <v>41463.493472222224</v>
      </c>
      <c r="T1283" s="11">
        <f t="shared" ref="T1283:T1346" si="83">(((I1283/60)/60)/24)+DATE(1970,1,1)+(-6/24)</f>
        <v>41483.493472222224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11633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0.7755333333333333</v>
      </c>
      <c r="P1284">
        <f t="shared" si="81"/>
        <v>42.456204379562045</v>
      </c>
      <c r="Q1284" t="s">
        <v>8329</v>
      </c>
      <c r="R1284" t="s">
        <v>8330</v>
      </c>
      <c r="S1284" s="11">
        <f t="shared" si="82"/>
        <v>41586.225173611114</v>
      </c>
      <c r="T1284" s="11">
        <f t="shared" si="83"/>
        <v>41616.957638888889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11633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11.632999999999999</v>
      </c>
      <c r="P1285">
        <f t="shared" si="81"/>
        <v>528.77272727272725</v>
      </c>
      <c r="Q1285" t="s">
        <v>8329</v>
      </c>
      <c r="R1285" t="s">
        <v>8330</v>
      </c>
      <c r="S1285" s="11">
        <f t="shared" si="82"/>
        <v>41320.467465277776</v>
      </c>
      <c r="T1285" s="11">
        <f t="shared" si="83"/>
        <v>41343.916666666664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11633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5.8164999999999996</v>
      </c>
      <c r="P1286">
        <f t="shared" si="81"/>
        <v>375.25806451612902</v>
      </c>
      <c r="Q1286" t="s">
        <v>8321</v>
      </c>
      <c r="R1286" t="s">
        <v>8322</v>
      </c>
      <c r="S1286" s="11">
        <f t="shared" si="82"/>
        <v>42711.98474537037</v>
      </c>
      <c r="T1286" s="11">
        <f t="shared" si="83"/>
        <v>42735.457638888889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11633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5.8164999999999996</v>
      </c>
      <c r="P1287">
        <f t="shared" si="81"/>
        <v>184.65079365079364</v>
      </c>
      <c r="Q1287" t="s">
        <v>8321</v>
      </c>
      <c r="R1287" t="s">
        <v>8322</v>
      </c>
      <c r="S1287" s="11">
        <f t="shared" si="82"/>
        <v>42160.333043981482</v>
      </c>
      <c r="T1287" s="11">
        <f t="shared" si="83"/>
        <v>42175.333043981482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11633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7.7553333333333336</v>
      </c>
      <c r="P1288">
        <f t="shared" si="81"/>
        <v>581.65</v>
      </c>
      <c r="Q1288" t="s">
        <v>8321</v>
      </c>
      <c r="R1288" t="s">
        <v>8322</v>
      </c>
      <c r="S1288" s="11">
        <f t="shared" si="82"/>
        <v>42039.134571759263</v>
      </c>
      <c r="T1288" s="11">
        <f t="shared" si="83"/>
        <v>42052.333333333328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11633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46.531999999999996</v>
      </c>
      <c r="P1289">
        <f t="shared" si="81"/>
        <v>465.32</v>
      </c>
      <c r="Q1289" t="s">
        <v>8321</v>
      </c>
      <c r="R1289" t="s">
        <v>8322</v>
      </c>
      <c r="S1289" s="11">
        <f t="shared" si="82"/>
        <v>42107.371018518519</v>
      </c>
      <c r="T1289" s="11">
        <f t="shared" si="83"/>
        <v>42167.371018518519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11633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2.9082499999999998</v>
      </c>
      <c r="P1290">
        <f t="shared" si="81"/>
        <v>190.70491803278688</v>
      </c>
      <c r="Q1290" t="s">
        <v>8321</v>
      </c>
      <c r="R1290" t="s">
        <v>8322</v>
      </c>
      <c r="S1290" s="11">
        <f t="shared" si="82"/>
        <v>42560.904664351852</v>
      </c>
      <c r="T1290" s="11">
        <f t="shared" si="83"/>
        <v>42591.916666666672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11633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7.7553333333333336</v>
      </c>
      <c r="P1291">
        <f t="shared" si="81"/>
        <v>223.71153846153845</v>
      </c>
      <c r="Q1291" t="s">
        <v>8321</v>
      </c>
      <c r="R1291" t="s">
        <v>8322</v>
      </c>
      <c r="S1291" s="11">
        <f t="shared" si="82"/>
        <v>42708.884780092587</v>
      </c>
      <c r="T1291" s="11">
        <f t="shared" si="83"/>
        <v>42738.884780092587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11633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3.3237142857142858</v>
      </c>
      <c r="P1292">
        <f t="shared" si="81"/>
        <v>135.26744186046511</v>
      </c>
      <c r="Q1292" t="s">
        <v>8321</v>
      </c>
      <c r="R1292" t="s">
        <v>8322</v>
      </c>
      <c r="S1292" s="11">
        <f t="shared" si="82"/>
        <v>42086.364942129629</v>
      </c>
      <c r="T1292" s="11">
        <f t="shared" si="83"/>
        <v>42117.040972222225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11633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3.8776666666666668</v>
      </c>
      <c r="P1293">
        <f t="shared" si="81"/>
        <v>276.97619047619048</v>
      </c>
      <c r="Q1293" t="s">
        <v>8321</v>
      </c>
      <c r="R1293" t="s">
        <v>8322</v>
      </c>
      <c r="S1293" s="11">
        <f t="shared" si="82"/>
        <v>42064.402673611112</v>
      </c>
      <c r="T1293" s="11">
        <f t="shared" si="83"/>
        <v>42101.041666666672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11633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6.8429411764705881</v>
      </c>
      <c r="P1294">
        <f t="shared" si="81"/>
        <v>223.71153846153845</v>
      </c>
      <c r="Q1294" t="s">
        <v>8321</v>
      </c>
      <c r="R1294" t="s">
        <v>8322</v>
      </c>
      <c r="S1294" s="11">
        <f t="shared" si="82"/>
        <v>42256.514212962968</v>
      </c>
      <c r="T1294" s="11">
        <f t="shared" si="83"/>
        <v>42283.707638888889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11633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0.7755333333333333</v>
      </c>
      <c r="P1295">
        <f t="shared" si="81"/>
        <v>96.941666666666663</v>
      </c>
      <c r="Q1295" t="s">
        <v>8321</v>
      </c>
      <c r="R1295" t="s">
        <v>8322</v>
      </c>
      <c r="S1295" s="11">
        <f t="shared" si="82"/>
        <v>42292.451053240744</v>
      </c>
      <c r="T1295" s="11">
        <f t="shared" si="83"/>
        <v>42322.492719907401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11633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23.265999999999998</v>
      </c>
      <c r="P1296">
        <f t="shared" si="81"/>
        <v>528.77272727272725</v>
      </c>
      <c r="Q1296" t="s">
        <v>8321</v>
      </c>
      <c r="R1296" t="s">
        <v>8322</v>
      </c>
      <c r="S1296" s="11">
        <f t="shared" si="82"/>
        <v>42278.203668981485</v>
      </c>
      <c r="T1296" s="11">
        <f t="shared" si="83"/>
        <v>42296.208333333328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11633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4.6532</v>
      </c>
      <c r="P1297">
        <f t="shared" si="81"/>
        <v>181.765625</v>
      </c>
      <c r="Q1297" t="s">
        <v>8321</v>
      </c>
      <c r="R1297" t="s">
        <v>8322</v>
      </c>
      <c r="S1297" s="11">
        <f t="shared" si="82"/>
        <v>42184.322881944448</v>
      </c>
      <c r="T1297" s="11">
        <f t="shared" si="83"/>
        <v>42214.458333333328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11633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13.685882352941176</v>
      </c>
      <c r="P1298">
        <f t="shared" si="81"/>
        <v>505.78260869565219</v>
      </c>
      <c r="Q1298" t="s">
        <v>8321</v>
      </c>
      <c r="R1298" t="s">
        <v>8322</v>
      </c>
      <c r="S1298" s="11">
        <f t="shared" si="82"/>
        <v>42422.800613425927</v>
      </c>
      <c r="T1298" s="11">
        <f t="shared" si="83"/>
        <v>42442.758946759262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11633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0.58165</v>
      </c>
      <c r="P1299">
        <f t="shared" si="81"/>
        <v>48.878151260504204</v>
      </c>
      <c r="Q1299" t="s">
        <v>8321</v>
      </c>
      <c r="R1299" t="s">
        <v>8322</v>
      </c>
      <c r="S1299" s="11">
        <f t="shared" si="82"/>
        <v>42461.497199074074</v>
      </c>
      <c r="T1299" s="11">
        <f t="shared" si="83"/>
        <v>42491.497199074074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11633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5.8164999999999996</v>
      </c>
      <c r="P1300">
        <f t="shared" si="81"/>
        <v>352.5151515151515</v>
      </c>
      <c r="Q1300" t="s">
        <v>8321</v>
      </c>
      <c r="R1300" t="s">
        <v>8322</v>
      </c>
      <c r="S1300" s="11">
        <f t="shared" si="82"/>
        <v>42458.430925925932</v>
      </c>
      <c r="T1300" s="11">
        <f t="shared" si="83"/>
        <v>42488.430925925932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11633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3.3237142857142858</v>
      </c>
      <c r="P1301">
        <f t="shared" si="81"/>
        <v>363.53125</v>
      </c>
      <c r="Q1301" t="s">
        <v>8321</v>
      </c>
      <c r="R1301" t="s">
        <v>8322</v>
      </c>
      <c r="S1301" s="11">
        <f t="shared" si="82"/>
        <v>42169.564340277779</v>
      </c>
      <c r="T1301" s="11">
        <f t="shared" si="83"/>
        <v>42199.564340277779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11633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3.8776666666666668</v>
      </c>
      <c r="P1302">
        <f t="shared" si="81"/>
        <v>484.70833333333331</v>
      </c>
      <c r="Q1302" t="s">
        <v>8321</v>
      </c>
      <c r="R1302" t="s">
        <v>8322</v>
      </c>
      <c r="S1302" s="11">
        <f t="shared" si="82"/>
        <v>42483.425208333334</v>
      </c>
      <c r="T1302" s="11">
        <f t="shared" si="83"/>
        <v>42522.539583333331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11633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5.8164999999999996</v>
      </c>
      <c r="P1303">
        <f t="shared" si="81"/>
        <v>401.13793103448273</v>
      </c>
      <c r="Q1303" t="s">
        <v>8321</v>
      </c>
      <c r="R1303" t="s">
        <v>8322</v>
      </c>
      <c r="S1303" s="11">
        <f t="shared" si="82"/>
        <v>42195.499745370369</v>
      </c>
      <c r="T1303" s="11">
        <f t="shared" si="83"/>
        <v>42205.875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11633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4.6532</v>
      </c>
      <c r="P1304">
        <f t="shared" si="81"/>
        <v>232.66</v>
      </c>
      <c r="Q1304" t="s">
        <v>8321</v>
      </c>
      <c r="R1304" t="s">
        <v>8322</v>
      </c>
      <c r="S1304" s="11">
        <f t="shared" si="82"/>
        <v>42674.807997685188</v>
      </c>
      <c r="T1304" s="11">
        <f t="shared" si="83"/>
        <v>42704.849664351852</v>
      </c>
    </row>
    <row r="1305" spans="1:20" ht="18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11633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3.3237142857142858</v>
      </c>
      <c r="P1305">
        <f t="shared" si="81"/>
        <v>107.71296296296296</v>
      </c>
      <c r="Q1305" t="s">
        <v>8321</v>
      </c>
      <c r="R1305" t="s">
        <v>8322</v>
      </c>
      <c r="S1305" s="11">
        <f t="shared" si="82"/>
        <v>42566.191203703704</v>
      </c>
      <c r="T1305" s="11">
        <f t="shared" si="83"/>
        <v>42582.208333333328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11633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0.290825</v>
      </c>
      <c r="P1306">
        <f t="shared" si="81"/>
        <v>111.85576923076923</v>
      </c>
      <c r="Q1306" t="s">
        <v>8323</v>
      </c>
      <c r="R1306" t="s">
        <v>8325</v>
      </c>
      <c r="S1306" s="11">
        <f t="shared" si="82"/>
        <v>42746.944502314815</v>
      </c>
      <c r="T1306" s="11">
        <f t="shared" si="83"/>
        <v>42806.902835648143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11633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0.38776666666666665</v>
      </c>
      <c r="P1307">
        <f t="shared" si="81"/>
        <v>135.26744186046511</v>
      </c>
      <c r="Q1307" t="s">
        <v>8323</v>
      </c>
      <c r="R1307" t="s">
        <v>8325</v>
      </c>
      <c r="S1307" s="11">
        <f t="shared" si="82"/>
        <v>42543.415601851855</v>
      </c>
      <c r="T1307" s="11">
        <f t="shared" si="83"/>
        <v>42572.479166666672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11633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0.10575454545454545</v>
      </c>
      <c r="P1308">
        <f t="shared" si="81"/>
        <v>32.676966292134829</v>
      </c>
      <c r="Q1308" t="s">
        <v>8323</v>
      </c>
      <c r="R1308" t="s">
        <v>8325</v>
      </c>
      <c r="S1308" s="11">
        <f t="shared" si="82"/>
        <v>41947.207569444443</v>
      </c>
      <c r="T1308" s="11">
        <f t="shared" si="83"/>
        <v>41977.207569444443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11633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0.23266000000000001</v>
      </c>
      <c r="P1309">
        <f t="shared" si="81"/>
        <v>258.51111111111112</v>
      </c>
      <c r="Q1309" t="s">
        <v>8323</v>
      </c>
      <c r="R1309" t="s">
        <v>8325</v>
      </c>
      <c r="S1309" s="11">
        <f t="shared" si="82"/>
        <v>42387.253229166665</v>
      </c>
      <c r="T1309" s="11">
        <f t="shared" si="83"/>
        <v>42417.253229166665</v>
      </c>
    </row>
    <row r="1310" spans="1:20" ht="18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11633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1.1633</v>
      </c>
      <c r="P1310">
        <f t="shared" si="81"/>
        <v>306.13157894736844</v>
      </c>
      <c r="Q1310" t="s">
        <v>8323</v>
      </c>
      <c r="R1310" t="s">
        <v>8325</v>
      </c>
      <c r="S1310" s="11">
        <f t="shared" si="82"/>
        <v>42611.363564814819</v>
      </c>
      <c r="T1310" s="11">
        <f t="shared" si="83"/>
        <v>42651.363564814819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11633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1.0115652173913043</v>
      </c>
      <c r="P1311">
        <f t="shared" si="81"/>
        <v>332.37142857142857</v>
      </c>
      <c r="Q1311" t="s">
        <v>8323</v>
      </c>
      <c r="R1311" t="s">
        <v>8325</v>
      </c>
      <c r="S1311" s="11">
        <f t="shared" si="82"/>
        <v>42257.632731481484</v>
      </c>
      <c r="T1311" s="11">
        <f t="shared" si="83"/>
        <v>42292.632731481484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11633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0.58165</v>
      </c>
      <c r="P1312">
        <f t="shared" si="81"/>
        <v>484.70833333333331</v>
      </c>
      <c r="Q1312" t="s">
        <v>8323</v>
      </c>
      <c r="R1312" t="s">
        <v>8325</v>
      </c>
      <c r="S1312" s="11">
        <f t="shared" si="82"/>
        <v>42556.417245370365</v>
      </c>
      <c r="T1312" s="11">
        <f t="shared" si="83"/>
        <v>42601.417245370365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11633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4.6531999999999997E-2</v>
      </c>
      <c r="P1313">
        <f t="shared" si="81"/>
        <v>116.33</v>
      </c>
      <c r="Q1313" t="s">
        <v>8323</v>
      </c>
      <c r="R1313" t="s">
        <v>8325</v>
      </c>
      <c r="S1313" s="11">
        <f t="shared" si="82"/>
        <v>42669.552303240736</v>
      </c>
      <c r="T1313" s="11">
        <f t="shared" si="83"/>
        <v>42704.593969907408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11633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2.5289130434782607</v>
      </c>
      <c r="P1314">
        <f t="shared" si="81"/>
        <v>11633</v>
      </c>
      <c r="Q1314" t="s">
        <v>8323</v>
      </c>
      <c r="R1314" t="s">
        <v>8325</v>
      </c>
      <c r="S1314" s="11">
        <f t="shared" si="82"/>
        <v>42082.452800925923</v>
      </c>
      <c r="T1314" s="11">
        <f t="shared" si="83"/>
        <v>42112.452800925923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11633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0.290825</v>
      </c>
      <c r="P1315">
        <f t="shared" si="81"/>
        <v>95.352459016393439</v>
      </c>
      <c r="Q1315" t="s">
        <v>8323</v>
      </c>
      <c r="R1315" t="s">
        <v>8325</v>
      </c>
      <c r="S1315" s="11">
        <f t="shared" si="82"/>
        <v>42402.459652777776</v>
      </c>
      <c r="T1315" s="11">
        <f t="shared" si="83"/>
        <v>42432.459652777776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11633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6.4627777777777784E-2</v>
      </c>
      <c r="P1316">
        <f t="shared" si="81"/>
        <v>1057.5454545454545</v>
      </c>
      <c r="Q1316" t="s">
        <v>8323</v>
      </c>
      <c r="R1316" t="s">
        <v>8325</v>
      </c>
      <c r="S1316" s="11">
        <f t="shared" si="82"/>
        <v>42604.419675925921</v>
      </c>
      <c r="T1316" s="11">
        <f t="shared" si="83"/>
        <v>42664.419675925921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11633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0.11633</v>
      </c>
      <c r="P1317">
        <f t="shared" si="81"/>
        <v>46.907258064516128</v>
      </c>
      <c r="Q1317" t="s">
        <v>8323</v>
      </c>
      <c r="R1317" t="s">
        <v>8325</v>
      </c>
      <c r="S1317" s="11">
        <f t="shared" si="82"/>
        <v>42278.248240740737</v>
      </c>
      <c r="T1317" s="11">
        <f t="shared" si="83"/>
        <v>42313.791666666672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11633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0.15510666666666667</v>
      </c>
      <c r="P1318">
        <f t="shared" si="81"/>
        <v>11633</v>
      </c>
      <c r="Q1318" t="s">
        <v>8323</v>
      </c>
      <c r="R1318" t="s">
        <v>8325</v>
      </c>
      <c r="S1318" s="11">
        <f t="shared" si="82"/>
        <v>42393.711909722217</v>
      </c>
      <c r="T1318" s="11">
        <f t="shared" si="83"/>
        <v>42428.711909722217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11633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5.8165000000000001E-2</v>
      </c>
      <c r="P1319">
        <f t="shared" si="81"/>
        <v>612.26315789473688</v>
      </c>
      <c r="Q1319" t="s">
        <v>8323</v>
      </c>
      <c r="R1319" t="s">
        <v>8325</v>
      </c>
      <c r="S1319" s="11">
        <f t="shared" si="82"/>
        <v>42519.985486111109</v>
      </c>
      <c r="T1319" s="11">
        <f t="shared" si="83"/>
        <v>42572.333333333328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11633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0.290825</v>
      </c>
      <c r="P1320">
        <f t="shared" si="81"/>
        <v>86.170370370370364</v>
      </c>
      <c r="Q1320" t="s">
        <v>8323</v>
      </c>
      <c r="R1320" t="s">
        <v>8325</v>
      </c>
      <c r="S1320" s="11">
        <f t="shared" si="82"/>
        <v>41984.793657407412</v>
      </c>
      <c r="T1320" s="11">
        <f t="shared" si="83"/>
        <v>42014.793657407412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11633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2.0056896551724139</v>
      </c>
      <c r="P1321">
        <f t="shared" si="81"/>
        <v>1292.5555555555557</v>
      </c>
      <c r="Q1321" t="s">
        <v>8323</v>
      </c>
      <c r="R1321" t="s">
        <v>8325</v>
      </c>
      <c r="S1321" s="11">
        <f t="shared" si="82"/>
        <v>41816.562094907407</v>
      </c>
      <c r="T1321" s="11">
        <f t="shared" si="83"/>
        <v>41831.416666666664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11633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0.11633</v>
      </c>
      <c r="P1322">
        <f t="shared" si="81"/>
        <v>3877.6666666666665</v>
      </c>
      <c r="Q1322" t="s">
        <v>8323</v>
      </c>
      <c r="R1322" t="s">
        <v>8325</v>
      </c>
      <c r="S1322" s="11">
        <f t="shared" si="82"/>
        <v>42705.440347222218</v>
      </c>
      <c r="T1322" s="11">
        <f t="shared" si="83"/>
        <v>42734.708333333328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11633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2.517965367965368E-2</v>
      </c>
      <c r="P1323">
        <f t="shared" si="81"/>
        <v>1661.8571428571429</v>
      </c>
      <c r="Q1323" t="s">
        <v>8323</v>
      </c>
      <c r="R1323" t="s">
        <v>8325</v>
      </c>
      <c r="S1323" s="11">
        <f t="shared" si="82"/>
        <v>42697.49927083333</v>
      </c>
      <c r="T1323" s="11">
        <f t="shared" si="83"/>
        <v>42727.49927083333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11633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0.3323714285714286</v>
      </c>
      <c r="P1324">
        <f t="shared" si="81"/>
        <v>2908.25</v>
      </c>
      <c r="Q1324" t="s">
        <v>8323</v>
      </c>
      <c r="R1324" t="s">
        <v>8325</v>
      </c>
      <c r="S1324" s="11">
        <f t="shared" si="82"/>
        <v>42115.406539351854</v>
      </c>
      <c r="T1324" s="11">
        <f t="shared" si="83"/>
        <v>42145.406539351854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11633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0.7755333333333333</v>
      </c>
      <c r="P1325">
        <f t="shared" si="81"/>
        <v>264.38636363636363</v>
      </c>
      <c r="Q1325" t="s">
        <v>8323</v>
      </c>
      <c r="R1325" t="s">
        <v>8325</v>
      </c>
      <c r="S1325" s="11">
        <f t="shared" si="82"/>
        <v>42451.448449074072</v>
      </c>
      <c r="T1325" s="11">
        <f t="shared" si="83"/>
        <v>42486.038194444445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11633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0.23266000000000001</v>
      </c>
      <c r="P1326">
        <f t="shared" si="81"/>
        <v>129.25555555555556</v>
      </c>
      <c r="Q1326" t="s">
        <v>8323</v>
      </c>
      <c r="R1326" t="s">
        <v>8325</v>
      </c>
      <c r="S1326" s="11">
        <f t="shared" si="82"/>
        <v>42626.383703703701</v>
      </c>
      <c r="T1326" s="11">
        <f t="shared" si="83"/>
        <v>42656.383703703701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11633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0.58165</v>
      </c>
      <c r="P1327">
        <f t="shared" si="81"/>
        <v>1454.125</v>
      </c>
      <c r="Q1327" t="s">
        <v>8323</v>
      </c>
      <c r="R1327" t="s">
        <v>8325</v>
      </c>
      <c r="S1327" s="11">
        <f t="shared" si="82"/>
        <v>42703.836053240739</v>
      </c>
      <c r="T1327" s="11">
        <f t="shared" si="83"/>
        <v>42733.836053240739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11633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0.11633</v>
      </c>
      <c r="P1328">
        <f t="shared" si="81"/>
        <v>1057.5454545454545</v>
      </c>
      <c r="Q1328" t="s">
        <v>8323</v>
      </c>
      <c r="R1328" t="s">
        <v>8325</v>
      </c>
      <c r="S1328" s="11">
        <f t="shared" si="82"/>
        <v>41974.541990740734</v>
      </c>
      <c r="T1328" s="11">
        <f t="shared" si="83"/>
        <v>42019.541990740734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11633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0.24235416666666668</v>
      </c>
      <c r="P1329">
        <f t="shared" si="81"/>
        <v>283.73170731707319</v>
      </c>
      <c r="Q1329" t="s">
        <v>8323</v>
      </c>
      <c r="R1329" t="s">
        <v>8325</v>
      </c>
      <c r="S1329" s="11">
        <f t="shared" si="82"/>
        <v>42123.428645833337</v>
      </c>
      <c r="T1329" s="11">
        <f t="shared" si="83"/>
        <v>42153.428645833337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11633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0.15510666666666667</v>
      </c>
      <c r="P1330">
        <f t="shared" si="81"/>
        <v>775.5333333333333</v>
      </c>
      <c r="Q1330" t="s">
        <v>8323</v>
      </c>
      <c r="R1330" t="s">
        <v>8325</v>
      </c>
      <c r="S1330" s="11">
        <f t="shared" si="82"/>
        <v>42612.392754629633</v>
      </c>
      <c r="T1330" s="11">
        <f t="shared" si="83"/>
        <v>42657.392754629633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11633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0.23266000000000001</v>
      </c>
      <c r="P1331">
        <f t="shared" si="81"/>
        <v>1292.5555555555557</v>
      </c>
      <c r="Q1331" t="s">
        <v>8323</v>
      </c>
      <c r="R1331" t="s">
        <v>8325</v>
      </c>
      <c r="S1331" s="11">
        <f t="shared" si="82"/>
        <v>41934.971585648149</v>
      </c>
      <c r="T1331" s="11">
        <f t="shared" si="83"/>
        <v>41975.013252314813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11633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0.3323714285714286</v>
      </c>
      <c r="P1332">
        <f t="shared" si="81"/>
        <v>232.66</v>
      </c>
      <c r="Q1332" t="s">
        <v>8323</v>
      </c>
      <c r="R1332" t="s">
        <v>8325</v>
      </c>
      <c r="S1332" s="11">
        <f t="shared" si="82"/>
        <v>42522.026724537034</v>
      </c>
      <c r="T1332" s="11">
        <f t="shared" si="83"/>
        <v>42552.916666666672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11633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4.6531999999999997E-2</v>
      </c>
      <c r="P1333">
        <f t="shared" si="81"/>
        <v>342.14705882352939</v>
      </c>
      <c r="Q1333" t="s">
        <v>8323</v>
      </c>
      <c r="R1333" t="s">
        <v>8325</v>
      </c>
      <c r="S1333" s="11">
        <f t="shared" si="82"/>
        <v>42569.25409722222</v>
      </c>
      <c r="T1333" s="11">
        <f t="shared" si="83"/>
        <v>42599.25409722222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11633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1.1500741473059812</v>
      </c>
      <c r="P1334">
        <f t="shared" si="81"/>
        <v>0</v>
      </c>
      <c r="Q1334" t="s">
        <v>8323</v>
      </c>
      <c r="R1334" t="s">
        <v>8325</v>
      </c>
      <c r="S1334" s="11">
        <f t="shared" si="82"/>
        <v>42731.810277777782</v>
      </c>
      <c r="T1334" s="11">
        <f t="shared" si="83"/>
        <v>42761.810277777782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11633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4.6532</v>
      </c>
      <c r="P1335">
        <f t="shared" si="81"/>
        <v>0</v>
      </c>
      <c r="Q1335" t="s">
        <v>8323</v>
      </c>
      <c r="R1335" t="s">
        <v>8325</v>
      </c>
      <c r="S1335" s="11">
        <f t="shared" si="82"/>
        <v>41805.856770833336</v>
      </c>
      <c r="T1335" s="11">
        <f t="shared" si="83"/>
        <v>41835.856770833336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11633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8.7466165413533831E-2</v>
      </c>
      <c r="P1336">
        <f t="shared" si="81"/>
        <v>42.14855072463768</v>
      </c>
      <c r="Q1336" t="s">
        <v>8323</v>
      </c>
      <c r="R1336" t="s">
        <v>8325</v>
      </c>
      <c r="S1336" s="11">
        <f t="shared" si="82"/>
        <v>42410.524155092593</v>
      </c>
      <c r="T1336" s="11">
        <f t="shared" si="83"/>
        <v>42440.524155092593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11633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0.46532000000000001</v>
      </c>
      <c r="P1337">
        <f t="shared" si="81"/>
        <v>727.0625</v>
      </c>
      <c r="Q1337" t="s">
        <v>8323</v>
      </c>
      <c r="R1337" t="s">
        <v>8325</v>
      </c>
      <c r="S1337" s="11">
        <f t="shared" si="82"/>
        <v>42313.686365740738</v>
      </c>
      <c r="T1337" s="11">
        <f t="shared" si="83"/>
        <v>42343.686365740738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11633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0.11633</v>
      </c>
      <c r="P1338">
        <f t="shared" si="81"/>
        <v>51.933035714285715</v>
      </c>
      <c r="Q1338" t="s">
        <v>8323</v>
      </c>
      <c r="R1338" t="s">
        <v>8325</v>
      </c>
      <c r="S1338" s="11">
        <f t="shared" si="82"/>
        <v>41955.613750000004</v>
      </c>
      <c r="T1338" s="11">
        <f t="shared" si="83"/>
        <v>41990.613750000004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11633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0.23266000000000001</v>
      </c>
      <c r="P1339">
        <f t="shared" si="81"/>
        <v>83.092857142857142</v>
      </c>
      <c r="Q1339" t="s">
        <v>8323</v>
      </c>
      <c r="R1339" t="s">
        <v>8325</v>
      </c>
      <c r="S1339" s="11">
        <f t="shared" si="82"/>
        <v>42767.327303240745</v>
      </c>
      <c r="T1339" s="11">
        <f t="shared" si="83"/>
        <v>42797.327303240745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11633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0.38776666666666665</v>
      </c>
      <c r="P1340">
        <f t="shared" si="81"/>
        <v>775.5333333333333</v>
      </c>
      <c r="Q1340" t="s">
        <v>8323</v>
      </c>
      <c r="R1340" t="s">
        <v>8325</v>
      </c>
      <c r="S1340" s="11">
        <f t="shared" si="82"/>
        <v>42188.553622685184</v>
      </c>
      <c r="T1340" s="11">
        <f t="shared" si="83"/>
        <v>42218.553622685184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11633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0.23266000000000001</v>
      </c>
      <c r="P1341">
        <f t="shared" si="81"/>
        <v>314.40540540540542</v>
      </c>
      <c r="Q1341" t="s">
        <v>8323</v>
      </c>
      <c r="R1341" t="s">
        <v>8325</v>
      </c>
      <c r="S1341" s="11">
        <f t="shared" si="82"/>
        <v>41936.397164351853</v>
      </c>
      <c r="T1341" s="11">
        <f t="shared" si="83"/>
        <v>41981.438831018517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11633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6.9244047619047615</v>
      </c>
      <c r="P1342">
        <f t="shared" si="81"/>
        <v>0</v>
      </c>
      <c r="Q1342" t="s">
        <v>8323</v>
      </c>
      <c r="R1342" t="s">
        <v>8325</v>
      </c>
      <c r="S1342" s="11">
        <f t="shared" si="82"/>
        <v>41836.345520833333</v>
      </c>
      <c r="T1342" s="11">
        <f t="shared" si="83"/>
        <v>41866.345520833333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11633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0.46532000000000001</v>
      </c>
      <c r="P1343">
        <f t="shared" si="81"/>
        <v>252.89130434782609</v>
      </c>
      <c r="Q1343" t="s">
        <v>8323</v>
      </c>
      <c r="R1343" t="s">
        <v>8325</v>
      </c>
      <c r="S1343" s="11">
        <f t="shared" si="82"/>
        <v>42612.374039351853</v>
      </c>
      <c r="T1343" s="11">
        <f t="shared" si="83"/>
        <v>42644.374039351853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11633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0.23266000000000001</v>
      </c>
      <c r="P1344">
        <f t="shared" si="81"/>
        <v>11633</v>
      </c>
      <c r="Q1344" t="s">
        <v>8323</v>
      </c>
      <c r="R1344" t="s">
        <v>8325</v>
      </c>
      <c r="S1344" s="11">
        <f t="shared" si="82"/>
        <v>42172.566423611104</v>
      </c>
      <c r="T1344" s="11">
        <f t="shared" si="83"/>
        <v>42202.566423611104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11633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0.23266000000000001</v>
      </c>
      <c r="P1345">
        <f t="shared" si="81"/>
        <v>36.015479876160988</v>
      </c>
      <c r="Q1345" t="s">
        <v>8323</v>
      </c>
      <c r="R1345" t="s">
        <v>8325</v>
      </c>
      <c r="S1345" s="11">
        <f t="shared" si="82"/>
        <v>42542.276423611111</v>
      </c>
      <c r="T1345" s="11">
        <f t="shared" si="83"/>
        <v>42600.915972222225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11633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7.7553333333333336</v>
      </c>
      <c r="P1346">
        <f t="shared" si="81"/>
        <v>83.690647482014384</v>
      </c>
      <c r="Q1346" t="s">
        <v>8326</v>
      </c>
      <c r="R1346" t="s">
        <v>8327</v>
      </c>
      <c r="S1346" s="11">
        <f t="shared" si="82"/>
        <v>42522.539803240739</v>
      </c>
      <c r="T1346" s="11">
        <f t="shared" si="83"/>
        <v>42551.539803240739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11633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38.776666666666664</v>
      </c>
      <c r="P1347">
        <f t="shared" ref="P1347:P1410" si="85">IF(L1347&gt;0, E1347/L1347, 0)</f>
        <v>1661.8571428571429</v>
      </c>
      <c r="Q1347" t="s">
        <v>8326</v>
      </c>
      <c r="R1347" t="s">
        <v>8327</v>
      </c>
      <c r="S1347" s="11">
        <f t="shared" ref="S1347:S1410" si="86">(((J1347/60)/60)/24)+DATE(1970,1,1)+(-6/24)</f>
        <v>41799.564340277779</v>
      </c>
      <c r="T1347" s="11">
        <f t="shared" ref="T1347:T1410" si="87">(((I1347/60)/60)/24)+DATE(1970,1,1)+(-6/24)</f>
        <v>41834.564340277779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11633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2.3740816326530614</v>
      </c>
      <c r="P1348">
        <f t="shared" si="85"/>
        <v>78.073825503355707</v>
      </c>
      <c r="Q1348" t="s">
        <v>8326</v>
      </c>
      <c r="R1348" t="s">
        <v>8327</v>
      </c>
      <c r="S1348" s="11">
        <f t="shared" si="86"/>
        <v>41421.825821759259</v>
      </c>
      <c r="T1348" s="11">
        <f t="shared" si="87"/>
        <v>41451.825821759259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11633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4.6532</v>
      </c>
      <c r="P1349">
        <f t="shared" si="85"/>
        <v>375.25806451612902</v>
      </c>
      <c r="Q1349" t="s">
        <v>8326</v>
      </c>
      <c r="R1349" t="s">
        <v>8327</v>
      </c>
      <c r="S1349" s="11">
        <f t="shared" si="86"/>
        <v>42040.388020833328</v>
      </c>
      <c r="T1349" s="11">
        <f t="shared" si="87"/>
        <v>42070.388020833328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11633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1.9800851063829787</v>
      </c>
      <c r="P1350">
        <f t="shared" si="85"/>
        <v>447.42307692307691</v>
      </c>
      <c r="Q1350" t="s">
        <v>8326</v>
      </c>
      <c r="R1350" t="s">
        <v>8327</v>
      </c>
      <c r="S1350" s="11">
        <f t="shared" si="86"/>
        <v>41963.256168981476</v>
      </c>
      <c r="T1350" s="11">
        <f t="shared" si="87"/>
        <v>41991.256168981476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11633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2.3266</v>
      </c>
      <c r="P1351">
        <f t="shared" si="85"/>
        <v>67.633720930232556</v>
      </c>
      <c r="Q1351" t="s">
        <v>8326</v>
      </c>
      <c r="R1351" t="s">
        <v>8327</v>
      </c>
      <c r="S1351" s="11">
        <f t="shared" si="86"/>
        <v>42317.08258101852</v>
      </c>
      <c r="T1351" s="11">
        <f t="shared" si="87"/>
        <v>42354.040972222225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11633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2.3266</v>
      </c>
      <c r="P1352">
        <f t="shared" si="85"/>
        <v>149.14102564102564</v>
      </c>
      <c r="Q1352" t="s">
        <v>8326</v>
      </c>
      <c r="R1352" t="s">
        <v>8327</v>
      </c>
      <c r="S1352" s="11">
        <f t="shared" si="86"/>
        <v>42333.763124999998</v>
      </c>
      <c r="T1352" s="11">
        <f t="shared" si="87"/>
        <v>42363.763124999998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11633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0.58165</v>
      </c>
      <c r="P1353">
        <f t="shared" si="85"/>
        <v>96.941666666666663</v>
      </c>
      <c r="Q1353" t="s">
        <v>8326</v>
      </c>
      <c r="R1353" t="s">
        <v>8327</v>
      </c>
      <c r="S1353" s="11">
        <f t="shared" si="86"/>
        <v>42382.49009259259</v>
      </c>
      <c r="T1353" s="11">
        <f t="shared" si="87"/>
        <v>42412.49009259259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11633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1.1633</v>
      </c>
      <c r="P1354">
        <f t="shared" si="85"/>
        <v>51.246696035242287</v>
      </c>
      <c r="Q1354" t="s">
        <v>8326</v>
      </c>
      <c r="R1354" t="s">
        <v>8327</v>
      </c>
      <c r="S1354" s="11">
        <f t="shared" si="86"/>
        <v>42200.328310185185</v>
      </c>
      <c r="T1354" s="11">
        <f t="shared" si="87"/>
        <v>42251.915972222225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11633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11.632999999999999</v>
      </c>
      <c r="P1355">
        <f t="shared" si="85"/>
        <v>276.97619047619048</v>
      </c>
      <c r="Q1355" t="s">
        <v>8326</v>
      </c>
      <c r="R1355" t="s">
        <v>8327</v>
      </c>
      <c r="S1355" s="11">
        <f t="shared" si="86"/>
        <v>41308.86791666667</v>
      </c>
      <c r="T1355" s="11">
        <f t="shared" si="87"/>
        <v>41343.75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11633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9.6941666666666659</v>
      </c>
      <c r="P1356">
        <f t="shared" si="85"/>
        <v>181.765625</v>
      </c>
      <c r="Q1356" t="s">
        <v>8326</v>
      </c>
      <c r="R1356" t="s">
        <v>8327</v>
      </c>
      <c r="S1356" s="11">
        <f t="shared" si="86"/>
        <v>42502.557627314818</v>
      </c>
      <c r="T1356" s="11">
        <f t="shared" si="87"/>
        <v>42532.557627314818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11633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4.6532</v>
      </c>
      <c r="P1357">
        <f t="shared" si="85"/>
        <v>96.140495867768593</v>
      </c>
      <c r="Q1357" t="s">
        <v>8326</v>
      </c>
      <c r="R1357" t="s">
        <v>8327</v>
      </c>
      <c r="S1357" s="11">
        <f t="shared" si="86"/>
        <v>41213.004687499997</v>
      </c>
      <c r="T1357" s="11">
        <f t="shared" si="87"/>
        <v>41243.166666666664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11633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3.421470588235294</v>
      </c>
      <c r="P1358">
        <f t="shared" si="85"/>
        <v>133.71264367816093</v>
      </c>
      <c r="Q1358" t="s">
        <v>8326</v>
      </c>
      <c r="R1358" t="s">
        <v>8327</v>
      </c>
      <c r="S1358" s="11">
        <f t="shared" si="86"/>
        <v>41429.788888888892</v>
      </c>
      <c r="T1358" s="11">
        <f t="shared" si="87"/>
        <v>41459.788888888892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11633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5.8164999999999996</v>
      </c>
      <c r="P1359">
        <f t="shared" si="85"/>
        <v>178.96923076923076</v>
      </c>
      <c r="Q1359" t="s">
        <v>8326</v>
      </c>
      <c r="R1359" t="s">
        <v>8327</v>
      </c>
      <c r="S1359" s="11">
        <f t="shared" si="86"/>
        <v>41304.712233796294</v>
      </c>
      <c r="T1359" s="11">
        <f t="shared" si="87"/>
        <v>41333.999305555553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11633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3.8776666666666668</v>
      </c>
      <c r="P1360">
        <f t="shared" si="85"/>
        <v>237.40816326530611</v>
      </c>
      <c r="Q1360" t="s">
        <v>8326</v>
      </c>
      <c r="R1360" t="s">
        <v>8327</v>
      </c>
      <c r="S1360" s="11">
        <f t="shared" si="86"/>
        <v>40689.320868055554</v>
      </c>
      <c r="T1360" s="11">
        <f t="shared" si="87"/>
        <v>40719.320868055554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11633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17.625757575757575</v>
      </c>
      <c r="P1361">
        <f t="shared" si="85"/>
        <v>612.26315789473688</v>
      </c>
      <c r="Q1361" t="s">
        <v>8326</v>
      </c>
      <c r="R1361" t="s">
        <v>8327</v>
      </c>
      <c r="S1361" s="11">
        <f t="shared" si="86"/>
        <v>40668.564699074072</v>
      </c>
      <c r="T1361" s="11">
        <f t="shared" si="87"/>
        <v>40730.564699074072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11633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7.7553333333333336</v>
      </c>
      <c r="P1362">
        <f t="shared" si="85"/>
        <v>143.61728395061729</v>
      </c>
      <c r="Q1362" t="s">
        <v>8326</v>
      </c>
      <c r="R1362" t="s">
        <v>8327</v>
      </c>
      <c r="S1362" s="11">
        <f t="shared" si="86"/>
        <v>41095.650694444441</v>
      </c>
      <c r="T1362" s="11">
        <f t="shared" si="87"/>
        <v>41123.650694444441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11633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1.9388333333333334</v>
      </c>
      <c r="P1363">
        <f t="shared" si="85"/>
        <v>44.064393939393938</v>
      </c>
      <c r="Q1363" t="s">
        <v>8326</v>
      </c>
      <c r="R1363" t="s">
        <v>8327</v>
      </c>
      <c r="S1363" s="11">
        <f t="shared" si="86"/>
        <v>41781.467268518521</v>
      </c>
      <c r="T1363" s="11">
        <f t="shared" si="87"/>
        <v>41811.467268518521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11633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11.632999999999999</v>
      </c>
      <c r="P1364">
        <f t="shared" si="85"/>
        <v>465.32</v>
      </c>
      <c r="Q1364" t="s">
        <v>8326</v>
      </c>
      <c r="R1364" t="s">
        <v>8327</v>
      </c>
      <c r="S1364" s="11">
        <f t="shared" si="86"/>
        <v>41464.684386574074</v>
      </c>
      <c r="T1364" s="11">
        <f t="shared" si="87"/>
        <v>41524.684386574074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11633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58.164999999999999</v>
      </c>
      <c r="P1365">
        <f t="shared" si="85"/>
        <v>2326.6</v>
      </c>
      <c r="Q1365" t="s">
        <v>8326</v>
      </c>
      <c r="R1365" t="s">
        <v>8327</v>
      </c>
      <c r="S1365" s="11">
        <f t="shared" si="86"/>
        <v>42396.5940625</v>
      </c>
      <c r="T1365" s="11">
        <f t="shared" si="87"/>
        <v>42415.082638888889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11633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0.27697619047619049</v>
      </c>
      <c r="P1366">
        <f t="shared" si="85"/>
        <v>80.784722222222229</v>
      </c>
      <c r="Q1366" t="s">
        <v>8329</v>
      </c>
      <c r="R1366" t="s">
        <v>8330</v>
      </c>
      <c r="S1366" s="11">
        <f t="shared" si="86"/>
        <v>41951.445671296293</v>
      </c>
      <c r="T1366" s="11">
        <f t="shared" si="87"/>
        <v>42011.4456712963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11633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1.5510666666666666</v>
      </c>
      <c r="P1367">
        <f t="shared" si="85"/>
        <v>126.44565217391305</v>
      </c>
      <c r="Q1367" t="s">
        <v>8329</v>
      </c>
      <c r="R1367" t="s">
        <v>8330</v>
      </c>
      <c r="S1367" s="11">
        <f t="shared" si="86"/>
        <v>42049.483240740738</v>
      </c>
      <c r="T1367" s="11">
        <f t="shared" si="87"/>
        <v>42079.441574074073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11633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1.5510666666666666</v>
      </c>
      <c r="P1368">
        <f t="shared" si="85"/>
        <v>79.136054421768705</v>
      </c>
      <c r="Q1368" t="s">
        <v>8329</v>
      </c>
      <c r="R1368" t="s">
        <v>8330</v>
      </c>
      <c r="S1368" s="11">
        <f t="shared" si="86"/>
        <v>41924.746099537035</v>
      </c>
      <c r="T1368" s="11">
        <f t="shared" si="87"/>
        <v>41969.787766203706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11633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2.3266</v>
      </c>
      <c r="P1369">
        <f t="shared" si="85"/>
        <v>129.25555555555556</v>
      </c>
      <c r="Q1369" t="s">
        <v>8329</v>
      </c>
      <c r="R1369" t="s">
        <v>8330</v>
      </c>
      <c r="S1369" s="11">
        <f t="shared" si="86"/>
        <v>42291.752893518518</v>
      </c>
      <c r="T1369" s="11">
        <f t="shared" si="87"/>
        <v>42321.794560185182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11633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2.3266</v>
      </c>
      <c r="P1370">
        <f t="shared" si="85"/>
        <v>133.71264367816093</v>
      </c>
      <c r="Q1370" t="s">
        <v>8329</v>
      </c>
      <c r="R1370" t="s">
        <v>8330</v>
      </c>
      <c r="S1370" s="11">
        <f t="shared" si="86"/>
        <v>42145.940902777773</v>
      </c>
      <c r="T1370" s="11">
        <f t="shared" si="87"/>
        <v>42169.940902777773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11633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0.35948702101359703</v>
      </c>
      <c r="P1371">
        <f t="shared" si="85"/>
        <v>28.652709359605911</v>
      </c>
      <c r="Q1371" t="s">
        <v>8329</v>
      </c>
      <c r="R1371" t="s">
        <v>8330</v>
      </c>
      <c r="S1371" s="11">
        <f t="shared" si="86"/>
        <v>41710.344282407408</v>
      </c>
      <c r="T1371" s="11">
        <f t="shared" si="87"/>
        <v>41740.344282407408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11633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7.7553333333333336</v>
      </c>
      <c r="P1372">
        <f t="shared" si="85"/>
        <v>581.65</v>
      </c>
      <c r="Q1372" t="s">
        <v>8329</v>
      </c>
      <c r="R1372" t="s">
        <v>8330</v>
      </c>
      <c r="S1372" s="11">
        <f t="shared" si="86"/>
        <v>41547.75335648148</v>
      </c>
      <c r="T1372" s="11">
        <f t="shared" si="87"/>
        <v>41562.75335648148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11633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1.6620945849407058</v>
      </c>
      <c r="P1373">
        <f t="shared" si="85"/>
        <v>166.18571428571428</v>
      </c>
      <c r="Q1373" t="s">
        <v>8329</v>
      </c>
      <c r="R1373" t="s">
        <v>8330</v>
      </c>
      <c r="S1373" s="11">
        <f t="shared" si="86"/>
        <v>42101.508587962962</v>
      </c>
      <c r="T1373" s="11">
        <f t="shared" si="87"/>
        <v>42131.508587962962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11633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23.265999999999998</v>
      </c>
      <c r="P1374">
        <f t="shared" si="85"/>
        <v>727.0625</v>
      </c>
      <c r="Q1374" t="s">
        <v>8329</v>
      </c>
      <c r="R1374" t="s">
        <v>8330</v>
      </c>
      <c r="S1374" s="11">
        <f t="shared" si="86"/>
        <v>41072.489953703705</v>
      </c>
      <c r="T1374" s="11">
        <f t="shared" si="87"/>
        <v>41102.489953703705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11633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1.1633</v>
      </c>
      <c r="P1375">
        <f t="shared" si="85"/>
        <v>223.71153846153845</v>
      </c>
      <c r="Q1375" t="s">
        <v>8329</v>
      </c>
      <c r="R1375" t="s">
        <v>8330</v>
      </c>
      <c r="S1375" s="11">
        <f t="shared" si="86"/>
        <v>42704.70177083333</v>
      </c>
      <c r="T1375" s="11">
        <f t="shared" si="87"/>
        <v>42734.70177083333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11633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7.7553333333333336</v>
      </c>
      <c r="P1376">
        <f t="shared" si="85"/>
        <v>176.25757575757575</v>
      </c>
      <c r="Q1376" t="s">
        <v>8329</v>
      </c>
      <c r="R1376" t="s">
        <v>8330</v>
      </c>
      <c r="S1376" s="11">
        <f t="shared" si="86"/>
        <v>42423.911898148144</v>
      </c>
      <c r="T1376" s="11">
        <f t="shared" si="87"/>
        <v>42453.87023148148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11633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2.9082499999999998</v>
      </c>
      <c r="P1377">
        <f t="shared" si="85"/>
        <v>106.72477064220183</v>
      </c>
      <c r="Q1377" t="s">
        <v>8329</v>
      </c>
      <c r="R1377" t="s">
        <v>8330</v>
      </c>
      <c r="S1377" s="11">
        <f t="shared" si="86"/>
        <v>42719.816192129627</v>
      </c>
      <c r="T1377" s="11">
        <f t="shared" si="87"/>
        <v>42749.816192129627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11633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3.1440540540540542</v>
      </c>
      <c r="P1378">
        <f t="shared" si="85"/>
        <v>69.24404761904762</v>
      </c>
      <c r="Q1378" t="s">
        <v>8329</v>
      </c>
      <c r="R1378" t="s">
        <v>8330</v>
      </c>
      <c r="S1378" s="11">
        <f t="shared" si="86"/>
        <v>42677.419050925921</v>
      </c>
      <c r="T1378" s="11">
        <f t="shared" si="87"/>
        <v>42707.460717592592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11633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8.9484615384615385</v>
      </c>
      <c r="P1379">
        <f t="shared" si="85"/>
        <v>375.25806451612902</v>
      </c>
      <c r="Q1379" t="s">
        <v>8329</v>
      </c>
      <c r="R1379" t="s">
        <v>8330</v>
      </c>
      <c r="S1379" s="11">
        <f t="shared" si="86"/>
        <v>42746.969560185185</v>
      </c>
      <c r="T1379" s="11">
        <f t="shared" si="87"/>
        <v>42768.924305555556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11633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5.8164999999999996</v>
      </c>
      <c r="P1380">
        <f t="shared" si="85"/>
        <v>87.46616541353383</v>
      </c>
      <c r="Q1380" t="s">
        <v>8329</v>
      </c>
      <c r="R1380" t="s">
        <v>8330</v>
      </c>
      <c r="S1380" s="11">
        <f t="shared" si="86"/>
        <v>42568.509374999994</v>
      </c>
      <c r="T1380" s="11">
        <f t="shared" si="87"/>
        <v>42583.509374999994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11633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1.1633</v>
      </c>
      <c r="P1381">
        <f t="shared" si="85"/>
        <v>77.039735099337747</v>
      </c>
      <c r="Q1381" t="s">
        <v>8329</v>
      </c>
      <c r="R1381" t="s">
        <v>8330</v>
      </c>
      <c r="S1381" s="11">
        <f t="shared" si="86"/>
        <v>42130.241620370376</v>
      </c>
      <c r="T1381" s="11">
        <f t="shared" si="87"/>
        <v>42160.241620370376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11633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465.32</v>
      </c>
      <c r="P1382">
        <f t="shared" si="85"/>
        <v>2326.6</v>
      </c>
      <c r="Q1382" t="s">
        <v>8329</v>
      </c>
      <c r="R1382" t="s">
        <v>8330</v>
      </c>
      <c r="S1382" s="11">
        <f t="shared" si="86"/>
        <v>42141.512800925921</v>
      </c>
      <c r="T1382" s="11">
        <f t="shared" si="87"/>
        <v>42163.833333333328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11633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2.3266</v>
      </c>
      <c r="P1383">
        <f t="shared" si="85"/>
        <v>159.35616438356163</v>
      </c>
      <c r="Q1383" t="s">
        <v>8329</v>
      </c>
      <c r="R1383" t="s">
        <v>8330</v>
      </c>
      <c r="S1383" s="11">
        <f t="shared" si="86"/>
        <v>42702.964409722219</v>
      </c>
      <c r="T1383" s="11">
        <f t="shared" si="87"/>
        <v>42732.964409722219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11633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1.4541249999999999</v>
      </c>
      <c r="P1384">
        <f t="shared" si="85"/>
        <v>78.601351351351354</v>
      </c>
      <c r="Q1384" t="s">
        <v>8329</v>
      </c>
      <c r="R1384" t="s">
        <v>8330</v>
      </c>
      <c r="S1384" s="11">
        <f t="shared" si="86"/>
        <v>41370.550185185188</v>
      </c>
      <c r="T1384" s="11">
        <f t="shared" si="87"/>
        <v>41400.550185185188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11633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5.2877272727272731</v>
      </c>
      <c r="P1385">
        <f t="shared" si="85"/>
        <v>125.08602150537635</v>
      </c>
      <c r="Q1385" t="s">
        <v>8329</v>
      </c>
      <c r="R1385" t="s">
        <v>8330</v>
      </c>
      <c r="S1385" s="11">
        <f t="shared" si="86"/>
        <v>42706.824976851851</v>
      </c>
      <c r="T1385" s="11">
        <f t="shared" si="87"/>
        <v>42726.824976851851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11633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3.3237142857142858</v>
      </c>
      <c r="P1386">
        <f t="shared" si="85"/>
        <v>184.65079365079364</v>
      </c>
      <c r="Q1386" t="s">
        <v>8329</v>
      </c>
      <c r="R1386" t="s">
        <v>8330</v>
      </c>
      <c r="S1386" s="11">
        <f t="shared" si="86"/>
        <v>42160.485208333332</v>
      </c>
      <c r="T1386" s="11">
        <f t="shared" si="87"/>
        <v>42190.485208333332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11633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1.4541249999999999</v>
      </c>
      <c r="P1387">
        <f t="shared" si="85"/>
        <v>86.81343283582089</v>
      </c>
      <c r="Q1387" t="s">
        <v>8329</v>
      </c>
      <c r="R1387" t="s">
        <v>8330</v>
      </c>
      <c r="S1387" s="11">
        <f t="shared" si="86"/>
        <v>42433.438900462963</v>
      </c>
      <c r="T1387" s="11">
        <f t="shared" si="87"/>
        <v>42489.257638888885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11633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29.0825</v>
      </c>
      <c r="P1388">
        <f t="shared" si="85"/>
        <v>830.92857142857144</v>
      </c>
      <c r="Q1388" t="s">
        <v>8329</v>
      </c>
      <c r="R1388" t="s">
        <v>8330</v>
      </c>
      <c r="S1388" s="11">
        <f t="shared" si="86"/>
        <v>42184.396863425922</v>
      </c>
      <c r="T1388" s="11">
        <f t="shared" si="87"/>
        <v>42214.396863425922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11633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2.9082499999999998</v>
      </c>
      <c r="P1389">
        <f t="shared" si="85"/>
        <v>149.14102564102564</v>
      </c>
      <c r="Q1389" t="s">
        <v>8329</v>
      </c>
      <c r="R1389" t="s">
        <v>8330</v>
      </c>
      <c r="S1389" s="11">
        <f t="shared" si="86"/>
        <v>42126.67123842593</v>
      </c>
      <c r="T1389" s="11">
        <f t="shared" si="87"/>
        <v>42157.9375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11633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2.3266</v>
      </c>
      <c r="P1390">
        <f t="shared" si="85"/>
        <v>103.86607142857143</v>
      </c>
      <c r="Q1390" t="s">
        <v>8329</v>
      </c>
      <c r="R1390" t="s">
        <v>8330</v>
      </c>
      <c r="S1390" s="11">
        <f t="shared" si="86"/>
        <v>42634.364780092597</v>
      </c>
      <c r="T1390" s="11">
        <f t="shared" si="87"/>
        <v>42660.426388888889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11633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23.265999999999998</v>
      </c>
      <c r="P1391">
        <f t="shared" si="85"/>
        <v>342.14705882352939</v>
      </c>
      <c r="Q1391" t="s">
        <v>8329</v>
      </c>
      <c r="R1391" t="s">
        <v>8330</v>
      </c>
      <c r="S1391" s="11">
        <f t="shared" si="86"/>
        <v>42565.230983796297</v>
      </c>
      <c r="T1391" s="11">
        <f t="shared" si="87"/>
        <v>42595.230983796297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11633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4.1546428571428571</v>
      </c>
      <c r="P1392">
        <f t="shared" si="85"/>
        <v>612.26315789473688</v>
      </c>
      <c r="Q1392" t="s">
        <v>8329</v>
      </c>
      <c r="R1392" t="s">
        <v>8330</v>
      </c>
      <c r="S1392" s="11">
        <f t="shared" si="86"/>
        <v>42087.553310185183</v>
      </c>
      <c r="T1392" s="11">
        <f t="shared" si="87"/>
        <v>42121.466666666667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11633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23.265999999999998</v>
      </c>
      <c r="P1393">
        <f t="shared" si="85"/>
        <v>894.84615384615381</v>
      </c>
      <c r="Q1393" t="s">
        <v>8329</v>
      </c>
      <c r="R1393" t="s">
        <v>8330</v>
      </c>
      <c r="S1393" s="11">
        <f t="shared" si="86"/>
        <v>42193.400671296295</v>
      </c>
      <c r="T1393" s="11">
        <f t="shared" si="87"/>
        <v>42237.957638888889</v>
      </c>
    </row>
    <row r="1394" spans="1:20" ht="33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11633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4.6532</v>
      </c>
      <c r="P1394">
        <f t="shared" si="85"/>
        <v>111.85576923076923</v>
      </c>
      <c r="Q1394" t="s">
        <v>8329</v>
      </c>
      <c r="R1394" t="s">
        <v>8330</v>
      </c>
      <c r="S1394" s="11">
        <f t="shared" si="86"/>
        <v>42400.904930555553</v>
      </c>
      <c r="T1394" s="11">
        <f t="shared" si="87"/>
        <v>42431.904930555553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11633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1.1633</v>
      </c>
      <c r="P1395">
        <f t="shared" si="85"/>
        <v>223.71153846153845</v>
      </c>
      <c r="Q1395" t="s">
        <v>8329</v>
      </c>
      <c r="R1395" t="s">
        <v>8330</v>
      </c>
      <c r="S1395" s="11">
        <f t="shared" si="86"/>
        <v>42553.431979166664</v>
      </c>
      <c r="T1395" s="11">
        <f t="shared" si="87"/>
        <v>42583.431979166664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11633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15.510666666666667</v>
      </c>
      <c r="P1396">
        <f t="shared" si="85"/>
        <v>684.29411764705878</v>
      </c>
      <c r="Q1396" t="s">
        <v>8329</v>
      </c>
      <c r="R1396" t="s">
        <v>8330</v>
      </c>
      <c r="S1396" s="11">
        <f t="shared" si="86"/>
        <v>42751.894976851851</v>
      </c>
      <c r="T1396" s="11">
        <f t="shared" si="87"/>
        <v>42794.875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11633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3.3237142857142858</v>
      </c>
      <c r="P1397">
        <f t="shared" si="85"/>
        <v>141.86585365853659</v>
      </c>
      <c r="Q1397" t="s">
        <v>8329</v>
      </c>
      <c r="R1397" t="s">
        <v>8330</v>
      </c>
      <c r="S1397" s="11">
        <f t="shared" si="86"/>
        <v>42719.65834490741</v>
      </c>
      <c r="T1397" s="11">
        <f t="shared" si="87"/>
        <v>42749.65834490741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11633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1.9388333333333334</v>
      </c>
      <c r="P1398">
        <f t="shared" si="85"/>
        <v>159.35616438356163</v>
      </c>
      <c r="Q1398" t="s">
        <v>8329</v>
      </c>
      <c r="R1398" t="s">
        <v>8330</v>
      </c>
      <c r="S1398" s="11">
        <f t="shared" si="86"/>
        <v>42018.74863425926</v>
      </c>
      <c r="T1398" s="11">
        <f t="shared" si="87"/>
        <v>42048.74863425926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11633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1.1633</v>
      </c>
      <c r="P1399">
        <f t="shared" si="85"/>
        <v>73.62658227848101</v>
      </c>
      <c r="Q1399" t="s">
        <v>8329</v>
      </c>
      <c r="R1399" t="s">
        <v>8330</v>
      </c>
      <c r="S1399" s="11">
        <f t="shared" si="86"/>
        <v>42640.667939814812</v>
      </c>
      <c r="T1399" s="11">
        <f t="shared" si="87"/>
        <v>42670.638194444444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11633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2.6438636363636365</v>
      </c>
      <c r="P1400">
        <f t="shared" si="85"/>
        <v>178.96923076923076</v>
      </c>
      <c r="Q1400" t="s">
        <v>8329</v>
      </c>
      <c r="R1400" t="s">
        <v>8330</v>
      </c>
      <c r="S1400" s="11">
        <f t="shared" si="86"/>
        <v>42526.624236111107</v>
      </c>
      <c r="T1400" s="11">
        <f t="shared" si="87"/>
        <v>42556.624236111107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11633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1.2925555555555555</v>
      </c>
      <c r="P1401">
        <f t="shared" si="85"/>
        <v>63.222826086956523</v>
      </c>
      <c r="Q1401" t="s">
        <v>8329</v>
      </c>
      <c r="R1401" t="s">
        <v>8330</v>
      </c>
      <c r="S1401" s="11">
        <f t="shared" si="86"/>
        <v>41888.754317129627</v>
      </c>
      <c r="T1401" s="11">
        <f t="shared" si="87"/>
        <v>41918.754317129627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11633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33.237142857142857</v>
      </c>
      <c r="P1402">
        <f t="shared" si="85"/>
        <v>342.14705882352939</v>
      </c>
      <c r="Q1402" t="s">
        <v>8329</v>
      </c>
      <c r="R1402" t="s">
        <v>8330</v>
      </c>
      <c r="S1402" s="11">
        <f t="shared" si="86"/>
        <v>42498.091122685189</v>
      </c>
      <c r="T1402" s="11">
        <f t="shared" si="87"/>
        <v>42532.979166666672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11633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4.6532</v>
      </c>
      <c r="P1403">
        <f t="shared" si="85"/>
        <v>48.470833333333331</v>
      </c>
      <c r="Q1403" t="s">
        <v>8329</v>
      </c>
      <c r="R1403" t="s">
        <v>8330</v>
      </c>
      <c r="S1403" s="11">
        <f t="shared" si="86"/>
        <v>41399.74622685185</v>
      </c>
      <c r="T1403" s="11">
        <f t="shared" si="87"/>
        <v>41420.74622685185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11633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4.6532</v>
      </c>
      <c r="P1404">
        <f t="shared" si="85"/>
        <v>102.94690265486726</v>
      </c>
      <c r="Q1404" t="s">
        <v>8329</v>
      </c>
      <c r="R1404" t="s">
        <v>8330</v>
      </c>
      <c r="S1404" s="11">
        <f t="shared" si="86"/>
        <v>42064.803368055553</v>
      </c>
      <c r="T1404" s="11">
        <f t="shared" si="87"/>
        <v>42124.761701388896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11633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2.9082499999999998</v>
      </c>
      <c r="P1405">
        <f t="shared" si="85"/>
        <v>176.25757575757575</v>
      </c>
      <c r="Q1405" t="s">
        <v>8329</v>
      </c>
      <c r="R1405" t="s">
        <v>8330</v>
      </c>
      <c r="S1405" s="11">
        <f t="shared" si="86"/>
        <v>41450.812905092593</v>
      </c>
      <c r="T1405" s="11">
        <f t="shared" si="87"/>
        <v>41480.812905092593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11633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0.80227586206896551</v>
      </c>
      <c r="P1406">
        <f t="shared" si="85"/>
        <v>2326.6</v>
      </c>
      <c r="Q1406" t="s">
        <v>8326</v>
      </c>
      <c r="R1406" t="s">
        <v>8345</v>
      </c>
      <c r="S1406" s="11">
        <f t="shared" si="86"/>
        <v>42032.260243055556</v>
      </c>
      <c r="T1406" s="11">
        <f t="shared" si="87"/>
        <v>42057.260243055556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11633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0.46532000000000001</v>
      </c>
      <c r="P1407">
        <f t="shared" si="85"/>
        <v>684.29411764705878</v>
      </c>
      <c r="Q1407" t="s">
        <v>8326</v>
      </c>
      <c r="R1407" t="s">
        <v>8345</v>
      </c>
      <c r="S1407" s="11">
        <f t="shared" si="86"/>
        <v>41941.430567129632</v>
      </c>
      <c r="T1407" s="11">
        <f t="shared" si="87"/>
        <v>41971.472233796296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11633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0.9694166666666667</v>
      </c>
      <c r="P1408">
        <f t="shared" si="85"/>
        <v>3877.6666666666665</v>
      </c>
      <c r="Q1408" t="s">
        <v>8326</v>
      </c>
      <c r="R1408" t="s">
        <v>8345</v>
      </c>
      <c r="S1408" s="11">
        <f t="shared" si="86"/>
        <v>42297.182951388888</v>
      </c>
      <c r="T1408" s="11">
        <f t="shared" si="87"/>
        <v>42350.166666666672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11633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3.8776666666666668</v>
      </c>
      <c r="P1409">
        <f t="shared" si="85"/>
        <v>5816.5</v>
      </c>
      <c r="Q1409" t="s">
        <v>8326</v>
      </c>
      <c r="R1409" t="s">
        <v>8345</v>
      </c>
      <c r="S1409" s="11">
        <f t="shared" si="86"/>
        <v>41838.286782407406</v>
      </c>
      <c r="T1409" s="11">
        <f t="shared" si="87"/>
        <v>41863.286782407406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11633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11.632999999999999</v>
      </c>
      <c r="P1410">
        <f t="shared" si="85"/>
        <v>1938.8333333333333</v>
      </c>
      <c r="Q1410" t="s">
        <v>8326</v>
      </c>
      <c r="R1410" t="s">
        <v>8345</v>
      </c>
      <c r="S1410" s="11">
        <f t="shared" si="86"/>
        <v>42291.622175925921</v>
      </c>
      <c r="T1410" s="11">
        <f t="shared" si="87"/>
        <v>42321.663842592592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11633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2.9082499999999998</v>
      </c>
      <c r="P1411">
        <f t="shared" ref="P1411:P1474" si="89">IF(L1411&gt;0, E1411/L1411, 0)</f>
        <v>0</v>
      </c>
      <c r="Q1411" t="s">
        <v>8326</v>
      </c>
      <c r="R1411" t="s">
        <v>8345</v>
      </c>
      <c r="S1411" s="11">
        <f t="shared" ref="S1411:S1474" si="90">(((J1411/60)/60)/24)+DATE(1970,1,1)+(-6/24)</f>
        <v>41944.883506944447</v>
      </c>
      <c r="T1411" s="11">
        <f t="shared" ref="T1411:T1474" si="91">(((I1411/60)/60)/24)+DATE(1970,1,1)+(-6/24)</f>
        <v>42004.925173611111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11633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1.9388333333333334</v>
      </c>
      <c r="P1412">
        <f t="shared" si="89"/>
        <v>11633</v>
      </c>
      <c r="Q1412" t="s">
        <v>8326</v>
      </c>
      <c r="R1412" t="s">
        <v>8345</v>
      </c>
      <c r="S1412" s="11">
        <f t="shared" si="90"/>
        <v>42479.068518518514</v>
      </c>
      <c r="T1412" s="11">
        <f t="shared" si="91"/>
        <v>42524.068518518514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11633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3.8776666666666668</v>
      </c>
      <c r="P1413">
        <f t="shared" si="89"/>
        <v>3877.6666666666665</v>
      </c>
      <c r="Q1413" t="s">
        <v>8326</v>
      </c>
      <c r="R1413" t="s">
        <v>8345</v>
      </c>
      <c r="S1413" s="11">
        <f t="shared" si="90"/>
        <v>42012.809027777781</v>
      </c>
      <c r="T1413" s="11">
        <f t="shared" si="91"/>
        <v>42040.809027777781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11633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1.6618571428571429</v>
      </c>
      <c r="P1414">
        <f t="shared" si="89"/>
        <v>894.84615384615381</v>
      </c>
      <c r="Q1414" t="s">
        <v>8326</v>
      </c>
      <c r="R1414" t="s">
        <v>8345</v>
      </c>
      <c r="S1414" s="11">
        <f t="shared" si="90"/>
        <v>41946.813645833332</v>
      </c>
      <c r="T1414" s="11">
        <f t="shared" si="91"/>
        <v>41976.813645833332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11633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5.8164999999999996</v>
      </c>
      <c r="P1415">
        <f t="shared" si="89"/>
        <v>11633</v>
      </c>
      <c r="Q1415" t="s">
        <v>8326</v>
      </c>
      <c r="R1415" t="s">
        <v>8345</v>
      </c>
      <c r="S1415" s="11">
        <f t="shared" si="90"/>
        <v>42360.187152777777</v>
      </c>
      <c r="T1415" s="11">
        <f t="shared" si="91"/>
        <v>42420.187152777777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11633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23.265999999999998</v>
      </c>
      <c r="P1416">
        <f t="shared" si="89"/>
        <v>11633</v>
      </c>
      <c r="Q1416" t="s">
        <v>8326</v>
      </c>
      <c r="R1416" t="s">
        <v>8345</v>
      </c>
      <c r="S1416" s="11">
        <f t="shared" si="90"/>
        <v>42708.00309027778</v>
      </c>
      <c r="T1416" s="11">
        <f t="shared" si="91"/>
        <v>42738.00309027778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11633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2.6438636363636365</v>
      </c>
      <c r="P1417">
        <f t="shared" si="89"/>
        <v>1292.5555555555557</v>
      </c>
      <c r="Q1417" t="s">
        <v>8326</v>
      </c>
      <c r="R1417" t="s">
        <v>8345</v>
      </c>
      <c r="S1417" s="11">
        <f t="shared" si="90"/>
        <v>42192.425821759258</v>
      </c>
      <c r="T1417" s="11">
        <f t="shared" si="91"/>
        <v>42232.425821759258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11633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0.23266000000000001</v>
      </c>
      <c r="P1418">
        <f t="shared" si="89"/>
        <v>0</v>
      </c>
      <c r="Q1418" t="s">
        <v>8326</v>
      </c>
      <c r="R1418" t="s">
        <v>8345</v>
      </c>
      <c r="S1418" s="11">
        <f t="shared" si="90"/>
        <v>42299.676145833335</v>
      </c>
      <c r="T1418" s="11">
        <f t="shared" si="91"/>
        <v>42329.717812499999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11633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2.5851111111111109</v>
      </c>
      <c r="P1419">
        <f t="shared" si="89"/>
        <v>5816.5</v>
      </c>
      <c r="Q1419" t="s">
        <v>8326</v>
      </c>
      <c r="R1419" t="s">
        <v>8345</v>
      </c>
      <c r="S1419" s="11">
        <f t="shared" si="90"/>
        <v>42231.90016203704</v>
      </c>
      <c r="T1419" s="11">
        <f t="shared" si="91"/>
        <v>42262.215972222228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11633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3.8776666666666668</v>
      </c>
      <c r="P1420">
        <f t="shared" si="89"/>
        <v>11633</v>
      </c>
      <c r="Q1420" t="s">
        <v>8326</v>
      </c>
      <c r="R1420" t="s">
        <v>8345</v>
      </c>
      <c r="S1420" s="11">
        <f t="shared" si="90"/>
        <v>42395.206412037034</v>
      </c>
      <c r="T1420" s="11">
        <f t="shared" si="91"/>
        <v>42425.206412037034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11633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1.8465079365079364</v>
      </c>
      <c r="P1421">
        <f t="shared" si="89"/>
        <v>1163.3</v>
      </c>
      <c r="Q1421" t="s">
        <v>8326</v>
      </c>
      <c r="R1421" t="s">
        <v>8345</v>
      </c>
      <c r="S1421" s="11">
        <f t="shared" si="90"/>
        <v>42622.206238425926</v>
      </c>
      <c r="T1421" s="11">
        <f t="shared" si="91"/>
        <v>42652.206238425926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11633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105.75454545454545</v>
      </c>
      <c r="P1422">
        <f t="shared" si="89"/>
        <v>3877.6666666666665</v>
      </c>
      <c r="Q1422" t="s">
        <v>8326</v>
      </c>
      <c r="R1422" t="s">
        <v>8345</v>
      </c>
      <c r="S1422" s="11">
        <f t="shared" si="90"/>
        <v>42524.417662037042</v>
      </c>
      <c r="T1422" s="11">
        <f t="shared" si="91"/>
        <v>42549.417662037042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11633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5.8165000000000001E-2</v>
      </c>
      <c r="P1423">
        <f t="shared" si="89"/>
        <v>5816.5</v>
      </c>
      <c r="Q1423" t="s">
        <v>8326</v>
      </c>
      <c r="R1423" t="s">
        <v>8345</v>
      </c>
      <c r="S1423" s="11">
        <f t="shared" si="90"/>
        <v>42013.665613425925</v>
      </c>
      <c r="T1423" s="11">
        <f t="shared" si="91"/>
        <v>42043.665613425925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11633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0.46532000000000001</v>
      </c>
      <c r="P1424">
        <f t="shared" si="89"/>
        <v>5816.5</v>
      </c>
      <c r="Q1424" t="s">
        <v>8326</v>
      </c>
      <c r="R1424" t="s">
        <v>8345</v>
      </c>
      <c r="S1424" s="11">
        <f t="shared" si="90"/>
        <v>42603.989629629628</v>
      </c>
      <c r="T1424" s="11">
        <f t="shared" si="91"/>
        <v>42633.989629629628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11633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0.38776666666666665</v>
      </c>
      <c r="P1425">
        <f t="shared" si="89"/>
        <v>11633</v>
      </c>
      <c r="Q1425" t="s">
        <v>8326</v>
      </c>
      <c r="R1425" t="s">
        <v>8345</v>
      </c>
      <c r="S1425" s="11">
        <f t="shared" si="90"/>
        <v>42340.110312500001</v>
      </c>
      <c r="T1425" s="11">
        <f t="shared" si="91"/>
        <v>42370.110312500001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11633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1.5510666666666666</v>
      </c>
      <c r="P1426">
        <f t="shared" si="89"/>
        <v>830.92857142857144</v>
      </c>
      <c r="Q1426" t="s">
        <v>8326</v>
      </c>
      <c r="R1426" t="s">
        <v>8345</v>
      </c>
      <c r="S1426" s="11">
        <f t="shared" si="90"/>
        <v>42676.467615740738</v>
      </c>
      <c r="T1426" s="11">
        <f t="shared" si="91"/>
        <v>42689.509282407409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11633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0.89484615384615385</v>
      </c>
      <c r="P1427">
        <f t="shared" si="89"/>
        <v>0</v>
      </c>
      <c r="Q1427" t="s">
        <v>8326</v>
      </c>
      <c r="R1427" t="s">
        <v>8345</v>
      </c>
      <c r="S1427" s="11">
        <f t="shared" si="90"/>
        <v>42092.881469907406</v>
      </c>
      <c r="T1427" s="11">
        <f t="shared" si="91"/>
        <v>42122.881469907406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11633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11.632999999999999</v>
      </c>
      <c r="P1428">
        <f t="shared" si="89"/>
        <v>0</v>
      </c>
      <c r="Q1428" t="s">
        <v>8326</v>
      </c>
      <c r="R1428" t="s">
        <v>8345</v>
      </c>
      <c r="S1428" s="11">
        <f t="shared" si="90"/>
        <v>42180.140277777777</v>
      </c>
      <c r="T1428" s="11">
        <f t="shared" si="91"/>
        <v>42240.140277777777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11633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2.3266</v>
      </c>
      <c r="P1429">
        <f t="shared" si="89"/>
        <v>2908.25</v>
      </c>
      <c r="Q1429" t="s">
        <v>8326</v>
      </c>
      <c r="R1429" t="s">
        <v>8345</v>
      </c>
      <c r="S1429" s="11">
        <f t="shared" si="90"/>
        <v>42601.601678240739</v>
      </c>
      <c r="T1429" s="11">
        <f t="shared" si="91"/>
        <v>42631.601678240739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11633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11.632999999999999</v>
      </c>
      <c r="P1430">
        <f t="shared" si="89"/>
        <v>3877.6666666666665</v>
      </c>
      <c r="Q1430" t="s">
        <v>8326</v>
      </c>
      <c r="R1430" t="s">
        <v>8345</v>
      </c>
      <c r="S1430" s="11">
        <f t="shared" si="90"/>
        <v>42432.129826388889</v>
      </c>
      <c r="T1430" s="11">
        <f t="shared" si="91"/>
        <v>42462.088159722218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11633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1.1633</v>
      </c>
      <c r="P1431">
        <f t="shared" si="89"/>
        <v>0</v>
      </c>
      <c r="Q1431" t="s">
        <v>8326</v>
      </c>
      <c r="R1431" t="s">
        <v>8345</v>
      </c>
      <c r="S1431" s="11">
        <f t="shared" si="90"/>
        <v>42073.810671296291</v>
      </c>
      <c r="T1431" s="11">
        <f t="shared" si="91"/>
        <v>42103.810671296291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11633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2.3266</v>
      </c>
      <c r="P1432">
        <f t="shared" si="89"/>
        <v>2326.6</v>
      </c>
      <c r="Q1432" t="s">
        <v>8326</v>
      </c>
      <c r="R1432" t="s">
        <v>8345</v>
      </c>
      <c r="S1432" s="11">
        <f t="shared" si="90"/>
        <v>41961.563518518517</v>
      </c>
      <c r="T1432" s="11">
        <f t="shared" si="91"/>
        <v>41992.563518518517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11633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0.68429411764705883</v>
      </c>
      <c r="P1433">
        <f t="shared" si="89"/>
        <v>247.51063829787233</v>
      </c>
      <c r="Q1433" t="s">
        <v>8326</v>
      </c>
      <c r="R1433" t="s">
        <v>8345</v>
      </c>
      <c r="S1433" s="11">
        <f t="shared" si="90"/>
        <v>42303.960833333331</v>
      </c>
      <c r="T1433" s="11">
        <f t="shared" si="91"/>
        <v>42334.002500000002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11633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0.290825</v>
      </c>
      <c r="P1434">
        <f t="shared" si="89"/>
        <v>0</v>
      </c>
      <c r="Q1434" t="s">
        <v>8326</v>
      </c>
      <c r="R1434" t="s">
        <v>8345</v>
      </c>
      <c r="S1434" s="11">
        <f t="shared" si="90"/>
        <v>42175.530416666668</v>
      </c>
      <c r="T1434" s="11">
        <f t="shared" si="91"/>
        <v>42205.530416666668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11633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0.9694166666666667</v>
      </c>
      <c r="P1435">
        <f t="shared" si="89"/>
        <v>1163.3</v>
      </c>
      <c r="Q1435" t="s">
        <v>8326</v>
      </c>
      <c r="R1435" t="s">
        <v>8345</v>
      </c>
      <c r="S1435" s="11">
        <f t="shared" si="90"/>
        <v>42673.375868055555</v>
      </c>
      <c r="T1435" s="11">
        <f t="shared" si="91"/>
        <v>42714.208333333328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11633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0.14186585365853657</v>
      </c>
      <c r="P1436">
        <f t="shared" si="89"/>
        <v>1057.5454545454545</v>
      </c>
      <c r="Q1436" t="s">
        <v>8326</v>
      </c>
      <c r="R1436" t="s">
        <v>8345</v>
      </c>
      <c r="S1436" s="11">
        <f t="shared" si="90"/>
        <v>42142.517106481479</v>
      </c>
      <c r="T1436" s="11">
        <f t="shared" si="91"/>
        <v>42163.375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11633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0.7755333333333333</v>
      </c>
      <c r="P1437">
        <f t="shared" si="89"/>
        <v>5816.5</v>
      </c>
      <c r="Q1437" t="s">
        <v>8326</v>
      </c>
      <c r="R1437" t="s">
        <v>8345</v>
      </c>
      <c r="S1437" s="11">
        <f t="shared" si="90"/>
        <v>42258.530324074076</v>
      </c>
      <c r="T1437" s="11">
        <f t="shared" si="91"/>
        <v>42288.530324074076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11633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1.1633</v>
      </c>
      <c r="P1438">
        <f t="shared" si="89"/>
        <v>5816.5</v>
      </c>
      <c r="Q1438" t="s">
        <v>8326</v>
      </c>
      <c r="R1438" t="s">
        <v>8345</v>
      </c>
      <c r="S1438" s="11">
        <f t="shared" si="90"/>
        <v>42391.10019675926</v>
      </c>
      <c r="T1438" s="11">
        <f t="shared" si="91"/>
        <v>42421.10019675926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11633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3.8776666666666668</v>
      </c>
      <c r="P1439">
        <f t="shared" si="89"/>
        <v>528.77272727272725</v>
      </c>
      <c r="Q1439" t="s">
        <v>8326</v>
      </c>
      <c r="R1439" t="s">
        <v>8345</v>
      </c>
      <c r="S1439" s="11">
        <f t="shared" si="90"/>
        <v>41796.281701388885</v>
      </c>
      <c r="T1439" s="11">
        <f t="shared" si="91"/>
        <v>41832.957638888889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11633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0.58165</v>
      </c>
      <c r="P1440">
        <f t="shared" si="89"/>
        <v>1454.125</v>
      </c>
      <c r="Q1440" t="s">
        <v>8326</v>
      </c>
      <c r="R1440" t="s">
        <v>8345</v>
      </c>
      <c r="S1440" s="11">
        <f t="shared" si="90"/>
        <v>42457.621516203704</v>
      </c>
      <c r="T1440" s="11">
        <f t="shared" si="91"/>
        <v>42487.329861111109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11633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4.2689908256880731</v>
      </c>
      <c r="P1441">
        <f t="shared" si="89"/>
        <v>1938.8333333333333</v>
      </c>
      <c r="Q1441" t="s">
        <v>8326</v>
      </c>
      <c r="R1441" t="s">
        <v>8345</v>
      </c>
      <c r="S1441" s="11">
        <f t="shared" si="90"/>
        <v>42040.579872685179</v>
      </c>
      <c r="T1441" s="11">
        <f t="shared" si="91"/>
        <v>42070.579872685179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11633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0.89484615384615385</v>
      </c>
      <c r="P1442">
        <f t="shared" si="89"/>
        <v>11633</v>
      </c>
      <c r="Q1442" t="s">
        <v>8326</v>
      </c>
      <c r="R1442" t="s">
        <v>8345</v>
      </c>
      <c r="S1442" s="11">
        <f t="shared" si="90"/>
        <v>42486.498414351852</v>
      </c>
      <c r="T1442" s="11">
        <f t="shared" si="91"/>
        <v>42516.498414351852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11633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6.4627777777777784E-2</v>
      </c>
      <c r="P1443">
        <f t="shared" si="89"/>
        <v>3877.6666666666665</v>
      </c>
      <c r="Q1443" t="s">
        <v>8326</v>
      </c>
      <c r="R1443" t="s">
        <v>8345</v>
      </c>
      <c r="S1443" s="11">
        <f t="shared" si="90"/>
        <v>42198.515844907408</v>
      </c>
      <c r="T1443" s="11">
        <f t="shared" si="91"/>
        <v>42258.515844907408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11633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7.7553333333333336</v>
      </c>
      <c r="P1444">
        <f t="shared" si="89"/>
        <v>0</v>
      </c>
      <c r="Q1444" t="s">
        <v>8326</v>
      </c>
      <c r="R1444" t="s">
        <v>8345</v>
      </c>
      <c r="S1444" s="11">
        <f t="shared" si="90"/>
        <v>42485.39534722222</v>
      </c>
      <c r="T1444" s="11">
        <f t="shared" si="91"/>
        <v>42515.39534722222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11633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0.89484615384615385</v>
      </c>
      <c r="P1445">
        <f t="shared" si="89"/>
        <v>0</v>
      </c>
      <c r="Q1445" t="s">
        <v>8326</v>
      </c>
      <c r="R1445" t="s">
        <v>8345</v>
      </c>
      <c r="S1445" s="11">
        <f t="shared" si="90"/>
        <v>42707.676030092596</v>
      </c>
      <c r="T1445" s="11">
        <f t="shared" si="91"/>
        <v>42737.676030092596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11633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2.3501010101010102</v>
      </c>
      <c r="P1446">
        <f t="shared" si="89"/>
        <v>0</v>
      </c>
      <c r="Q1446" t="s">
        <v>8326</v>
      </c>
      <c r="R1446" t="s">
        <v>8345</v>
      </c>
      <c r="S1446" s="11">
        <f t="shared" si="90"/>
        <v>42199.623402777783</v>
      </c>
      <c r="T1446" s="11">
        <f t="shared" si="91"/>
        <v>42259.623402777783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11633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8.9484615384615385E-2</v>
      </c>
      <c r="P1447">
        <f t="shared" si="89"/>
        <v>0</v>
      </c>
      <c r="Q1447" t="s">
        <v>8326</v>
      </c>
      <c r="R1447" t="s">
        <v>8345</v>
      </c>
      <c r="S1447" s="11">
        <f t="shared" si="90"/>
        <v>42139.292303240742</v>
      </c>
      <c r="T1447" s="11">
        <f t="shared" si="91"/>
        <v>42169.292303240742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11633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12.925555555555556</v>
      </c>
      <c r="P1448">
        <f t="shared" si="89"/>
        <v>0</v>
      </c>
      <c r="Q1448" t="s">
        <v>8326</v>
      </c>
      <c r="R1448" t="s">
        <v>8345</v>
      </c>
      <c r="S1448" s="11">
        <f t="shared" si="90"/>
        <v>42461.197662037041</v>
      </c>
      <c r="T1448" s="11">
        <f t="shared" si="91"/>
        <v>42481.197662037041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11633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2.3265999999999998E-2</v>
      </c>
      <c r="P1449">
        <f t="shared" si="89"/>
        <v>3877.6666666666665</v>
      </c>
      <c r="Q1449" t="s">
        <v>8326</v>
      </c>
      <c r="R1449" t="s">
        <v>8345</v>
      </c>
      <c r="S1449" s="11">
        <f t="shared" si="90"/>
        <v>42529.480717592596</v>
      </c>
      <c r="T1449" s="11">
        <f t="shared" si="91"/>
        <v>42559.480717592596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11633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5.8165000000000001E-2</v>
      </c>
      <c r="P1450">
        <f t="shared" si="89"/>
        <v>0</v>
      </c>
      <c r="Q1450" t="s">
        <v>8326</v>
      </c>
      <c r="R1450" t="s">
        <v>8345</v>
      </c>
      <c r="S1450" s="11">
        <f t="shared" si="90"/>
        <v>42115.686550925922</v>
      </c>
      <c r="T1450" s="11">
        <f t="shared" si="91"/>
        <v>42145.975694444445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11633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1.3088433843384339</v>
      </c>
      <c r="P1451">
        <f t="shared" si="89"/>
        <v>0</v>
      </c>
      <c r="Q1451" t="s">
        <v>8326</v>
      </c>
      <c r="R1451" t="s">
        <v>8345</v>
      </c>
      <c r="S1451" s="11">
        <f t="shared" si="90"/>
        <v>42086.561400462961</v>
      </c>
      <c r="T1451" s="11">
        <f t="shared" si="91"/>
        <v>42134.561400462961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11633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0.11633</v>
      </c>
      <c r="P1452">
        <f t="shared" si="89"/>
        <v>11633</v>
      </c>
      <c r="Q1452" t="s">
        <v>8326</v>
      </c>
      <c r="R1452" t="s">
        <v>8345</v>
      </c>
      <c r="S1452" s="11">
        <f t="shared" si="90"/>
        <v>42389.921261574069</v>
      </c>
      <c r="T1452" s="11">
        <f t="shared" si="91"/>
        <v>42419.921261574069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11633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0.6138786279683377</v>
      </c>
      <c r="P1453">
        <f t="shared" si="89"/>
        <v>5816.5</v>
      </c>
      <c r="Q1453" t="s">
        <v>8326</v>
      </c>
      <c r="R1453" t="s">
        <v>8345</v>
      </c>
      <c r="S1453" s="11">
        <f t="shared" si="90"/>
        <v>41931.709016203706</v>
      </c>
      <c r="T1453" s="11">
        <f t="shared" si="91"/>
        <v>41961.75068287037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11633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0.83092857142857146</v>
      </c>
      <c r="P1454">
        <f t="shared" si="89"/>
        <v>0</v>
      </c>
      <c r="Q1454" t="s">
        <v>8326</v>
      </c>
      <c r="R1454" t="s">
        <v>8345</v>
      </c>
      <c r="S1454" s="11">
        <f t="shared" si="90"/>
        <v>41818.453275462962</v>
      </c>
      <c r="T1454" s="11">
        <f t="shared" si="91"/>
        <v>41848.453275462962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11633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0.46532000000000001</v>
      </c>
      <c r="P1455">
        <f t="shared" si="89"/>
        <v>0</v>
      </c>
      <c r="Q1455" t="s">
        <v>8326</v>
      </c>
      <c r="R1455" t="s">
        <v>8345</v>
      </c>
      <c r="S1455" s="11">
        <f t="shared" si="90"/>
        <v>42795.446145833332</v>
      </c>
      <c r="T1455" s="11">
        <f t="shared" si="91"/>
        <v>42840.404479166667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11633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6.6474285714285717</v>
      </c>
      <c r="P1456">
        <f t="shared" si="89"/>
        <v>11633</v>
      </c>
      <c r="Q1456" t="s">
        <v>8326</v>
      </c>
      <c r="R1456" t="s">
        <v>8345</v>
      </c>
      <c r="S1456" s="11">
        <f t="shared" si="90"/>
        <v>42463.616666666669</v>
      </c>
      <c r="T1456" s="11">
        <f t="shared" si="91"/>
        <v>42484.665972222225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11633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0.7755333333333333</v>
      </c>
      <c r="P1457">
        <f t="shared" si="89"/>
        <v>1661.8571428571429</v>
      </c>
      <c r="Q1457" t="s">
        <v>8326</v>
      </c>
      <c r="R1457" t="s">
        <v>8345</v>
      </c>
      <c r="S1457" s="11">
        <f t="shared" si="90"/>
        <v>41832.422685185185</v>
      </c>
      <c r="T1457" s="11">
        <f t="shared" si="91"/>
        <v>41887.318749999999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11633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2.3266</v>
      </c>
      <c r="P1458">
        <f t="shared" si="89"/>
        <v>3877.6666666666665</v>
      </c>
      <c r="Q1458" t="s">
        <v>8326</v>
      </c>
      <c r="R1458" t="s">
        <v>8345</v>
      </c>
      <c r="S1458" s="11">
        <f t="shared" si="90"/>
        <v>42708.418576388889</v>
      </c>
      <c r="T1458" s="11">
        <f t="shared" si="91"/>
        <v>42738.418576388889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11633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1.9388333333333334</v>
      </c>
      <c r="P1459">
        <f t="shared" si="89"/>
        <v>0</v>
      </c>
      <c r="Q1459" t="s">
        <v>8326</v>
      </c>
      <c r="R1459" t="s">
        <v>8345</v>
      </c>
      <c r="S1459" s="11">
        <f t="shared" si="90"/>
        <v>42289.64634259259</v>
      </c>
      <c r="T1459" s="11">
        <f t="shared" si="91"/>
        <v>42319.688009259262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11633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2.3266</v>
      </c>
      <c r="P1460">
        <f t="shared" si="89"/>
        <v>0</v>
      </c>
      <c r="Q1460" t="s">
        <v>8326</v>
      </c>
      <c r="R1460" t="s">
        <v>8345</v>
      </c>
      <c r="S1460" s="11">
        <f t="shared" si="90"/>
        <v>41831.455555555556</v>
      </c>
      <c r="T1460" s="11">
        <f t="shared" si="91"/>
        <v>41861.916666666664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11633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0.3144054054054054</v>
      </c>
      <c r="P1461">
        <f t="shared" si="89"/>
        <v>0</v>
      </c>
      <c r="Q1461" t="s">
        <v>8326</v>
      </c>
      <c r="R1461" t="s">
        <v>8345</v>
      </c>
      <c r="S1461" s="11">
        <f t="shared" si="90"/>
        <v>42311.954814814817</v>
      </c>
      <c r="T1461" s="11">
        <f t="shared" si="91"/>
        <v>42340.475694444445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11633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4.6532000000000002E-4</v>
      </c>
      <c r="P1462">
        <f t="shared" si="89"/>
        <v>0</v>
      </c>
      <c r="Q1462" t="s">
        <v>8326</v>
      </c>
      <c r="R1462" t="s">
        <v>8345</v>
      </c>
      <c r="S1462" s="11">
        <f t="shared" si="90"/>
        <v>41915.646967592591</v>
      </c>
      <c r="T1462" s="11">
        <f t="shared" si="91"/>
        <v>41973.739583333328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11633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0.7755333333333333</v>
      </c>
      <c r="P1463">
        <f t="shared" si="89"/>
        <v>34.214705882352938</v>
      </c>
      <c r="Q1463" t="s">
        <v>8326</v>
      </c>
      <c r="R1463" t="s">
        <v>8346</v>
      </c>
      <c r="S1463" s="11">
        <f t="shared" si="90"/>
        <v>41899.395300925928</v>
      </c>
      <c r="T1463" s="11">
        <f t="shared" si="91"/>
        <v>41932.75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11633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2.9082499999999998</v>
      </c>
      <c r="P1464">
        <f t="shared" si="89"/>
        <v>77.553333333333327</v>
      </c>
      <c r="Q1464" t="s">
        <v>8326</v>
      </c>
      <c r="R1464" t="s">
        <v>8346</v>
      </c>
      <c r="S1464" s="11">
        <f t="shared" si="90"/>
        <v>41344.412858796299</v>
      </c>
      <c r="T1464" s="11">
        <f t="shared" si="91"/>
        <v>41374.412858796299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11633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19.388333333333332</v>
      </c>
      <c r="P1465">
        <f t="shared" si="89"/>
        <v>465.32</v>
      </c>
      <c r="Q1465" t="s">
        <v>8326</v>
      </c>
      <c r="R1465" t="s">
        <v>8346</v>
      </c>
      <c r="S1465" s="11">
        <f t="shared" si="90"/>
        <v>41326.661319444444</v>
      </c>
      <c r="T1465" s="11">
        <f t="shared" si="91"/>
        <v>41371.619652777779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11633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2.3266</v>
      </c>
      <c r="P1466">
        <f t="shared" si="89"/>
        <v>49.713675213675216</v>
      </c>
      <c r="Q1466" t="s">
        <v>8326</v>
      </c>
      <c r="R1466" t="s">
        <v>8346</v>
      </c>
      <c r="S1466" s="11">
        <f t="shared" si="90"/>
        <v>41291.411550925928</v>
      </c>
      <c r="T1466" s="11">
        <f t="shared" si="91"/>
        <v>41321.411550925928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11633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0.38776666666666665</v>
      </c>
      <c r="P1467">
        <f t="shared" si="89"/>
        <v>4.4707916986933132</v>
      </c>
      <c r="Q1467" t="s">
        <v>8326</v>
      </c>
      <c r="R1467" t="s">
        <v>8346</v>
      </c>
      <c r="S1467" s="11">
        <f t="shared" si="90"/>
        <v>40959.484398148146</v>
      </c>
      <c r="T1467" s="11">
        <f t="shared" si="91"/>
        <v>40989.875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11633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0.72706249999999994</v>
      </c>
      <c r="P1468">
        <f t="shared" si="89"/>
        <v>46.907258064516128</v>
      </c>
      <c r="Q1468" t="s">
        <v>8326</v>
      </c>
      <c r="R1468" t="s">
        <v>8346</v>
      </c>
      <c r="S1468" s="11">
        <f t="shared" si="90"/>
        <v>42339.922060185185</v>
      </c>
      <c r="T1468" s="11">
        <f t="shared" si="91"/>
        <v>42380.958333333328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11633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0.290825</v>
      </c>
      <c r="P1469">
        <f t="shared" si="89"/>
        <v>19.388333333333332</v>
      </c>
      <c r="Q1469" t="s">
        <v>8326</v>
      </c>
      <c r="R1469" t="s">
        <v>8346</v>
      </c>
      <c r="S1469" s="11">
        <f t="shared" si="90"/>
        <v>40933.55190972222</v>
      </c>
      <c r="T1469" s="11">
        <f t="shared" si="91"/>
        <v>40993.510243055556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11633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1.2245263157894737</v>
      </c>
      <c r="P1470">
        <f t="shared" si="89"/>
        <v>39.703071672354952</v>
      </c>
      <c r="Q1470" t="s">
        <v>8326</v>
      </c>
      <c r="R1470" t="s">
        <v>8346</v>
      </c>
      <c r="S1470" s="11">
        <f t="shared" si="90"/>
        <v>40645.764456018522</v>
      </c>
      <c r="T1470" s="11">
        <f t="shared" si="91"/>
        <v>40705.764456018522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11633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0.26289265536723166</v>
      </c>
      <c r="P1471">
        <f t="shared" si="89"/>
        <v>36.239875389408098</v>
      </c>
      <c r="Q1471" t="s">
        <v>8326</v>
      </c>
      <c r="R1471" t="s">
        <v>8346</v>
      </c>
      <c r="S1471" s="11">
        <f t="shared" si="90"/>
        <v>41290.348483796297</v>
      </c>
      <c r="T1471" s="11">
        <f t="shared" si="91"/>
        <v>41320.348483796297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11633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7.7553333333333336</v>
      </c>
      <c r="P1472">
        <f t="shared" si="89"/>
        <v>143.61728395061729</v>
      </c>
      <c r="Q1472" t="s">
        <v>8326</v>
      </c>
      <c r="R1472" t="s">
        <v>8346</v>
      </c>
      <c r="S1472" s="11">
        <f t="shared" si="90"/>
        <v>41250.577118055553</v>
      </c>
      <c r="T1472" s="11">
        <f t="shared" si="91"/>
        <v>41271.577118055553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11633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0.36353124999999997</v>
      </c>
      <c r="P1473">
        <f t="shared" si="89"/>
        <v>33.915451895043731</v>
      </c>
      <c r="Q1473" t="s">
        <v>8326</v>
      </c>
      <c r="R1473" t="s">
        <v>8346</v>
      </c>
      <c r="S1473" s="11">
        <f t="shared" si="90"/>
        <v>42073.707569444443</v>
      </c>
      <c r="T1473" s="11">
        <f t="shared" si="91"/>
        <v>42103.707569444443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11633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0.46532000000000001</v>
      </c>
      <c r="P1474">
        <f t="shared" si="89"/>
        <v>34.62202380952381</v>
      </c>
      <c r="Q1474" t="s">
        <v>8326</v>
      </c>
      <c r="R1474" t="s">
        <v>8346</v>
      </c>
      <c r="S1474" s="11">
        <f t="shared" si="90"/>
        <v>41533.292858796296</v>
      </c>
      <c r="T1474" s="11">
        <f t="shared" si="91"/>
        <v>41563.292858796296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11633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7.7553333333333336</v>
      </c>
      <c r="P1475">
        <f t="shared" ref="P1475:P1538" si="93">IF(L1475&gt;0, E1475/L1475, 0)</f>
        <v>247.51063829787233</v>
      </c>
      <c r="Q1475" t="s">
        <v>8326</v>
      </c>
      <c r="R1475" t="s">
        <v>8346</v>
      </c>
      <c r="S1475" s="11">
        <f t="shared" ref="S1475:S1538" si="94">(((J1475/60)/60)/24)+DATE(1970,1,1)+(-6/24)</f>
        <v>40939.729618055557</v>
      </c>
      <c r="T1475" s="11">
        <f t="shared" ref="T1475:T1538" si="95">(((I1475/60)/60)/24)+DATE(1970,1,1)+(-6/24)</f>
        <v>40969.729618055557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11633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3.8776666666666668</v>
      </c>
      <c r="P1476">
        <f t="shared" si="93"/>
        <v>153.06578947368422</v>
      </c>
      <c r="Q1476" t="s">
        <v>8326</v>
      </c>
      <c r="R1476" t="s">
        <v>8346</v>
      </c>
      <c r="S1476" s="11">
        <f t="shared" si="94"/>
        <v>41500.477916666663</v>
      </c>
      <c r="T1476" s="11">
        <f t="shared" si="95"/>
        <v>41530.477916666663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11633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0.7755333333333333</v>
      </c>
      <c r="P1477">
        <f t="shared" si="93"/>
        <v>26.378684807256235</v>
      </c>
      <c r="Q1477" t="s">
        <v>8326</v>
      </c>
      <c r="R1477" t="s">
        <v>8346</v>
      </c>
      <c r="S1477" s="11">
        <f t="shared" si="94"/>
        <v>41960.472951388889</v>
      </c>
      <c r="T1477" s="11">
        <f t="shared" si="95"/>
        <v>41992.957638888889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11633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1.9388333333333334</v>
      </c>
      <c r="P1478">
        <f t="shared" si="93"/>
        <v>12.699781659388647</v>
      </c>
      <c r="Q1478" t="s">
        <v>8326</v>
      </c>
      <c r="R1478" t="s">
        <v>8346</v>
      </c>
      <c r="S1478" s="11">
        <f t="shared" si="94"/>
        <v>40765.791921296295</v>
      </c>
      <c r="T1478" s="11">
        <f t="shared" si="95"/>
        <v>40795.791921296295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11633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0.38776666666666665</v>
      </c>
      <c r="P1479">
        <f t="shared" si="93"/>
        <v>31.525745257452574</v>
      </c>
      <c r="Q1479" t="s">
        <v>8326</v>
      </c>
      <c r="R1479" t="s">
        <v>8346</v>
      </c>
      <c r="S1479" s="11">
        <f t="shared" si="94"/>
        <v>40840.365787037037</v>
      </c>
      <c r="T1479" s="11">
        <f t="shared" si="95"/>
        <v>40899.875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11633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0.23266000000000001</v>
      </c>
      <c r="P1480">
        <f t="shared" si="93"/>
        <v>0.57469617626716729</v>
      </c>
      <c r="Q1480" t="s">
        <v>8326</v>
      </c>
      <c r="R1480" t="s">
        <v>8346</v>
      </c>
      <c r="S1480" s="11">
        <f t="shared" si="94"/>
        <v>41394.621678240743</v>
      </c>
      <c r="T1480" s="11">
        <f t="shared" si="95"/>
        <v>41408.621678240743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11633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7.2706249999999999</v>
      </c>
      <c r="P1481">
        <f t="shared" si="93"/>
        <v>163.8450704225352</v>
      </c>
      <c r="Q1481" t="s">
        <v>8326</v>
      </c>
      <c r="R1481" t="s">
        <v>8346</v>
      </c>
      <c r="S1481" s="11">
        <f t="shared" si="94"/>
        <v>41754.495243055557</v>
      </c>
      <c r="T1481" s="11">
        <f t="shared" si="95"/>
        <v>41768.915972222225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11633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0.23266000000000001</v>
      </c>
      <c r="P1482">
        <f t="shared" si="93"/>
        <v>18.319685039370079</v>
      </c>
      <c r="Q1482" t="s">
        <v>8326</v>
      </c>
      <c r="R1482" t="s">
        <v>8346</v>
      </c>
      <c r="S1482" s="11">
        <f t="shared" si="94"/>
        <v>41464.684016203704</v>
      </c>
      <c r="T1482" s="11">
        <f t="shared" si="95"/>
        <v>41481.458333333336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11633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2.3266</v>
      </c>
      <c r="P1483">
        <f t="shared" si="93"/>
        <v>1938.8333333333333</v>
      </c>
      <c r="Q1483" t="s">
        <v>8326</v>
      </c>
      <c r="R1483" t="s">
        <v>8328</v>
      </c>
      <c r="S1483" s="11">
        <f t="shared" si="94"/>
        <v>41550.672974537039</v>
      </c>
      <c r="T1483" s="11">
        <f t="shared" si="95"/>
        <v>41580.672974537039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11633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2.3266</v>
      </c>
      <c r="P1484">
        <f t="shared" si="93"/>
        <v>11633</v>
      </c>
      <c r="Q1484" t="s">
        <v>8326</v>
      </c>
      <c r="R1484" t="s">
        <v>8328</v>
      </c>
      <c r="S1484" s="11">
        <f t="shared" si="94"/>
        <v>41136.60805555556</v>
      </c>
      <c r="T1484" s="11">
        <f t="shared" si="95"/>
        <v>41159.07708333333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11633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1.6618571428571429</v>
      </c>
      <c r="P1485">
        <f t="shared" si="93"/>
        <v>5816.5</v>
      </c>
      <c r="Q1485" t="s">
        <v>8326</v>
      </c>
      <c r="R1485" t="s">
        <v>8328</v>
      </c>
      <c r="S1485" s="11">
        <f t="shared" si="94"/>
        <v>42547.942997685182</v>
      </c>
      <c r="T1485" s="11">
        <f t="shared" si="95"/>
        <v>42572.942997685182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11633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5.8164999999999996</v>
      </c>
      <c r="P1486">
        <f t="shared" si="93"/>
        <v>0</v>
      </c>
      <c r="Q1486" t="s">
        <v>8326</v>
      </c>
      <c r="R1486" t="s">
        <v>8328</v>
      </c>
      <c r="S1486" s="11">
        <f t="shared" si="94"/>
        <v>41052.950960648144</v>
      </c>
      <c r="T1486" s="11">
        <f t="shared" si="95"/>
        <v>41111.368750000001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11633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1.7362686567164178</v>
      </c>
      <c r="P1487">
        <f t="shared" si="93"/>
        <v>3877.6666666666665</v>
      </c>
      <c r="Q1487" t="s">
        <v>8326</v>
      </c>
      <c r="R1487" t="s">
        <v>8328</v>
      </c>
      <c r="S1487" s="11">
        <f t="shared" si="94"/>
        <v>42130.545983796299</v>
      </c>
      <c r="T1487" s="11">
        <f t="shared" si="95"/>
        <v>42175.545983796299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11633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0.58165</v>
      </c>
      <c r="P1488">
        <f t="shared" si="93"/>
        <v>3877.6666666666665</v>
      </c>
      <c r="Q1488" t="s">
        <v>8326</v>
      </c>
      <c r="R1488" t="s">
        <v>8328</v>
      </c>
      <c r="S1488" s="11">
        <f t="shared" si="94"/>
        <v>42031.918530092589</v>
      </c>
      <c r="T1488" s="11">
        <f t="shared" si="95"/>
        <v>42061.918530092589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11633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1.1633</v>
      </c>
      <c r="P1489">
        <f t="shared" si="93"/>
        <v>0</v>
      </c>
      <c r="Q1489" t="s">
        <v>8326</v>
      </c>
      <c r="R1489" t="s">
        <v>8328</v>
      </c>
      <c r="S1489" s="11">
        <f t="shared" si="94"/>
        <v>42554.667488425926</v>
      </c>
      <c r="T1489" s="11">
        <f t="shared" si="95"/>
        <v>42584.667488425926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11633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0.7755333333333333</v>
      </c>
      <c r="P1490">
        <f t="shared" si="93"/>
        <v>1938.8333333333333</v>
      </c>
      <c r="Q1490" t="s">
        <v>8326</v>
      </c>
      <c r="R1490" t="s">
        <v>8328</v>
      </c>
      <c r="S1490" s="11">
        <f t="shared" si="94"/>
        <v>41614.313194444447</v>
      </c>
      <c r="T1490" s="11">
        <f t="shared" si="95"/>
        <v>41644.313194444447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11633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2.3266</v>
      </c>
      <c r="P1491">
        <f t="shared" si="93"/>
        <v>0</v>
      </c>
      <c r="Q1491" t="s">
        <v>8326</v>
      </c>
      <c r="R1491" t="s">
        <v>8328</v>
      </c>
      <c r="S1491" s="11">
        <f t="shared" si="94"/>
        <v>41198.361712962964</v>
      </c>
      <c r="T1491" s="11">
        <f t="shared" si="95"/>
        <v>41228.403379629628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11633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4.0113793103448279</v>
      </c>
      <c r="P1492">
        <f t="shared" si="93"/>
        <v>612.26315789473688</v>
      </c>
      <c r="Q1492" t="s">
        <v>8326</v>
      </c>
      <c r="R1492" t="s">
        <v>8328</v>
      </c>
      <c r="S1492" s="11">
        <f t="shared" si="94"/>
        <v>41520.311041666668</v>
      </c>
      <c r="T1492" s="11">
        <f t="shared" si="95"/>
        <v>41549.311041666668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11633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9.6941666666666659</v>
      </c>
      <c r="P1493">
        <f t="shared" si="93"/>
        <v>11633</v>
      </c>
      <c r="Q1493" t="s">
        <v>8326</v>
      </c>
      <c r="R1493" t="s">
        <v>8328</v>
      </c>
      <c r="S1493" s="11">
        <f t="shared" si="94"/>
        <v>41991.463460648149</v>
      </c>
      <c r="T1493" s="11">
        <f t="shared" si="95"/>
        <v>42050.401388888888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11633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2.9082499999999998</v>
      </c>
      <c r="P1494">
        <f t="shared" si="93"/>
        <v>5816.5</v>
      </c>
      <c r="Q1494" t="s">
        <v>8326</v>
      </c>
      <c r="R1494" t="s">
        <v>8328</v>
      </c>
      <c r="S1494" s="11">
        <f t="shared" si="94"/>
        <v>40682.634791666671</v>
      </c>
      <c r="T1494" s="11">
        <f t="shared" si="95"/>
        <v>40712.634791666671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11633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4.847083333333333</v>
      </c>
      <c r="P1495">
        <f t="shared" si="93"/>
        <v>0</v>
      </c>
      <c r="Q1495" t="s">
        <v>8326</v>
      </c>
      <c r="R1495" t="s">
        <v>8328</v>
      </c>
      <c r="S1495" s="11">
        <f t="shared" si="94"/>
        <v>41411.616608796299</v>
      </c>
      <c r="T1495" s="11">
        <f t="shared" si="95"/>
        <v>41441.616608796299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11633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2.3266</v>
      </c>
      <c r="P1496">
        <f t="shared" si="93"/>
        <v>1057.5454545454545</v>
      </c>
      <c r="Q1496" t="s">
        <v>8326</v>
      </c>
      <c r="R1496" t="s">
        <v>8328</v>
      </c>
      <c r="S1496" s="11">
        <f t="shared" si="94"/>
        <v>42067.472372685181</v>
      </c>
      <c r="T1496" s="11">
        <f t="shared" si="95"/>
        <v>42097.401388888888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11633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5.8164999999999996</v>
      </c>
      <c r="P1497">
        <f t="shared" si="93"/>
        <v>0</v>
      </c>
      <c r="Q1497" t="s">
        <v>8326</v>
      </c>
      <c r="R1497" t="s">
        <v>8328</v>
      </c>
      <c r="S1497" s="11">
        <f t="shared" si="94"/>
        <v>40752.539710648147</v>
      </c>
      <c r="T1497" s="11">
        <f t="shared" si="95"/>
        <v>40782.539710648147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11633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7.7553333333333336</v>
      </c>
      <c r="P1498">
        <f t="shared" si="93"/>
        <v>0</v>
      </c>
      <c r="Q1498" t="s">
        <v>8326</v>
      </c>
      <c r="R1498" t="s">
        <v>8328</v>
      </c>
      <c r="S1498" s="11">
        <f t="shared" si="94"/>
        <v>41838.225219907406</v>
      </c>
      <c r="T1498" s="11">
        <f t="shared" si="95"/>
        <v>41898.225219907406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11633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0.7755333333333333</v>
      </c>
      <c r="P1499">
        <f t="shared" si="93"/>
        <v>11633</v>
      </c>
      <c r="Q1499" t="s">
        <v>8326</v>
      </c>
      <c r="R1499" t="s">
        <v>8328</v>
      </c>
      <c r="S1499" s="11">
        <f t="shared" si="94"/>
        <v>41444.39261574074</v>
      </c>
      <c r="T1499" s="11">
        <f t="shared" si="95"/>
        <v>41486.571527777778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11633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3.8776666666666668</v>
      </c>
      <c r="P1500">
        <f t="shared" si="93"/>
        <v>3877.6666666666665</v>
      </c>
      <c r="Q1500" t="s">
        <v>8326</v>
      </c>
      <c r="R1500" t="s">
        <v>8328</v>
      </c>
      <c r="S1500" s="11">
        <f t="shared" si="94"/>
        <v>41840.733541666668</v>
      </c>
      <c r="T1500" s="11">
        <f t="shared" si="95"/>
        <v>41885.733541666668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11633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5.8164999999999996</v>
      </c>
      <c r="P1501">
        <f t="shared" si="93"/>
        <v>11633</v>
      </c>
      <c r="Q1501" t="s">
        <v>8326</v>
      </c>
      <c r="R1501" t="s">
        <v>8328</v>
      </c>
      <c r="S1501" s="11">
        <f t="shared" si="94"/>
        <v>42526.757326388892</v>
      </c>
      <c r="T1501" s="11">
        <f t="shared" si="95"/>
        <v>42586.757326388892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11633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4.1546428571428571</v>
      </c>
      <c r="P1502">
        <f t="shared" si="93"/>
        <v>775.5333333333333</v>
      </c>
      <c r="Q1502" t="s">
        <v>8326</v>
      </c>
      <c r="R1502" t="s">
        <v>8328</v>
      </c>
      <c r="S1502" s="11">
        <f t="shared" si="94"/>
        <v>41365.654594907406</v>
      </c>
      <c r="T1502" s="11">
        <f t="shared" si="95"/>
        <v>41395.654594907406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11633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0.22371153846153846</v>
      </c>
      <c r="P1503">
        <f t="shared" si="93"/>
        <v>13.144632768361582</v>
      </c>
      <c r="Q1503" t="s">
        <v>8342</v>
      </c>
      <c r="R1503" t="s">
        <v>8343</v>
      </c>
      <c r="S1503" s="11">
        <f t="shared" si="94"/>
        <v>42163.333599537036</v>
      </c>
      <c r="T1503" s="11">
        <f t="shared" si="95"/>
        <v>42193.333599537036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11633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0.52877272727272728</v>
      </c>
      <c r="P1504">
        <f t="shared" si="93"/>
        <v>35.358662613981764</v>
      </c>
      <c r="Q1504" t="s">
        <v>8342</v>
      </c>
      <c r="R1504" t="s">
        <v>8343</v>
      </c>
      <c r="S1504" s="11">
        <f t="shared" si="94"/>
        <v>42426.292592592596</v>
      </c>
      <c r="T1504" s="11">
        <f t="shared" si="95"/>
        <v>42454.666666666672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11633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3.1021333333333332</v>
      </c>
      <c r="P1505">
        <f t="shared" si="93"/>
        <v>163.8450704225352</v>
      </c>
      <c r="Q1505" t="s">
        <v>8342</v>
      </c>
      <c r="R1505" t="s">
        <v>8343</v>
      </c>
      <c r="S1505" s="11">
        <f t="shared" si="94"/>
        <v>42606.097233796296</v>
      </c>
      <c r="T1505" s="11">
        <f t="shared" si="95"/>
        <v>42666.097233796296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11633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1.7896923076923077</v>
      </c>
      <c r="P1506">
        <f t="shared" si="93"/>
        <v>43.245353159851298</v>
      </c>
      <c r="Q1506" t="s">
        <v>8342</v>
      </c>
      <c r="R1506" t="s">
        <v>8343</v>
      </c>
      <c r="S1506" s="11">
        <f t="shared" si="94"/>
        <v>41772.407685185186</v>
      </c>
      <c r="T1506" s="11">
        <f t="shared" si="95"/>
        <v>41800.106249999997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11633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0.72706249999999994</v>
      </c>
      <c r="P1507">
        <f t="shared" si="93"/>
        <v>33.718840579710147</v>
      </c>
      <c r="Q1507" t="s">
        <v>8342</v>
      </c>
      <c r="R1507" t="s">
        <v>8343</v>
      </c>
      <c r="S1507" s="11">
        <f t="shared" si="94"/>
        <v>42414.19332175926</v>
      </c>
      <c r="T1507" s="11">
        <f t="shared" si="95"/>
        <v>42451.584027777775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11633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7.7553333333333336</v>
      </c>
      <c r="P1508">
        <f t="shared" si="93"/>
        <v>270.53488372093022</v>
      </c>
      <c r="Q1508" t="s">
        <v>8342</v>
      </c>
      <c r="R1508" t="s">
        <v>8343</v>
      </c>
      <c r="S1508" s="11">
        <f t="shared" si="94"/>
        <v>41814.535925925928</v>
      </c>
      <c r="T1508" s="11">
        <f t="shared" si="95"/>
        <v>41844.535925925928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11633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9.6941666666666659</v>
      </c>
      <c r="P1509">
        <f t="shared" si="93"/>
        <v>352.5151515151515</v>
      </c>
      <c r="Q1509" t="s">
        <v>8342</v>
      </c>
      <c r="R1509" t="s">
        <v>8343</v>
      </c>
      <c r="S1509" s="11">
        <f t="shared" si="94"/>
        <v>40254.200335648151</v>
      </c>
      <c r="T1509" s="11">
        <f t="shared" si="95"/>
        <v>40313.090277777781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11633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0.62881081081081081</v>
      </c>
      <c r="P1510">
        <f t="shared" si="93"/>
        <v>55.132701421800945</v>
      </c>
      <c r="Q1510" t="s">
        <v>8342</v>
      </c>
      <c r="R1510" t="s">
        <v>8343</v>
      </c>
      <c r="S1510" s="11">
        <f t="shared" si="94"/>
        <v>41786.364363425928</v>
      </c>
      <c r="T1510" s="11">
        <f t="shared" si="95"/>
        <v>41817.364363425928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11633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0.66474285714285719</v>
      </c>
      <c r="P1511">
        <f t="shared" si="93"/>
        <v>59.352040816326529</v>
      </c>
      <c r="Q1511" t="s">
        <v>8342</v>
      </c>
      <c r="R1511" t="s">
        <v>8343</v>
      </c>
      <c r="S1511" s="11">
        <f t="shared" si="94"/>
        <v>42751.283391203702</v>
      </c>
      <c r="T1511" s="11">
        <f t="shared" si="95"/>
        <v>42780.707638888889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11633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0.72706249999999994</v>
      </c>
      <c r="P1512">
        <f t="shared" si="93"/>
        <v>28.723456790123457</v>
      </c>
      <c r="Q1512" t="s">
        <v>8342</v>
      </c>
      <c r="R1512" t="s">
        <v>8343</v>
      </c>
      <c r="S1512" s="11">
        <f t="shared" si="94"/>
        <v>41809.135162037033</v>
      </c>
      <c r="T1512" s="11">
        <f t="shared" si="95"/>
        <v>41839.135162037033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11633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0.83092857142857146</v>
      </c>
      <c r="P1513">
        <f t="shared" si="93"/>
        <v>56.470873786407765</v>
      </c>
      <c r="Q1513" t="s">
        <v>8342</v>
      </c>
      <c r="R1513" t="s">
        <v>8343</v>
      </c>
      <c r="S1513" s="11">
        <f t="shared" si="94"/>
        <v>42296.333379629628</v>
      </c>
      <c r="T1513" s="11">
        <f t="shared" si="95"/>
        <v>42326.375046296293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11633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3.3237142857142858</v>
      </c>
      <c r="P1514">
        <f t="shared" si="93"/>
        <v>34.725373134328358</v>
      </c>
      <c r="Q1514" t="s">
        <v>8342</v>
      </c>
      <c r="R1514" t="s">
        <v>8343</v>
      </c>
      <c r="S1514" s="11">
        <f t="shared" si="94"/>
        <v>42741.434479166666</v>
      </c>
      <c r="T1514" s="11">
        <f t="shared" si="95"/>
        <v>42771.434479166666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11633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1.4541249999999999</v>
      </c>
      <c r="P1515">
        <f t="shared" si="93"/>
        <v>54.106976744186049</v>
      </c>
      <c r="Q1515" t="s">
        <v>8342</v>
      </c>
      <c r="R1515" t="s">
        <v>8343</v>
      </c>
      <c r="S1515" s="11">
        <f t="shared" si="94"/>
        <v>41806.387337962966</v>
      </c>
      <c r="T1515" s="11">
        <f t="shared" si="95"/>
        <v>41836.387337962966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11633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0.46532000000000001</v>
      </c>
      <c r="P1516">
        <f t="shared" si="93"/>
        <v>66.096590909090907</v>
      </c>
      <c r="Q1516" t="s">
        <v>8342</v>
      </c>
      <c r="R1516" t="s">
        <v>8343</v>
      </c>
      <c r="S1516" s="11">
        <f t="shared" si="94"/>
        <v>42234.347685185188</v>
      </c>
      <c r="T1516" s="11">
        <f t="shared" si="95"/>
        <v>42274.347685185188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11633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3.8776666666666668E-2</v>
      </c>
      <c r="P1517">
        <f t="shared" si="93"/>
        <v>20.960360360360362</v>
      </c>
      <c r="Q1517" t="s">
        <v>8342</v>
      </c>
      <c r="R1517" t="s">
        <v>8343</v>
      </c>
      <c r="S1517" s="11">
        <f t="shared" si="94"/>
        <v>42415.003437499996</v>
      </c>
      <c r="T1517" s="11">
        <f t="shared" si="95"/>
        <v>42444.961770833332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11633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0.68429411764705883</v>
      </c>
      <c r="P1518">
        <f t="shared" si="93"/>
        <v>100.28448275862068</v>
      </c>
      <c r="Q1518" t="s">
        <v>8342</v>
      </c>
      <c r="R1518" t="s">
        <v>8343</v>
      </c>
      <c r="S1518" s="11">
        <f t="shared" si="94"/>
        <v>42619.216342592597</v>
      </c>
      <c r="T1518" s="11">
        <f t="shared" si="95"/>
        <v>42649.333333333328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11633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0.7755333333333333</v>
      </c>
      <c r="P1519">
        <f t="shared" si="93"/>
        <v>18.915447154471543</v>
      </c>
      <c r="Q1519" t="s">
        <v>8342</v>
      </c>
      <c r="R1519" t="s">
        <v>8343</v>
      </c>
      <c r="S1519" s="11">
        <f t="shared" si="94"/>
        <v>41948.31658564815</v>
      </c>
      <c r="T1519" s="11">
        <f t="shared" si="95"/>
        <v>41979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11633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0.7755333333333333</v>
      </c>
      <c r="P1520">
        <f t="shared" si="93"/>
        <v>49.292372881355931</v>
      </c>
      <c r="Q1520" t="s">
        <v>8342</v>
      </c>
      <c r="R1520" t="s">
        <v>8343</v>
      </c>
      <c r="S1520" s="11">
        <f t="shared" si="94"/>
        <v>41760.5700462963</v>
      </c>
      <c r="T1520" s="11">
        <f t="shared" si="95"/>
        <v>41790.5700462963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11633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1.2925555555555555</v>
      </c>
      <c r="P1521">
        <f t="shared" si="93"/>
        <v>80.227586206896547</v>
      </c>
      <c r="Q1521" t="s">
        <v>8342</v>
      </c>
      <c r="R1521" t="s">
        <v>8343</v>
      </c>
      <c r="S1521" s="11">
        <f t="shared" si="94"/>
        <v>41782.491701388892</v>
      </c>
      <c r="T1521" s="11">
        <f t="shared" si="95"/>
        <v>41810.665972222225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11633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0.64627777777777773</v>
      </c>
      <c r="P1522">
        <f t="shared" si="93"/>
        <v>69.658682634730539</v>
      </c>
      <c r="Q1522" t="s">
        <v>8342</v>
      </c>
      <c r="R1522" t="s">
        <v>8343</v>
      </c>
      <c r="S1522" s="11">
        <f t="shared" si="94"/>
        <v>41955.607789351852</v>
      </c>
      <c r="T1522" s="11">
        <f t="shared" si="95"/>
        <v>41991.916666666672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11633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0.31021333333333334</v>
      </c>
      <c r="P1523">
        <f t="shared" si="93"/>
        <v>49.502127659574469</v>
      </c>
      <c r="Q1523" t="s">
        <v>8342</v>
      </c>
      <c r="R1523" t="s">
        <v>8343</v>
      </c>
      <c r="S1523" s="11">
        <f t="shared" si="94"/>
        <v>42492.917719907404</v>
      </c>
      <c r="T1523" s="11">
        <f t="shared" si="95"/>
        <v>42527.917719907404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11633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0.26742528735632182</v>
      </c>
      <c r="P1524">
        <f t="shared" si="93"/>
        <v>25.736725663716815</v>
      </c>
      <c r="Q1524" t="s">
        <v>8342</v>
      </c>
      <c r="R1524" t="s">
        <v>8343</v>
      </c>
      <c r="S1524" s="11">
        <f t="shared" si="94"/>
        <v>41899.580312500002</v>
      </c>
      <c r="T1524" s="11">
        <f t="shared" si="95"/>
        <v>41929.580312500002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11633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0.62881081081081081</v>
      </c>
      <c r="P1525">
        <f t="shared" si="93"/>
        <v>48.269709543568467</v>
      </c>
      <c r="Q1525" t="s">
        <v>8342</v>
      </c>
      <c r="R1525" t="s">
        <v>8343</v>
      </c>
      <c r="S1525" s="11">
        <f t="shared" si="94"/>
        <v>41964.501342592594</v>
      </c>
      <c r="T1525" s="11">
        <f t="shared" si="95"/>
        <v>41995.75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11633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3.8776666666666668</v>
      </c>
      <c r="P1526">
        <f t="shared" si="93"/>
        <v>415.46428571428572</v>
      </c>
      <c r="Q1526" t="s">
        <v>8342</v>
      </c>
      <c r="R1526" t="s">
        <v>8343</v>
      </c>
      <c r="S1526" s="11">
        <f t="shared" si="94"/>
        <v>42756.251041666663</v>
      </c>
      <c r="T1526" s="11">
        <f t="shared" si="95"/>
        <v>42786.251041666663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11633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4.4742307692307692</v>
      </c>
      <c r="P1527">
        <f t="shared" si="93"/>
        <v>83.092857142857142</v>
      </c>
      <c r="Q1527" t="s">
        <v>8342</v>
      </c>
      <c r="R1527" t="s">
        <v>8343</v>
      </c>
      <c r="S1527" s="11">
        <f t="shared" si="94"/>
        <v>42570.452986111108</v>
      </c>
      <c r="T1527" s="11">
        <f t="shared" si="95"/>
        <v>42600.452986111108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11633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0.50578260869565217</v>
      </c>
      <c r="P1528">
        <f t="shared" si="93"/>
        <v>41.546428571428571</v>
      </c>
      <c r="Q1528" t="s">
        <v>8342</v>
      </c>
      <c r="R1528" t="s">
        <v>8343</v>
      </c>
      <c r="S1528" s="11">
        <f t="shared" si="94"/>
        <v>42339.026006944448</v>
      </c>
      <c r="T1528" s="11">
        <f t="shared" si="95"/>
        <v>42388.026006944448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11633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3.3237142857142858</v>
      </c>
      <c r="P1529">
        <f t="shared" si="93"/>
        <v>166.18571428571428</v>
      </c>
      <c r="Q1529" t="s">
        <v>8342</v>
      </c>
      <c r="R1529" t="s">
        <v>8343</v>
      </c>
      <c r="S1529" s="11">
        <f t="shared" si="94"/>
        <v>42780.350532407407</v>
      </c>
      <c r="T1529" s="11">
        <f t="shared" si="95"/>
        <v>42808.308865740735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11633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3.8776666666666668</v>
      </c>
      <c r="P1530">
        <f t="shared" si="93"/>
        <v>72.706249999999997</v>
      </c>
      <c r="Q1530" t="s">
        <v>8342</v>
      </c>
      <c r="R1530" t="s">
        <v>8343</v>
      </c>
      <c r="S1530" s="11">
        <f t="shared" si="94"/>
        <v>42736.482893518521</v>
      </c>
      <c r="T1530" s="11">
        <f t="shared" si="95"/>
        <v>42766.75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11633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0.61226315789473684</v>
      </c>
      <c r="P1531">
        <f t="shared" si="93"/>
        <v>82.503546099290787</v>
      </c>
      <c r="Q1531" t="s">
        <v>8342</v>
      </c>
      <c r="R1531" t="s">
        <v>8343</v>
      </c>
      <c r="S1531" s="11">
        <f t="shared" si="94"/>
        <v>42052.378703703704</v>
      </c>
      <c r="T1531" s="11">
        <f t="shared" si="95"/>
        <v>42082.337037037039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11633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0.3323714285714286</v>
      </c>
      <c r="P1532">
        <f t="shared" si="93"/>
        <v>13.310068649885583</v>
      </c>
      <c r="Q1532" t="s">
        <v>8342</v>
      </c>
      <c r="R1532" t="s">
        <v>8343</v>
      </c>
      <c r="S1532" s="11">
        <f t="shared" si="94"/>
        <v>42275.517303240747</v>
      </c>
      <c r="T1532" s="11">
        <f t="shared" si="95"/>
        <v>42300.517303240747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11633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4.9502127659574464</v>
      </c>
      <c r="P1533">
        <f t="shared" si="93"/>
        <v>159.35616438356163</v>
      </c>
      <c r="Q1533" t="s">
        <v>8342</v>
      </c>
      <c r="R1533" t="s">
        <v>8343</v>
      </c>
      <c r="S1533" s="11">
        <f t="shared" si="94"/>
        <v>41941.552384259259</v>
      </c>
      <c r="T1533" s="11">
        <f t="shared" si="95"/>
        <v>41973.875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11633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2.3266</v>
      </c>
      <c r="P1534">
        <f t="shared" si="93"/>
        <v>39.568027210884352</v>
      </c>
      <c r="Q1534" t="s">
        <v>8342</v>
      </c>
      <c r="R1534" t="s">
        <v>8343</v>
      </c>
      <c r="S1534" s="11">
        <f t="shared" si="94"/>
        <v>42391.225289351853</v>
      </c>
      <c r="T1534" s="11">
        <f t="shared" si="95"/>
        <v>42415.375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11633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0.25851111111111114</v>
      </c>
      <c r="P1535">
        <f t="shared" si="93"/>
        <v>15.720270270270269</v>
      </c>
      <c r="Q1535" t="s">
        <v>8342</v>
      </c>
      <c r="R1535" t="s">
        <v>8343</v>
      </c>
      <c r="S1535" s="11">
        <f t="shared" si="94"/>
        <v>42442.75204861111</v>
      </c>
      <c r="T1535" s="11">
        <f t="shared" si="95"/>
        <v>42491.915972222225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11633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1.5510666666666666</v>
      </c>
      <c r="P1536">
        <f t="shared" si="93"/>
        <v>31.525745257452574</v>
      </c>
      <c r="Q1536" t="s">
        <v>8342</v>
      </c>
      <c r="R1536" t="s">
        <v>8343</v>
      </c>
      <c r="S1536" s="11">
        <f t="shared" si="94"/>
        <v>42221.42432870371</v>
      </c>
      <c r="T1536" s="11">
        <f t="shared" si="95"/>
        <v>42251.42432870371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11633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2.9082499999999998</v>
      </c>
      <c r="P1537">
        <f t="shared" si="93"/>
        <v>105.75454545454545</v>
      </c>
      <c r="Q1537" t="s">
        <v>8342</v>
      </c>
      <c r="R1537" t="s">
        <v>8343</v>
      </c>
      <c r="S1537" s="11">
        <f t="shared" si="94"/>
        <v>42484.579062500001</v>
      </c>
      <c r="T1537" s="11">
        <f t="shared" si="95"/>
        <v>42513.666666666672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11633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0.9694166666666667</v>
      </c>
      <c r="P1538">
        <f t="shared" si="93"/>
        <v>25.567032967032969</v>
      </c>
      <c r="Q1538" t="s">
        <v>8342</v>
      </c>
      <c r="R1538" t="s">
        <v>8343</v>
      </c>
      <c r="S1538" s="11">
        <f t="shared" si="94"/>
        <v>42213.552199074074</v>
      </c>
      <c r="T1538" s="11">
        <f t="shared" si="95"/>
        <v>42243.552199074074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11633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0.9694166666666667</v>
      </c>
      <c r="P1539">
        <f t="shared" ref="P1539:P1602" si="97">IF(L1539&gt;0, E1539/L1539, 0)</f>
        <v>51.933035714285715</v>
      </c>
      <c r="Q1539" t="s">
        <v>8342</v>
      </c>
      <c r="R1539" t="s">
        <v>8343</v>
      </c>
      <c r="S1539" s="11">
        <f t="shared" ref="S1539:S1602" si="98">(((J1539/60)/60)/24)+DATE(1970,1,1)+(-6/24)</f>
        <v>42552.065127314811</v>
      </c>
      <c r="T1539" s="11">
        <f t="shared" ref="T1539:T1602" si="99">(((I1539/60)/60)/24)+DATE(1970,1,1)+(-6/24)</f>
        <v>42588.5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11633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1.6618571428571429</v>
      </c>
      <c r="P1540">
        <f t="shared" si="97"/>
        <v>252.89130434782609</v>
      </c>
      <c r="Q1540" t="s">
        <v>8342</v>
      </c>
      <c r="R1540" t="s">
        <v>8343</v>
      </c>
      <c r="S1540" s="11">
        <f t="shared" si="98"/>
        <v>41981.532060185185</v>
      </c>
      <c r="T1540" s="11">
        <f t="shared" si="99"/>
        <v>42026.532060185185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11633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0.58165</v>
      </c>
      <c r="P1541">
        <f t="shared" si="97"/>
        <v>40.9612676056338</v>
      </c>
      <c r="Q1541" t="s">
        <v>8342</v>
      </c>
      <c r="R1541" t="s">
        <v>8343</v>
      </c>
      <c r="S1541" s="11">
        <f t="shared" si="98"/>
        <v>42705.669201388882</v>
      </c>
      <c r="T1541" s="11">
        <f t="shared" si="99"/>
        <v>42738.669201388882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11633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0.7755333333333333</v>
      </c>
      <c r="P1542">
        <f t="shared" si="97"/>
        <v>118.70408163265306</v>
      </c>
      <c r="Q1542" t="s">
        <v>8342</v>
      </c>
      <c r="R1542" t="s">
        <v>8343</v>
      </c>
      <c r="S1542" s="11">
        <f t="shared" si="98"/>
        <v>41938.75712962963</v>
      </c>
      <c r="T1542" s="11">
        <f t="shared" si="99"/>
        <v>41968.802083333328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11633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0.64627777777777773</v>
      </c>
      <c r="P1543">
        <f t="shared" si="97"/>
        <v>5816.5</v>
      </c>
      <c r="Q1543" t="s">
        <v>8342</v>
      </c>
      <c r="R1543" t="s">
        <v>8347</v>
      </c>
      <c r="S1543" s="11">
        <f t="shared" si="98"/>
        <v>41974.462245370371</v>
      </c>
      <c r="T1543" s="11">
        <f t="shared" si="99"/>
        <v>42004.462245370371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11633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23.265999999999998</v>
      </c>
      <c r="P1544">
        <f t="shared" si="97"/>
        <v>11633</v>
      </c>
      <c r="Q1544" t="s">
        <v>8342</v>
      </c>
      <c r="R1544" t="s">
        <v>8347</v>
      </c>
      <c r="S1544" s="11">
        <f t="shared" si="98"/>
        <v>42170.746527777781</v>
      </c>
      <c r="T1544" s="11">
        <f t="shared" si="99"/>
        <v>42185.746527777781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11633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5.1702222222222218</v>
      </c>
      <c r="P1545">
        <f t="shared" si="97"/>
        <v>11633</v>
      </c>
      <c r="Q1545" t="s">
        <v>8342</v>
      </c>
      <c r="R1545" t="s">
        <v>8347</v>
      </c>
      <c r="S1545" s="11">
        <f t="shared" si="98"/>
        <v>41935.259652777779</v>
      </c>
      <c r="T1545" s="11">
        <f t="shared" si="99"/>
        <v>41965.301319444443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11633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11.632999999999999</v>
      </c>
      <c r="P1546">
        <f t="shared" si="97"/>
        <v>0</v>
      </c>
      <c r="Q1546" t="s">
        <v>8342</v>
      </c>
      <c r="R1546" t="s">
        <v>8347</v>
      </c>
      <c r="S1546" s="11">
        <f t="shared" si="98"/>
        <v>42052.801203703704</v>
      </c>
      <c r="T1546" s="11">
        <f t="shared" si="99"/>
        <v>42094.762499999997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11633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3.8776666666666668</v>
      </c>
      <c r="P1547">
        <f t="shared" si="97"/>
        <v>11633</v>
      </c>
      <c r="Q1547" t="s">
        <v>8342</v>
      </c>
      <c r="R1547" t="s">
        <v>8347</v>
      </c>
      <c r="S1547" s="11">
        <f t="shared" si="98"/>
        <v>42031.634652777779</v>
      </c>
      <c r="T1547" s="11">
        <f t="shared" si="99"/>
        <v>42065.636111111111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11633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11.632999999999999</v>
      </c>
      <c r="P1548">
        <f t="shared" si="97"/>
        <v>1057.5454545454545</v>
      </c>
      <c r="Q1548" t="s">
        <v>8342</v>
      </c>
      <c r="R1548" t="s">
        <v>8347</v>
      </c>
      <c r="S1548" s="11">
        <f t="shared" si="98"/>
        <v>41838.962951388887</v>
      </c>
      <c r="T1548" s="11">
        <f t="shared" si="99"/>
        <v>41898.962951388887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11633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581.65</v>
      </c>
      <c r="P1549">
        <f t="shared" si="97"/>
        <v>0</v>
      </c>
      <c r="Q1549" t="s">
        <v>8342</v>
      </c>
      <c r="R1549" t="s">
        <v>8347</v>
      </c>
      <c r="S1549" s="11">
        <f t="shared" si="98"/>
        <v>42782.176875000005</v>
      </c>
      <c r="T1549" s="11">
        <f t="shared" si="99"/>
        <v>42789.176875000005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11633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16.618571428571428</v>
      </c>
      <c r="P1550">
        <f t="shared" si="97"/>
        <v>11633</v>
      </c>
      <c r="Q1550" t="s">
        <v>8342</v>
      </c>
      <c r="R1550" t="s">
        <v>8347</v>
      </c>
      <c r="S1550" s="11">
        <f t="shared" si="98"/>
        <v>42286.63217592593</v>
      </c>
      <c r="T1550" s="11">
        <f t="shared" si="99"/>
        <v>42316.673842592587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11633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23.265999999999998</v>
      </c>
      <c r="P1551">
        <f t="shared" si="97"/>
        <v>1938.8333333333333</v>
      </c>
      <c r="Q1551" t="s">
        <v>8342</v>
      </c>
      <c r="R1551" t="s">
        <v>8347</v>
      </c>
      <c r="S1551" s="11">
        <f t="shared" si="98"/>
        <v>42280.886099537034</v>
      </c>
      <c r="T1551" s="11">
        <f t="shared" si="99"/>
        <v>42310.927766203706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11633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15.510666666666667</v>
      </c>
      <c r="P1552">
        <f t="shared" si="97"/>
        <v>1661.8571428571429</v>
      </c>
      <c r="Q1552" t="s">
        <v>8342</v>
      </c>
      <c r="R1552" t="s">
        <v>8347</v>
      </c>
      <c r="S1552" s="11">
        <f t="shared" si="98"/>
        <v>42472.199467592596</v>
      </c>
      <c r="T1552" s="11">
        <f t="shared" si="99"/>
        <v>42502.199467592596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11633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3.3237142857142858</v>
      </c>
      <c r="P1553">
        <f t="shared" si="97"/>
        <v>0</v>
      </c>
      <c r="Q1553" t="s">
        <v>8342</v>
      </c>
      <c r="R1553" t="s">
        <v>8347</v>
      </c>
      <c r="S1553" s="11">
        <f t="shared" si="98"/>
        <v>42121.574525462958</v>
      </c>
      <c r="T1553" s="11">
        <f t="shared" si="99"/>
        <v>42151.574525462958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11633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2.7053488372093022</v>
      </c>
      <c r="P1554">
        <f t="shared" si="97"/>
        <v>727.0625</v>
      </c>
      <c r="Q1554" t="s">
        <v>8342</v>
      </c>
      <c r="R1554" t="s">
        <v>8347</v>
      </c>
      <c r="S1554" s="11">
        <f t="shared" si="98"/>
        <v>41892.438750000001</v>
      </c>
      <c r="T1554" s="11">
        <f t="shared" si="99"/>
        <v>41912.915972222225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11633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1.9388333333333334</v>
      </c>
      <c r="P1555">
        <f t="shared" si="97"/>
        <v>0</v>
      </c>
      <c r="Q1555" t="s">
        <v>8342</v>
      </c>
      <c r="R1555" t="s">
        <v>8347</v>
      </c>
      <c r="S1555" s="11">
        <f t="shared" si="98"/>
        <v>42219.032951388886</v>
      </c>
      <c r="T1555" s="11">
        <f t="shared" si="99"/>
        <v>42249.032951388886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11633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0.58165</v>
      </c>
      <c r="P1556">
        <f t="shared" si="97"/>
        <v>0</v>
      </c>
      <c r="Q1556" t="s">
        <v>8342</v>
      </c>
      <c r="R1556" t="s">
        <v>8347</v>
      </c>
      <c r="S1556" s="11">
        <f t="shared" si="98"/>
        <v>42188.002199074079</v>
      </c>
      <c r="T1556" s="11">
        <f t="shared" si="99"/>
        <v>42218.002199074079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11633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15.510666666666667</v>
      </c>
      <c r="P1557">
        <f t="shared" si="97"/>
        <v>0</v>
      </c>
      <c r="Q1557" t="s">
        <v>8342</v>
      </c>
      <c r="R1557" t="s">
        <v>8347</v>
      </c>
      <c r="S1557" s="11">
        <f t="shared" si="98"/>
        <v>42241.363796296297</v>
      </c>
      <c r="T1557" s="11">
        <f t="shared" si="99"/>
        <v>42264.458333333328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11633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7.7553333333333336</v>
      </c>
      <c r="P1558">
        <f t="shared" si="97"/>
        <v>969.41666666666663</v>
      </c>
      <c r="Q1558" t="s">
        <v>8342</v>
      </c>
      <c r="R1558" t="s">
        <v>8347</v>
      </c>
      <c r="S1558" s="11">
        <f t="shared" si="98"/>
        <v>42524.903055555551</v>
      </c>
      <c r="T1558" s="11">
        <f t="shared" si="99"/>
        <v>42554.903055555551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11633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4.6532</v>
      </c>
      <c r="P1559">
        <f t="shared" si="97"/>
        <v>11633</v>
      </c>
      <c r="Q1559" t="s">
        <v>8342</v>
      </c>
      <c r="R1559" t="s">
        <v>8347</v>
      </c>
      <c r="S1559" s="11">
        <f t="shared" si="98"/>
        <v>41871.40315972222</v>
      </c>
      <c r="T1559" s="11">
        <f t="shared" si="99"/>
        <v>41902.40315972222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11633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15.510666666666667</v>
      </c>
      <c r="P1560">
        <f t="shared" si="97"/>
        <v>3877.6666666666665</v>
      </c>
      <c r="Q1560" t="s">
        <v>8342</v>
      </c>
      <c r="R1560" t="s">
        <v>8347</v>
      </c>
      <c r="S1560" s="11">
        <f t="shared" si="98"/>
        <v>42185.147673611107</v>
      </c>
      <c r="T1560" s="11">
        <f t="shared" si="99"/>
        <v>42244.258333333331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11633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0.7755333333333333</v>
      </c>
      <c r="P1561">
        <f t="shared" si="97"/>
        <v>11633</v>
      </c>
      <c r="Q1561" t="s">
        <v>8342</v>
      </c>
      <c r="R1561" t="s">
        <v>8347</v>
      </c>
      <c r="S1561" s="11">
        <f t="shared" si="98"/>
        <v>42107.80322916666</v>
      </c>
      <c r="T1561" s="11">
        <f t="shared" si="99"/>
        <v>42122.80322916666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11633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4.6532</v>
      </c>
      <c r="P1562">
        <f t="shared" si="97"/>
        <v>2908.25</v>
      </c>
      <c r="Q1562" t="s">
        <v>8342</v>
      </c>
      <c r="R1562" t="s">
        <v>8347</v>
      </c>
      <c r="S1562" s="11">
        <f t="shared" si="98"/>
        <v>41935.770752314813</v>
      </c>
      <c r="T1562" s="11">
        <f t="shared" si="99"/>
        <v>41955.812418981484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11633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1.1633</v>
      </c>
      <c r="P1563">
        <f t="shared" si="97"/>
        <v>11633</v>
      </c>
      <c r="Q1563" t="s">
        <v>8326</v>
      </c>
      <c r="R1563" t="s">
        <v>8348</v>
      </c>
      <c r="S1563" s="11">
        <f t="shared" si="98"/>
        <v>41554.791701388887</v>
      </c>
      <c r="T1563" s="11">
        <f t="shared" si="99"/>
        <v>41584.833368055559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11633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2.9082499999999998</v>
      </c>
      <c r="P1564">
        <f t="shared" si="97"/>
        <v>0</v>
      </c>
      <c r="Q1564" t="s">
        <v>8326</v>
      </c>
      <c r="R1564" t="s">
        <v>8348</v>
      </c>
      <c r="S1564" s="11">
        <f t="shared" si="98"/>
        <v>40079.316157407404</v>
      </c>
      <c r="T1564" s="11">
        <f t="shared" si="99"/>
        <v>40148.784722222219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11633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1.9388333333333334</v>
      </c>
      <c r="P1565">
        <f t="shared" si="97"/>
        <v>5816.5</v>
      </c>
      <c r="Q1565" t="s">
        <v>8326</v>
      </c>
      <c r="R1565" t="s">
        <v>8348</v>
      </c>
      <c r="S1565" s="11">
        <f t="shared" si="98"/>
        <v>41652.492488425924</v>
      </c>
      <c r="T1565" s="11">
        <f t="shared" si="99"/>
        <v>41712.450821759259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11633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1.1633</v>
      </c>
      <c r="P1566">
        <f t="shared" si="97"/>
        <v>11633</v>
      </c>
      <c r="Q1566" t="s">
        <v>8326</v>
      </c>
      <c r="R1566" t="s">
        <v>8348</v>
      </c>
      <c r="S1566" s="11">
        <f t="shared" si="98"/>
        <v>42121.117002314815</v>
      </c>
      <c r="T1566" s="11">
        <f t="shared" si="99"/>
        <v>42152.586805555555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11633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2.9082499999999998</v>
      </c>
      <c r="P1567">
        <f t="shared" si="97"/>
        <v>11633</v>
      </c>
      <c r="Q1567" t="s">
        <v>8326</v>
      </c>
      <c r="R1567" t="s">
        <v>8348</v>
      </c>
      <c r="S1567" s="11">
        <f t="shared" si="98"/>
        <v>40672.479872685188</v>
      </c>
      <c r="T1567" s="11">
        <f t="shared" si="99"/>
        <v>40702.479872685188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11633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0.38776666666666665</v>
      </c>
      <c r="P1568">
        <f t="shared" si="97"/>
        <v>197.16949152542372</v>
      </c>
      <c r="Q1568" t="s">
        <v>8326</v>
      </c>
      <c r="R1568" t="s">
        <v>8348</v>
      </c>
      <c r="S1568" s="11">
        <f t="shared" si="98"/>
        <v>42549.666712962964</v>
      </c>
      <c r="T1568" s="11">
        <f t="shared" si="99"/>
        <v>42578.666666666672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11633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1.3685882352941177</v>
      </c>
      <c r="P1569">
        <f t="shared" si="97"/>
        <v>894.84615384615381</v>
      </c>
      <c r="Q1569" t="s">
        <v>8326</v>
      </c>
      <c r="R1569" t="s">
        <v>8348</v>
      </c>
      <c r="S1569" s="11">
        <f t="shared" si="98"/>
        <v>41671.686863425923</v>
      </c>
      <c r="T1569" s="11">
        <f t="shared" si="99"/>
        <v>41686.75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11633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0.46532000000000001</v>
      </c>
      <c r="P1570">
        <f t="shared" si="97"/>
        <v>528.77272727272725</v>
      </c>
      <c r="Q1570" t="s">
        <v>8326</v>
      </c>
      <c r="R1570" t="s">
        <v>8348</v>
      </c>
      <c r="S1570" s="11">
        <f t="shared" si="98"/>
        <v>41961.812326388885</v>
      </c>
      <c r="T1570" s="11">
        <f t="shared" si="99"/>
        <v>41996.812326388885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11633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0.38776666666666665</v>
      </c>
      <c r="P1571">
        <f t="shared" si="97"/>
        <v>0</v>
      </c>
      <c r="Q1571" t="s">
        <v>8326</v>
      </c>
      <c r="R1571" t="s">
        <v>8348</v>
      </c>
      <c r="S1571" s="11">
        <f t="shared" si="98"/>
        <v>41389.429560185185</v>
      </c>
      <c r="T1571" s="11">
        <f t="shared" si="99"/>
        <v>41419.429560185185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11633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1.9388333333333334</v>
      </c>
      <c r="P1572">
        <f t="shared" si="97"/>
        <v>223.71153846153845</v>
      </c>
      <c r="Q1572" t="s">
        <v>8326</v>
      </c>
      <c r="R1572" t="s">
        <v>8348</v>
      </c>
      <c r="S1572" s="11">
        <f t="shared" si="98"/>
        <v>42438.563449074078</v>
      </c>
      <c r="T1572" s="11">
        <f t="shared" si="99"/>
        <v>42468.521782407406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11633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0.96140495867768594</v>
      </c>
      <c r="P1573">
        <f t="shared" si="97"/>
        <v>2908.25</v>
      </c>
      <c r="Q1573" t="s">
        <v>8326</v>
      </c>
      <c r="R1573" t="s">
        <v>8348</v>
      </c>
      <c r="S1573" s="11">
        <f t="shared" si="98"/>
        <v>42144.519479166673</v>
      </c>
      <c r="T1573" s="11">
        <f t="shared" si="99"/>
        <v>42174.519479166673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11633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4.6532</v>
      </c>
      <c r="P1574">
        <f t="shared" si="97"/>
        <v>3877.6666666666665</v>
      </c>
      <c r="Q1574" t="s">
        <v>8326</v>
      </c>
      <c r="R1574" t="s">
        <v>8348</v>
      </c>
      <c r="S1574" s="11">
        <f t="shared" si="98"/>
        <v>42403.783090277779</v>
      </c>
      <c r="T1574" s="11">
        <f t="shared" si="99"/>
        <v>42428.749305555553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11633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1.2925555555555555</v>
      </c>
      <c r="P1575">
        <f t="shared" si="97"/>
        <v>3877.6666666666665</v>
      </c>
      <c r="Q1575" t="s">
        <v>8326</v>
      </c>
      <c r="R1575" t="s">
        <v>8348</v>
      </c>
      <c r="S1575" s="11">
        <f t="shared" si="98"/>
        <v>42785.750023148154</v>
      </c>
      <c r="T1575" s="11">
        <f t="shared" si="99"/>
        <v>42825.915972222225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11633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1.1633</v>
      </c>
      <c r="P1576">
        <f t="shared" si="97"/>
        <v>1938.8333333333333</v>
      </c>
      <c r="Q1576" t="s">
        <v>8326</v>
      </c>
      <c r="R1576" t="s">
        <v>8348</v>
      </c>
      <c r="S1576" s="11">
        <f t="shared" si="98"/>
        <v>42017.677418981482</v>
      </c>
      <c r="T1576" s="11">
        <f t="shared" si="99"/>
        <v>42052.677418981482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11633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1.1633</v>
      </c>
      <c r="P1577">
        <f t="shared" si="97"/>
        <v>332.37142857142857</v>
      </c>
      <c r="Q1577" t="s">
        <v>8326</v>
      </c>
      <c r="R1577" t="s">
        <v>8348</v>
      </c>
      <c r="S1577" s="11">
        <f t="shared" si="98"/>
        <v>41799.274259259262</v>
      </c>
      <c r="T1577" s="11">
        <f t="shared" si="99"/>
        <v>41829.274259259262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11633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2.3266</v>
      </c>
      <c r="P1578">
        <f t="shared" si="97"/>
        <v>1163.3</v>
      </c>
      <c r="Q1578" t="s">
        <v>8326</v>
      </c>
      <c r="R1578" t="s">
        <v>8348</v>
      </c>
      <c r="S1578" s="11">
        <f t="shared" si="98"/>
        <v>42140.629259259258</v>
      </c>
      <c r="T1578" s="11">
        <f t="shared" si="99"/>
        <v>42185.629259259258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11633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1.1633</v>
      </c>
      <c r="P1579">
        <f t="shared" si="97"/>
        <v>5816.5</v>
      </c>
      <c r="Q1579" t="s">
        <v>8326</v>
      </c>
      <c r="R1579" t="s">
        <v>8348</v>
      </c>
      <c r="S1579" s="11">
        <f t="shared" si="98"/>
        <v>41054.597777777781</v>
      </c>
      <c r="T1579" s="11">
        <f t="shared" si="99"/>
        <v>41114.597777777781</v>
      </c>
    </row>
    <row r="1580" spans="1:20" ht="49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11633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6.1323141802846601</v>
      </c>
      <c r="P1580">
        <f t="shared" si="97"/>
        <v>2908.25</v>
      </c>
      <c r="Q1580" t="s">
        <v>8326</v>
      </c>
      <c r="R1580" t="s">
        <v>8348</v>
      </c>
      <c r="S1580" s="11">
        <f t="shared" si="98"/>
        <v>40398.815868055557</v>
      </c>
      <c r="T1580" s="11">
        <f t="shared" si="99"/>
        <v>40422.833333333336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11633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3.4902490249024902</v>
      </c>
      <c r="P1581">
        <f t="shared" si="97"/>
        <v>5816.5</v>
      </c>
      <c r="Q1581" t="s">
        <v>8326</v>
      </c>
      <c r="R1581" t="s">
        <v>8348</v>
      </c>
      <c r="S1581" s="11">
        <f t="shared" si="98"/>
        <v>41481.746423611112</v>
      </c>
      <c r="T1581" s="11">
        <f t="shared" si="99"/>
        <v>41514.746423611112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11633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6.6474285714285717</v>
      </c>
      <c r="P1582">
        <f t="shared" si="97"/>
        <v>0</v>
      </c>
      <c r="Q1582" t="s">
        <v>8326</v>
      </c>
      <c r="R1582" t="s">
        <v>8348</v>
      </c>
      <c r="S1582" s="11">
        <f t="shared" si="98"/>
        <v>40989.800069444449</v>
      </c>
      <c r="T1582" s="11">
        <f t="shared" si="99"/>
        <v>41049.800069444449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11633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11.632999999999999</v>
      </c>
      <c r="P1583">
        <f t="shared" si="97"/>
        <v>11633</v>
      </c>
      <c r="Q1583" t="s">
        <v>8342</v>
      </c>
      <c r="R1583" t="s">
        <v>8349</v>
      </c>
      <c r="S1583" s="11">
        <f t="shared" si="98"/>
        <v>42325.198958333334</v>
      </c>
      <c r="T1583" s="11">
        <f t="shared" si="99"/>
        <v>42357.198958333334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11633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11.632999999999999</v>
      </c>
      <c r="P1584">
        <f t="shared" si="97"/>
        <v>3877.6666666666665</v>
      </c>
      <c r="Q1584" t="s">
        <v>8342</v>
      </c>
      <c r="R1584" t="s">
        <v>8349</v>
      </c>
      <c r="S1584" s="11">
        <f t="shared" si="98"/>
        <v>42246.539965277778</v>
      </c>
      <c r="T1584" s="11">
        <f t="shared" si="99"/>
        <v>42303.638888888891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11633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0.58165</v>
      </c>
      <c r="P1585">
        <f t="shared" si="97"/>
        <v>11633</v>
      </c>
      <c r="Q1585" t="s">
        <v>8342</v>
      </c>
      <c r="R1585" t="s">
        <v>8349</v>
      </c>
      <c r="S1585" s="11">
        <f t="shared" si="98"/>
        <v>41877.654988425929</v>
      </c>
      <c r="T1585" s="11">
        <f t="shared" si="99"/>
        <v>41907.654988425929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11633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9.6941666666666659</v>
      </c>
      <c r="P1586">
        <f t="shared" si="97"/>
        <v>0</v>
      </c>
      <c r="Q1586" t="s">
        <v>8342</v>
      </c>
      <c r="R1586" t="s">
        <v>8349</v>
      </c>
      <c r="S1586" s="11">
        <f t="shared" si="98"/>
        <v>41779.399317129632</v>
      </c>
      <c r="T1586" s="11">
        <f t="shared" si="99"/>
        <v>41789.399317129632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11633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5.8164999999999996</v>
      </c>
      <c r="P1587">
        <f t="shared" si="97"/>
        <v>969.41666666666663</v>
      </c>
      <c r="Q1587" t="s">
        <v>8342</v>
      </c>
      <c r="R1587" t="s">
        <v>8349</v>
      </c>
      <c r="S1587" s="11">
        <f t="shared" si="98"/>
        <v>42707.645462962959</v>
      </c>
      <c r="T1587" s="11">
        <f t="shared" si="99"/>
        <v>42729.208333333328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11633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7.7553333333333336</v>
      </c>
      <c r="P1588">
        <f t="shared" si="97"/>
        <v>0</v>
      </c>
      <c r="Q1588" t="s">
        <v>8342</v>
      </c>
      <c r="R1588" t="s">
        <v>8349</v>
      </c>
      <c r="S1588" s="11">
        <f t="shared" si="98"/>
        <v>42068.854421296302</v>
      </c>
      <c r="T1588" s="11">
        <f t="shared" si="99"/>
        <v>42098.812754629631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11633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1.5510666666666666</v>
      </c>
      <c r="P1589">
        <f t="shared" si="97"/>
        <v>11633</v>
      </c>
      <c r="Q1589" t="s">
        <v>8342</v>
      </c>
      <c r="R1589" t="s">
        <v>8349</v>
      </c>
      <c r="S1589" s="11">
        <f t="shared" si="98"/>
        <v>41956.700983796298</v>
      </c>
      <c r="T1589" s="11">
        <f t="shared" si="99"/>
        <v>41986.700983796298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11633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22.544573643410853</v>
      </c>
      <c r="P1590">
        <f t="shared" si="97"/>
        <v>0</v>
      </c>
      <c r="Q1590" t="s">
        <v>8342</v>
      </c>
      <c r="R1590" t="s">
        <v>8349</v>
      </c>
      <c r="S1590" s="11">
        <f t="shared" si="98"/>
        <v>42004.99998842593</v>
      </c>
      <c r="T1590" s="11">
        <f t="shared" si="99"/>
        <v>42035.591666666667</v>
      </c>
    </row>
    <row r="1591" spans="1:20" ht="33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11633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9.6941666666666659</v>
      </c>
      <c r="P1591">
        <f t="shared" si="97"/>
        <v>0</v>
      </c>
      <c r="Q1591" t="s">
        <v>8342</v>
      </c>
      <c r="R1591" t="s">
        <v>8349</v>
      </c>
      <c r="S1591" s="11">
        <f t="shared" si="98"/>
        <v>42256.734791666662</v>
      </c>
      <c r="T1591" s="11">
        <f t="shared" si="99"/>
        <v>42286.734791666662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11633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0.19388333333333332</v>
      </c>
      <c r="P1592">
        <f t="shared" si="97"/>
        <v>5816.5</v>
      </c>
      <c r="Q1592" t="s">
        <v>8342</v>
      </c>
      <c r="R1592" t="s">
        <v>8349</v>
      </c>
      <c r="S1592" s="11">
        <f t="shared" si="98"/>
        <v>42240.607222222221</v>
      </c>
      <c r="T1592" s="11">
        <f t="shared" si="99"/>
        <v>42270.607222222221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11633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0.83092857142857146</v>
      </c>
      <c r="P1593">
        <f t="shared" si="97"/>
        <v>126.44565217391305</v>
      </c>
      <c r="Q1593" t="s">
        <v>8342</v>
      </c>
      <c r="R1593" t="s">
        <v>8349</v>
      </c>
      <c r="S1593" s="11">
        <f t="shared" si="98"/>
        <v>42433.476168981477</v>
      </c>
      <c r="T1593" s="11">
        <f t="shared" si="99"/>
        <v>42463.43450231482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11633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465.32</v>
      </c>
      <c r="P1594">
        <f t="shared" si="97"/>
        <v>0</v>
      </c>
      <c r="Q1594" t="s">
        <v>8342</v>
      </c>
      <c r="R1594" t="s">
        <v>8349</v>
      </c>
      <c r="S1594" s="11">
        <f t="shared" si="98"/>
        <v>42045.822743055556</v>
      </c>
      <c r="T1594" s="11">
        <f t="shared" si="99"/>
        <v>42090.781076388885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11633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0.52877272727272728</v>
      </c>
      <c r="P1595">
        <f t="shared" si="97"/>
        <v>3877.6666666666665</v>
      </c>
      <c r="Q1595" t="s">
        <v>8342</v>
      </c>
      <c r="R1595" t="s">
        <v>8349</v>
      </c>
      <c r="S1595" s="11">
        <f t="shared" si="98"/>
        <v>42033.595543981486</v>
      </c>
      <c r="T1595" s="11">
        <f t="shared" si="99"/>
        <v>42063.595543981486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11633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11.632999999999999</v>
      </c>
      <c r="P1596">
        <f t="shared" si="97"/>
        <v>1163.3</v>
      </c>
      <c r="Q1596" t="s">
        <v>8342</v>
      </c>
      <c r="R1596" t="s">
        <v>8349</v>
      </c>
      <c r="S1596" s="11">
        <f t="shared" si="98"/>
        <v>42445.462754629625</v>
      </c>
      <c r="T1596" s="11">
        <f t="shared" si="99"/>
        <v>42505.431249999994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11633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0.11633</v>
      </c>
      <c r="P1597">
        <f t="shared" si="97"/>
        <v>1661.8571428571429</v>
      </c>
      <c r="Q1597" t="s">
        <v>8342</v>
      </c>
      <c r="R1597" t="s">
        <v>8349</v>
      </c>
      <c r="S1597" s="11">
        <f t="shared" si="98"/>
        <v>41779.800092592595</v>
      </c>
      <c r="T1597" s="11">
        <f t="shared" si="99"/>
        <v>41808.592361111114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11633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3.5793846153846154</v>
      </c>
      <c r="P1598">
        <f t="shared" si="97"/>
        <v>3877.6666666666665</v>
      </c>
      <c r="Q1598" t="s">
        <v>8342</v>
      </c>
      <c r="R1598" t="s">
        <v>8349</v>
      </c>
      <c r="S1598" s="11">
        <f t="shared" si="98"/>
        <v>41941.180196759262</v>
      </c>
      <c r="T1598" s="11">
        <f t="shared" si="99"/>
        <v>41986.221863425926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11633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0.7755333333333333</v>
      </c>
      <c r="P1599">
        <f t="shared" si="97"/>
        <v>0</v>
      </c>
      <c r="Q1599" t="s">
        <v>8342</v>
      </c>
      <c r="R1599" t="s">
        <v>8349</v>
      </c>
      <c r="S1599" s="11">
        <f t="shared" si="98"/>
        <v>42603.104131944448</v>
      </c>
      <c r="T1599" s="11">
        <f t="shared" si="99"/>
        <v>42633.104131944448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11633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14.54125</v>
      </c>
      <c r="P1600">
        <f t="shared" si="97"/>
        <v>11633</v>
      </c>
      <c r="Q1600" t="s">
        <v>8342</v>
      </c>
      <c r="R1600" t="s">
        <v>8349</v>
      </c>
      <c r="S1600" s="11">
        <f t="shared" si="98"/>
        <v>42151.417337962965</v>
      </c>
      <c r="T1600" s="11">
        <f t="shared" si="99"/>
        <v>42211.417337962965</v>
      </c>
    </row>
    <row r="1601" spans="1:20" ht="33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11633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23.265999999999998</v>
      </c>
      <c r="P1601">
        <f t="shared" si="97"/>
        <v>0</v>
      </c>
      <c r="Q1601" t="s">
        <v>8342</v>
      </c>
      <c r="R1601" t="s">
        <v>8349</v>
      </c>
      <c r="S1601" s="11">
        <f t="shared" si="98"/>
        <v>42438.28907407407</v>
      </c>
      <c r="T1601" s="11">
        <f t="shared" si="99"/>
        <v>42468.247407407413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11633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2.3266</v>
      </c>
      <c r="P1602">
        <f t="shared" si="97"/>
        <v>1292.5555555555557</v>
      </c>
      <c r="Q1602" t="s">
        <v>8342</v>
      </c>
      <c r="R1602" t="s">
        <v>8349</v>
      </c>
      <c r="S1602" s="11">
        <f t="shared" si="98"/>
        <v>41790.807314814818</v>
      </c>
      <c r="T1602" s="11">
        <f t="shared" si="99"/>
        <v>41834.96597222222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11633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4.6532</v>
      </c>
      <c r="P1603">
        <f t="shared" ref="P1603:P1666" si="101">IF(L1603&gt;0, E1603/L1603, 0)</f>
        <v>207.73214285714286</v>
      </c>
      <c r="Q1603" t="s">
        <v>8329</v>
      </c>
      <c r="R1603" t="s">
        <v>8330</v>
      </c>
      <c r="S1603" s="11">
        <f t="shared" ref="S1603:S1666" si="102">(((J1603/60)/60)/24)+DATE(1970,1,1)+(-6/24)</f>
        <v>40637.842974537038</v>
      </c>
      <c r="T1603" s="11">
        <f t="shared" ref="T1603:T1666" si="103">(((I1603/60)/60)/24)+DATE(1970,1,1)+(-6/24)</f>
        <v>40667.842974537038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11633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7.7553333333333336</v>
      </c>
      <c r="P1604">
        <f t="shared" si="101"/>
        <v>363.53125</v>
      </c>
      <c r="Q1604" t="s">
        <v>8329</v>
      </c>
      <c r="R1604" t="s">
        <v>8330</v>
      </c>
      <c r="S1604" s="11">
        <f t="shared" si="102"/>
        <v>40788.047650462962</v>
      </c>
      <c r="T1604" s="11">
        <f t="shared" si="103"/>
        <v>40830.708333333336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11633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5.8164999999999996</v>
      </c>
      <c r="P1605">
        <f t="shared" si="101"/>
        <v>387.76666666666665</v>
      </c>
      <c r="Q1605" t="s">
        <v>8329</v>
      </c>
      <c r="R1605" t="s">
        <v>8330</v>
      </c>
      <c r="S1605" s="11">
        <f t="shared" si="102"/>
        <v>40875.919664351852</v>
      </c>
      <c r="T1605" s="11">
        <f t="shared" si="103"/>
        <v>40935.919664351852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11633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4.1546428571428571</v>
      </c>
      <c r="P1606">
        <f t="shared" si="101"/>
        <v>166.18571428571428</v>
      </c>
      <c r="Q1606" t="s">
        <v>8329</v>
      </c>
      <c r="R1606" t="s">
        <v>8330</v>
      </c>
      <c r="S1606" s="11">
        <f t="shared" si="102"/>
        <v>40945.595312500001</v>
      </c>
      <c r="T1606" s="11">
        <f t="shared" si="103"/>
        <v>40985.55364583333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11633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1.9388333333333334</v>
      </c>
      <c r="P1607">
        <f t="shared" si="101"/>
        <v>264.38636363636363</v>
      </c>
      <c r="Q1607" t="s">
        <v>8329</v>
      </c>
      <c r="R1607" t="s">
        <v>8330</v>
      </c>
      <c r="S1607" s="11">
        <f t="shared" si="102"/>
        <v>40746.762881944444</v>
      </c>
      <c r="T1607" s="11">
        <f t="shared" si="103"/>
        <v>40756.041666666664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11633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1.4541249999999999</v>
      </c>
      <c r="P1608">
        <f t="shared" si="101"/>
        <v>126.44565217391305</v>
      </c>
      <c r="Q1608" t="s">
        <v>8329</v>
      </c>
      <c r="R1608" t="s">
        <v>8330</v>
      </c>
      <c r="S1608" s="11">
        <f t="shared" si="102"/>
        <v>40535.861550925925</v>
      </c>
      <c r="T1608" s="11">
        <f t="shared" si="103"/>
        <v>40625.819884259261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11633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1.1633</v>
      </c>
      <c r="P1609">
        <f t="shared" si="101"/>
        <v>56.746341463414637</v>
      </c>
      <c r="Q1609" t="s">
        <v>8329</v>
      </c>
      <c r="R1609" t="s">
        <v>8330</v>
      </c>
      <c r="S1609" s="11">
        <f t="shared" si="102"/>
        <v>41053.55846064815</v>
      </c>
      <c r="T1609" s="11">
        <f t="shared" si="103"/>
        <v>41074.55846064815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11633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9.6941666666666659</v>
      </c>
      <c r="P1610">
        <f t="shared" si="101"/>
        <v>505.78260869565219</v>
      </c>
      <c r="Q1610" t="s">
        <v>8329</v>
      </c>
      <c r="R1610" t="s">
        <v>8330</v>
      </c>
      <c r="S1610" s="11">
        <f t="shared" si="102"/>
        <v>41607.58085648148</v>
      </c>
      <c r="T1610" s="11">
        <f t="shared" si="103"/>
        <v>41639.976388888892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11633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7.7553333333333336</v>
      </c>
      <c r="P1611">
        <f t="shared" si="101"/>
        <v>2908.25</v>
      </c>
      <c r="Q1611" t="s">
        <v>8329</v>
      </c>
      <c r="R1611" t="s">
        <v>8330</v>
      </c>
      <c r="S1611" s="11">
        <f t="shared" si="102"/>
        <v>40795.751261574071</v>
      </c>
      <c r="T1611" s="11">
        <f t="shared" si="103"/>
        <v>40849.083333333336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11633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5.8164999999999996</v>
      </c>
      <c r="P1612">
        <f t="shared" si="101"/>
        <v>103.86607142857143</v>
      </c>
      <c r="Q1612" t="s">
        <v>8329</v>
      </c>
      <c r="R1612" t="s">
        <v>8330</v>
      </c>
      <c r="S1612" s="11">
        <f t="shared" si="102"/>
        <v>41228.674884259257</v>
      </c>
      <c r="T1612" s="11">
        <f t="shared" si="103"/>
        <v>41258.674884259257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11633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14.54125</v>
      </c>
      <c r="P1613">
        <f t="shared" si="101"/>
        <v>430.85185185185185</v>
      </c>
      <c r="Q1613" t="s">
        <v>8329</v>
      </c>
      <c r="R1613" t="s">
        <v>8330</v>
      </c>
      <c r="S1613" s="11">
        <f t="shared" si="102"/>
        <v>41408.75037037037</v>
      </c>
      <c r="T1613" s="11">
        <f t="shared" si="103"/>
        <v>41429.75037037037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11633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23.265999999999998</v>
      </c>
      <c r="P1614">
        <f t="shared" si="101"/>
        <v>1057.5454545454545</v>
      </c>
      <c r="Q1614" t="s">
        <v>8329</v>
      </c>
      <c r="R1614" t="s">
        <v>8330</v>
      </c>
      <c r="S1614" s="11">
        <f t="shared" si="102"/>
        <v>41246.624814814815</v>
      </c>
      <c r="T1614" s="11">
        <f t="shared" si="103"/>
        <v>41276.624814814815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11633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11.632999999999999</v>
      </c>
      <c r="P1615">
        <f t="shared" si="101"/>
        <v>447.42307692307691</v>
      </c>
      <c r="Q1615" t="s">
        <v>8329</v>
      </c>
      <c r="R1615" t="s">
        <v>8330</v>
      </c>
      <c r="S1615" s="11">
        <f t="shared" si="102"/>
        <v>41081.819467592592</v>
      </c>
      <c r="T1615" s="11">
        <f t="shared" si="103"/>
        <v>41111.819467592592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11633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2.3266</v>
      </c>
      <c r="P1616">
        <f t="shared" si="101"/>
        <v>151.07792207792207</v>
      </c>
      <c r="Q1616" t="s">
        <v>8329</v>
      </c>
      <c r="R1616" t="s">
        <v>8330</v>
      </c>
      <c r="S1616" s="11">
        <f t="shared" si="102"/>
        <v>41794.731122685182</v>
      </c>
      <c r="T1616" s="11">
        <f t="shared" si="103"/>
        <v>41854.458333333336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11633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1.4541249999999999</v>
      </c>
      <c r="P1617">
        <f t="shared" si="101"/>
        <v>85.536764705882348</v>
      </c>
      <c r="Q1617" t="s">
        <v>8329</v>
      </c>
      <c r="R1617" t="s">
        <v>8330</v>
      </c>
      <c r="S1617" s="11">
        <f t="shared" si="102"/>
        <v>40844.800879629627</v>
      </c>
      <c r="T1617" s="11">
        <f t="shared" si="103"/>
        <v>40889.842546296299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11633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1.1633</v>
      </c>
      <c r="P1618">
        <f t="shared" si="101"/>
        <v>74.095541401273891</v>
      </c>
      <c r="Q1618" t="s">
        <v>8329</v>
      </c>
      <c r="R1618" t="s">
        <v>8330</v>
      </c>
      <c r="S1618" s="11">
        <f t="shared" si="102"/>
        <v>41194.465520833335</v>
      </c>
      <c r="T1618" s="11">
        <f t="shared" si="103"/>
        <v>41235.666666666664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11633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1.6618571428571429</v>
      </c>
      <c r="P1619">
        <f t="shared" si="101"/>
        <v>73.62658227848101</v>
      </c>
      <c r="Q1619" t="s">
        <v>8329</v>
      </c>
      <c r="R1619" t="s">
        <v>8330</v>
      </c>
      <c r="S1619" s="11">
        <f t="shared" si="102"/>
        <v>41546.414212962962</v>
      </c>
      <c r="T1619" s="11">
        <f t="shared" si="103"/>
        <v>41579.541666666664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11633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7.7553333333333336</v>
      </c>
      <c r="P1620">
        <f t="shared" si="101"/>
        <v>430.85185185185185</v>
      </c>
      <c r="Q1620" t="s">
        <v>8329</v>
      </c>
      <c r="R1620" t="s">
        <v>8330</v>
      </c>
      <c r="S1620" s="11">
        <f t="shared" si="102"/>
        <v>41301.404340277775</v>
      </c>
      <c r="T1620" s="11">
        <f t="shared" si="103"/>
        <v>41341.404340277775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11633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7.7553333333333336</v>
      </c>
      <c r="P1621">
        <f t="shared" si="101"/>
        <v>505.78260869565219</v>
      </c>
      <c r="Q1621" t="s">
        <v>8329</v>
      </c>
      <c r="R1621" t="s">
        <v>8330</v>
      </c>
      <c r="S1621" s="11">
        <f t="shared" si="102"/>
        <v>41875.93618055556</v>
      </c>
      <c r="T1621" s="11">
        <f t="shared" si="103"/>
        <v>41896.93618055556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11633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11.632999999999999</v>
      </c>
      <c r="P1622">
        <f t="shared" si="101"/>
        <v>684.29411764705878</v>
      </c>
      <c r="Q1622" t="s">
        <v>8329</v>
      </c>
      <c r="R1622" t="s">
        <v>8330</v>
      </c>
      <c r="S1622" s="11">
        <f t="shared" si="102"/>
        <v>41321.089583333334</v>
      </c>
      <c r="T1622" s="11">
        <f t="shared" si="103"/>
        <v>41328.089583333334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11633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2.3266</v>
      </c>
      <c r="P1623">
        <f t="shared" si="101"/>
        <v>314.40540540540542</v>
      </c>
      <c r="Q1623" t="s">
        <v>8329</v>
      </c>
      <c r="R1623" t="s">
        <v>8330</v>
      </c>
      <c r="S1623" s="11">
        <f t="shared" si="102"/>
        <v>41003.35665509259</v>
      </c>
      <c r="T1623" s="11">
        <f t="shared" si="103"/>
        <v>41056.915972222225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11633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1.6859420289855072</v>
      </c>
      <c r="P1624">
        <f t="shared" si="101"/>
        <v>178.96923076923076</v>
      </c>
      <c r="Q1624" t="s">
        <v>8329</v>
      </c>
      <c r="R1624" t="s">
        <v>8330</v>
      </c>
      <c r="S1624" s="11">
        <f t="shared" si="102"/>
        <v>41950.04483796296</v>
      </c>
      <c r="T1624" s="11">
        <f t="shared" si="103"/>
        <v>41990.082638888889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11633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15.510666666666667</v>
      </c>
      <c r="P1625">
        <f t="shared" si="101"/>
        <v>646.27777777777783</v>
      </c>
      <c r="Q1625" t="s">
        <v>8329</v>
      </c>
      <c r="R1625" t="s">
        <v>8330</v>
      </c>
      <c r="S1625" s="11">
        <f t="shared" si="102"/>
        <v>41453.438530092593</v>
      </c>
      <c r="T1625" s="11">
        <f t="shared" si="103"/>
        <v>41513.438530092593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11633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11.632999999999999</v>
      </c>
      <c r="P1626">
        <f t="shared" si="101"/>
        <v>465.32</v>
      </c>
      <c r="Q1626" t="s">
        <v>8329</v>
      </c>
      <c r="R1626" t="s">
        <v>8330</v>
      </c>
      <c r="S1626" s="11">
        <f t="shared" si="102"/>
        <v>41243.117303240739</v>
      </c>
      <c r="T1626" s="11">
        <f t="shared" si="103"/>
        <v>41283.117303240739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11633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1.5510666666666666</v>
      </c>
      <c r="P1627">
        <f t="shared" si="101"/>
        <v>111.85576923076923</v>
      </c>
      <c r="Q1627" t="s">
        <v>8329</v>
      </c>
      <c r="R1627" t="s">
        <v>8330</v>
      </c>
      <c r="S1627" s="11">
        <f t="shared" si="102"/>
        <v>41135.449687500004</v>
      </c>
      <c r="T1627" s="11">
        <f t="shared" si="103"/>
        <v>41163.449687500004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11633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1.4541249999999999</v>
      </c>
      <c r="P1628">
        <f t="shared" si="101"/>
        <v>107.71296296296296</v>
      </c>
      <c r="Q1628" t="s">
        <v>8329</v>
      </c>
      <c r="R1628" t="s">
        <v>8330</v>
      </c>
      <c r="S1628" s="11">
        <f t="shared" si="102"/>
        <v>41579.597997685189</v>
      </c>
      <c r="T1628" s="11">
        <f t="shared" si="103"/>
        <v>41609.639664351853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11633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5.8164999999999996</v>
      </c>
      <c r="P1629">
        <f t="shared" si="101"/>
        <v>306.13157894736844</v>
      </c>
      <c r="Q1629" t="s">
        <v>8329</v>
      </c>
      <c r="R1629" t="s">
        <v>8330</v>
      </c>
      <c r="S1629" s="11">
        <f t="shared" si="102"/>
        <v>41205.457048611112</v>
      </c>
      <c r="T1629" s="11">
        <f t="shared" si="103"/>
        <v>41238.957638888889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11633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2.9082499999999998</v>
      </c>
      <c r="P1630">
        <f t="shared" si="101"/>
        <v>132.19318181818181</v>
      </c>
      <c r="Q1630" t="s">
        <v>8329</v>
      </c>
      <c r="R1630" t="s">
        <v>8330</v>
      </c>
      <c r="S1630" s="11">
        <f t="shared" si="102"/>
        <v>41774.487060185187</v>
      </c>
      <c r="T1630" s="11">
        <f t="shared" si="103"/>
        <v>41807.487060185187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11633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1.9388333333333334</v>
      </c>
      <c r="P1631">
        <f t="shared" si="101"/>
        <v>141.86585365853659</v>
      </c>
      <c r="Q1631" t="s">
        <v>8329</v>
      </c>
      <c r="R1631" t="s">
        <v>8330</v>
      </c>
      <c r="S1631" s="11">
        <f t="shared" si="102"/>
        <v>41645.617280092592</v>
      </c>
      <c r="T1631" s="11">
        <f t="shared" si="103"/>
        <v>41690.617280092592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11633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2.9082499999999998</v>
      </c>
      <c r="P1632">
        <f t="shared" si="101"/>
        <v>92.325396825396822</v>
      </c>
      <c r="Q1632" t="s">
        <v>8329</v>
      </c>
      <c r="R1632" t="s">
        <v>8330</v>
      </c>
      <c r="S1632" s="11">
        <f t="shared" si="102"/>
        <v>40939.587673611109</v>
      </c>
      <c r="T1632" s="11">
        <f t="shared" si="103"/>
        <v>40970.040972222225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11633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1.1633</v>
      </c>
      <c r="P1633">
        <f t="shared" si="101"/>
        <v>87.46616541353383</v>
      </c>
      <c r="Q1633" t="s">
        <v>8329</v>
      </c>
      <c r="R1633" t="s">
        <v>8330</v>
      </c>
      <c r="S1633" s="11">
        <f t="shared" si="102"/>
        <v>41164.609502314815</v>
      </c>
      <c r="T1633" s="11">
        <f t="shared" si="103"/>
        <v>41194.609502314815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11633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2.9082499999999998</v>
      </c>
      <c r="P1634">
        <f t="shared" si="101"/>
        <v>247.51063829787233</v>
      </c>
      <c r="Q1634" t="s">
        <v>8329</v>
      </c>
      <c r="R1634" t="s">
        <v>8330</v>
      </c>
      <c r="S1634" s="11">
        <f t="shared" si="102"/>
        <v>40750.090902777774</v>
      </c>
      <c r="T1634" s="11">
        <f t="shared" si="103"/>
        <v>40810.090902777774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11633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1.1633</v>
      </c>
      <c r="P1635">
        <f t="shared" si="101"/>
        <v>200.56896551724137</v>
      </c>
      <c r="Q1635" t="s">
        <v>8329</v>
      </c>
      <c r="R1635" t="s">
        <v>8330</v>
      </c>
      <c r="S1635" s="11">
        <f t="shared" si="102"/>
        <v>40896.633750000001</v>
      </c>
      <c r="T1635" s="11">
        <f t="shared" si="103"/>
        <v>40923.958333333336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11633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5.8164999999999996</v>
      </c>
      <c r="P1636">
        <f t="shared" si="101"/>
        <v>363.53125</v>
      </c>
      <c r="Q1636" t="s">
        <v>8329</v>
      </c>
      <c r="R1636" t="s">
        <v>8330</v>
      </c>
      <c r="S1636" s="11">
        <f t="shared" si="102"/>
        <v>40657.939826388887</v>
      </c>
      <c r="T1636" s="11">
        <f t="shared" si="103"/>
        <v>40695.999305555553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11633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5.8164999999999996</v>
      </c>
      <c r="P1637">
        <f t="shared" si="101"/>
        <v>314.40540540540542</v>
      </c>
      <c r="Q1637" t="s">
        <v>8329</v>
      </c>
      <c r="R1637" t="s">
        <v>8330</v>
      </c>
      <c r="S1637" s="11">
        <f t="shared" si="102"/>
        <v>42502.618761574078</v>
      </c>
      <c r="T1637" s="11">
        <f t="shared" si="103"/>
        <v>42562.618761574078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11633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2.5851111111111109</v>
      </c>
      <c r="P1638">
        <f t="shared" si="101"/>
        <v>133.71264367816093</v>
      </c>
      <c r="Q1638" t="s">
        <v>8329</v>
      </c>
      <c r="R1638" t="s">
        <v>8330</v>
      </c>
      <c r="S1638" s="11">
        <f t="shared" si="102"/>
        <v>40662.83666666667</v>
      </c>
      <c r="T1638" s="11">
        <f t="shared" si="103"/>
        <v>40705.916666666664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11633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23.265999999999998</v>
      </c>
      <c r="P1639">
        <f t="shared" si="101"/>
        <v>775.5333333333333</v>
      </c>
      <c r="Q1639" t="s">
        <v>8329</v>
      </c>
      <c r="R1639" t="s">
        <v>8330</v>
      </c>
      <c r="S1639" s="11">
        <f t="shared" si="102"/>
        <v>40122.501620370371</v>
      </c>
      <c r="T1639" s="11">
        <f t="shared" si="103"/>
        <v>40178.73541666667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11633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11.632999999999999</v>
      </c>
      <c r="P1640">
        <f t="shared" si="101"/>
        <v>430.85185185185185</v>
      </c>
      <c r="Q1640" t="s">
        <v>8329</v>
      </c>
      <c r="R1640" t="s">
        <v>8330</v>
      </c>
      <c r="S1640" s="11">
        <f t="shared" si="102"/>
        <v>41288.43712962963</v>
      </c>
      <c r="T1640" s="11">
        <f t="shared" si="103"/>
        <v>41333.642361111109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11633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6.4627777777777782</v>
      </c>
      <c r="P1641">
        <f t="shared" si="101"/>
        <v>612.26315789473688</v>
      </c>
      <c r="Q1641" t="s">
        <v>8329</v>
      </c>
      <c r="R1641" t="s">
        <v>8330</v>
      </c>
      <c r="S1641" s="11">
        <f t="shared" si="102"/>
        <v>40941.402372685188</v>
      </c>
      <c r="T1641" s="11">
        <f t="shared" si="103"/>
        <v>40971.402372685188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11633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29.0825</v>
      </c>
      <c r="P1642">
        <f t="shared" si="101"/>
        <v>684.29411764705878</v>
      </c>
      <c r="Q1642" t="s">
        <v>8329</v>
      </c>
      <c r="R1642" t="s">
        <v>8330</v>
      </c>
      <c r="S1642" s="11">
        <f t="shared" si="102"/>
        <v>40378.98096064815</v>
      </c>
      <c r="T1642" s="11">
        <f t="shared" si="103"/>
        <v>40392.832638888889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11633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4.6532</v>
      </c>
      <c r="P1643">
        <f t="shared" si="101"/>
        <v>447.42307692307691</v>
      </c>
      <c r="Q1643" t="s">
        <v>8329</v>
      </c>
      <c r="R1643" t="s">
        <v>8350</v>
      </c>
      <c r="S1643" s="11">
        <f t="shared" si="102"/>
        <v>41962.346574074079</v>
      </c>
      <c r="T1643" s="11">
        <f t="shared" si="103"/>
        <v>41992.346574074079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11633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9.6941666666666659</v>
      </c>
      <c r="P1644">
        <f t="shared" si="101"/>
        <v>415.46428571428572</v>
      </c>
      <c r="Q1644" t="s">
        <v>8329</v>
      </c>
      <c r="R1644" t="s">
        <v>8350</v>
      </c>
      <c r="S1644" s="11">
        <f t="shared" si="102"/>
        <v>40687.774618055555</v>
      </c>
      <c r="T1644" s="11">
        <f t="shared" si="103"/>
        <v>40707.774618055555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11633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2.3266</v>
      </c>
      <c r="P1645">
        <f t="shared" si="101"/>
        <v>314.40540540540542</v>
      </c>
      <c r="Q1645" t="s">
        <v>8329</v>
      </c>
      <c r="R1645" t="s">
        <v>8350</v>
      </c>
      <c r="S1645" s="11">
        <f t="shared" si="102"/>
        <v>41146.574212962965</v>
      </c>
      <c r="T1645" s="11">
        <f t="shared" si="103"/>
        <v>41176.574212962965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11633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1.1633</v>
      </c>
      <c r="P1646">
        <f t="shared" si="101"/>
        <v>90.8828125</v>
      </c>
      <c r="Q1646" t="s">
        <v>8329</v>
      </c>
      <c r="R1646" t="s">
        <v>8350</v>
      </c>
      <c r="S1646" s="11">
        <f t="shared" si="102"/>
        <v>41174.80972222222</v>
      </c>
      <c r="T1646" s="11">
        <f t="shared" si="103"/>
        <v>41234.851388888892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11633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2.3266</v>
      </c>
      <c r="P1647">
        <f t="shared" si="101"/>
        <v>1163.3</v>
      </c>
      <c r="Q1647" t="s">
        <v>8329</v>
      </c>
      <c r="R1647" t="s">
        <v>8350</v>
      </c>
      <c r="S1647" s="11">
        <f t="shared" si="102"/>
        <v>41521.367361111108</v>
      </c>
      <c r="T1647" s="11">
        <f t="shared" si="103"/>
        <v>41535.367361111108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11633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5.8164999999999996</v>
      </c>
      <c r="P1648">
        <f t="shared" si="101"/>
        <v>140.15662650602408</v>
      </c>
      <c r="Q1648" t="s">
        <v>8329</v>
      </c>
      <c r="R1648" t="s">
        <v>8350</v>
      </c>
      <c r="S1648" s="11">
        <f t="shared" si="102"/>
        <v>41833.200266203705</v>
      </c>
      <c r="T1648" s="11">
        <f t="shared" si="103"/>
        <v>41865.507638888892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11633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2.3266</v>
      </c>
      <c r="P1649">
        <f t="shared" si="101"/>
        <v>252.89130434782609</v>
      </c>
      <c r="Q1649" t="s">
        <v>8329</v>
      </c>
      <c r="R1649" t="s">
        <v>8350</v>
      </c>
      <c r="S1649" s="11">
        <f t="shared" si="102"/>
        <v>41039.159456018519</v>
      </c>
      <c r="T1649" s="11">
        <f t="shared" si="103"/>
        <v>41069.159456018519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11633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5.0578260869565215</v>
      </c>
      <c r="P1650">
        <f t="shared" si="101"/>
        <v>129.25555555555556</v>
      </c>
      <c r="Q1650" t="s">
        <v>8329</v>
      </c>
      <c r="R1650" t="s">
        <v>8350</v>
      </c>
      <c r="S1650" s="11">
        <f t="shared" si="102"/>
        <v>40592.454652777778</v>
      </c>
      <c r="T1650" s="11">
        <f t="shared" si="103"/>
        <v>40622.412986111114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11633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3.0613157894736842</v>
      </c>
      <c r="P1651">
        <f t="shared" si="101"/>
        <v>143.61728395061729</v>
      </c>
      <c r="Q1651" t="s">
        <v>8329</v>
      </c>
      <c r="R1651" t="s">
        <v>8350</v>
      </c>
      <c r="S1651" s="11">
        <f t="shared" si="102"/>
        <v>41737.434664351851</v>
      </c>
      <c r="T1651" s="11">
        <f t="shared" si="103"/>
        <v>41782.434664351851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11633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5.8164999999999996</v>
      </c>
      <c r="P1652">
        <f t="shared" si="101"/>
        <v>363.53125</v>
      </c>
      <c r="Q1652" t="s">
        <v>8329</v>
      </c>
      <c r="R1652" t="s">
        <v>8350</v>
      </c>
      <c r="S1652" s="11">
        <f t="shared" si="102"/>
        <v>41526.185613425929</v>
      </c>
      <c r="T1652" s="11">
        <f t="shared" si="103"/>
        <v>41556.185613425929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11633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5.8164999999999996</v>
      </c>
      <c r="P1653">
        <f t="shared" si="101"/>
        <v>581.65</v>
      </c>
      <c r="Q1653" t="s">
        <v>8329</v>
      </c>
      <c r="R1653" t="s">
        <v>8350</v>
      </c>
      <c r="S1653" s="11">
        <f t="shared" si="102"/>
        <v>40625.650694444441</v>
      </c>
      <c r="T1653" s="11">
        <f t="shared" si="103"/>
        <v>40659.040972222225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11633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2.5851111111111109</v>
      </c>
      <c r="P1654">
        <f t="shared" si="101"/>
        <v>166.18571428571428</v>
      </c>
      <c r="Q1654" t="s">
        <v>8329</v>
      </c>
      <c r="R1654" t="s">
        <v>8350</v>
      </c>
      <c r="S1654" s="11">
        <f t="shared" si="102"/>
        <v>41572.242974537039</v>
      </c>
      <c r="T1654" s="11">
        <f t="shared" si="103"/>
        <v>41602.284641203703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11633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2.3266</v>
      </c>
      <c r="P1655">
        <f t="shared" si="101"/>
        <v>69.24404761904762</v>
      </c>
      <c r="Q1655" t="s">
        <v>8329</v>
      </c>
      <c r="R1655" t="s">
        <v>8350</v>
      </c>
      <c r="S1655" s="11">
        <f t="shared" si="102"/>
        <v>40626.584444444445</v>
      </c>
      <c r="T1655" s="11">
        <f t="shared" si="103"/>
        <v>40657.584444444445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11633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10.575454545454546</v>
      </c>
      <c r="P1656">
        <f t="shared" si="101"/>
        <v>342.14705882352939</v>
      </c>
      <c r="Q1656" t="s">
        <v>8329</v>
      </c>
      <c r="R1656" t="s">
        <v>8350</v>
      </c>
      <c r="S1656" s="11">
        <f t="shared" si="102"/>
        <v>40987.640740740739</v>
      </c>
      <c r="T1656" s="11">
        <f t="shared" si="103"/>
        <v>41017.640740740739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11633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7.7553333333333336</v>
      </c>
      <c r="P1657">
        <f t="shared" si="101"/>
        <v>242.35416666666666</v>
      </c>
      <c r="Q1657" t="s">
        <v>8329</v>
      </c>
      <c r="R1657" t="s">
        <v>8350</v>
      </c>
      <c r="S1657" s="11">
        <f t="shared" si="102"/>
        <v>40974.541898148149</v>
      </c>
      <c r="T1657" s="11">
        <f t="shared" si="103"/>
        <v>41004.500231481477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11633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1.5510666666666666</v>
      </c>
      <c r="P1658">
        <f t="shared" si="101"/>
        <v>242.35416666666666</v>
      </c>
      <c r="Q1658" t="s">
        <v>8329</v>
      </c>
      <c r="R1658" t="s">
        <v>8350</v>
      </c>
      <c r="S1658" s="11">
        <f t="shared" si="102"/>
        <v>41226.678842592592</v>
      </c>
      <c r="T1658" s="11">
        <f t="shared" si="103"/>
        <v>41256.678842592592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11633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0.46532000000000001</v>
      </c>
      <c r="P1659">
        <f t="shared" si="101"/>
        <v>52.638009049773757</v>
      </c>
      <c r="Q1659" t="s">
        <v>8329</v>
      </c>
      <c r="R1659" t="s">
        <v>8350</v>
      </c>
      <c r="S1659" s="11">
        <f t="shared" si="102"/>
        <v>41023.532037037039</v>
      </c>
      <c r="T1659" s="11">
        <f t="shared" si="103"/>
        <v>41053.532037037039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11633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1.9388333333333334</v>
      </c>
      <c r="P1660">
        <f t="shared" si="101"/>
        <v>108.71962616822429</v>
      </c>
      <c r="Q1660" t="s">
        <v>8329</v>
      </c>
      <c r="R1660" t="s">
        <v>8350</v>
      </c>
      <c r="S1660" s="11">
        <f t="shared" si="102"/>
        <v>41222.97184027778</v>
      </c>
      <c r="T1660" s="11">
        <f t="shared" si="103"/>
        <v>41261.347222222219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11633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23.265999999999998</v>
      </c>
      <c r="P1661">
        <f t="shared" si="101"/>
        <v>258.51111111111112</v>
      </c>
      <c r="Q1661" t="s">
        <v>8329</v>
      </c>
      <c r="R1661" t="s">
        <v>8350</v>
      </c>
      <c r="S1661" s="11">
        <f t="shared" si="102"/>
        <v>41596.663437499999</v>
      </c>
      <c r="T1661" s="11">
        <f t="shared" si="103"/>
        <v>41625.25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11633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145.41249999999999</v>
      </c>
      <c r="P1662">
        <f t="shared" si="101"/>
        <v>323.13888888888891</v>
      </c>
      <c r="Q1662" t="s">
        <v>8329</v>
      </c>
      <c r="R1662" t="s">
        <v>8350</v>
      </c>
      <c r="S1662" s="11">
        <f t="shared" si="102"/>
        <v>42459.443865740745</v>
      </c>
      <c r="T1662" s="11">
        <f t="shared" si="103"/>
        <v>42490.665972222225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11633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1.4725316455696202</v>
      </c>
      <c r="P1663">
        <f t="shared" si="101"/>
        <v>115.17821782178218</v>
      </c>
      <c r="Q1663" t="s">
        <v>8329</v>
      </c>
      <c r="R1663" t="s">
        <v>8350</v>
      </c>
      <c r="S1663" s="11">
        <f t="shared" si="102"/>
        <v>42343.748043981483</v>
      </c>
      <c r="T1663" s="11">
        <f t="shared" si="103"/>
        <v>42386.625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11633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1.4541249999999999</v>
      </c>
      <c r="P1664">
        <f t="shared" si="101"/>
        <v>187.62903225806451</v>
      </c>
      <c r="Q1664" t="s">
        <v>8329</v>
      </c>
      <c r="R1664" t="s">
        <v>8350</v>
      </c>
      <c r="S1664" s="11">
        <f t="shared" si="102"/>
        <v>40847.948333333334</v>
      </c>
      <c r="T1664" s="11">
        <f t="shared" si="103"/>
        <v>40907.99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11633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11.632999999999999</v>
      </c>
      <c r="P1665">
        <f t="shared" si="101"/>
        <v>363.53125</v>
      </c>
      <c r="Q1665" t="s">
        <v>8329</v>
      </c>
      <c r="R1665" t="s">
        <v>8350</v>
      </c>
      <c r="S1665" s="11">
        <f t="shared" si="102"/>
        <v>42005.77207175926</v>
      </c>
      <c r="T1665" s="11">
        <f t="shared" si="103"/>
        <v>42035.77207175926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11633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4.6532</v>
      </c>
      <c r="P1666">
        <f t="shared" si="101"/>
        <v>130.70786516853931</v>
      </c>
      <c r="Q1666" t="s">
        <v>8329</v>
      </c>
      <c r="R1666" t="s">
        <v>8350</v>
      </c>
      <c r="S1666" s="11">
        <f t="shared" si="102"/>
        <v>40939.511782407404</v>
      </c>
      <c r="T1666" s="11">
        <f t="shared" si="103"/>
        <v>40983.915972222225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11633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3.3237142857142858</v>
      </c>
      <c r="P1667">
        <f t="shared" ref="P1667:P1730" si="105">IF(L1667&gt;0, E1667/L1667, 0)</f>
        <v>125.08602150537635</v>
      </c>
      <c r="Q1667" t="s">
        <v>8329</v>
      </c>
      <c r="R1667" t="s">
        <v>8350</v>
      </c>
      <c r="S1667" s="11">
        <f t="shared" ref="S1667:S1730" si="106">(((J1667/60)/60)/24)+DATE(1970,1,1)+(-6/24)</f>
        <v>40564.399456018517</v>
      </c>
      <c r="T1667" s="11">
        <f t="shared" ref="T1667:T1730" si="107">(((I1667/60)/60)/24)+DATE(1970,1,1)+(-6/24)</f>
        <v>40595.875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11633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4.6532</v>
      </c>
      <c r="P1668">
        <f t="shared" si="105"/>
        <v>118.70408163265306</v>
      </c>
      <c r="Q1668" t="s">
        <v>8329</v>
      </c>
      <c r="R1668" t="s">
        <v>8350</v>
      </c>
      <c r="S1668" s="11">
        <f t="shared" si="106"/>
        <v>41331.003159722226</v>
      </c>
      <c r="T1668" s="11">
        <f t="shared" si="107"/>
        <v>41360.961493055554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11633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3.421470588235294</v>
      </c>
      <c r="P1669">
        <f t="shared" si="105"/>
        <v>141.86585365853659</v>
      </c>
      <c r="Q1669" t="s">
        <v>8329</v>
      </c>
      <c r="R1669" t="s">
        <v>8350</v>
      </c>
      <c r="S1669" s="11">
        <f t="shared" si="106"/>
        <v>41681.8205787037</v>
      </c>
      <c r="T1669" s="11">
        <f t="shared" si="107"/>
        <v>41709.040972222225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11633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1.4541249999999999</v>
      </c>
      <c r="P1670">
        <f t="shared" si="105"/>
        <v>100.28448275862068</v>
      </c>
      <c r="Q1670" t="s">
        <v>8329</v>
      </c>
      <c r="R1670" t="s">
        <v>8350</v>
      </c>
      <c r="S1670" s="11">
        <f t="shared" si="106"/>
        <v>40844.89975694444</v>
      </c>
      <c r="T1670" s="11">
        <f t="shared" si="107"/>
        <v>40874.941423611112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11633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5.8164999999999996</v>
      </c>
      <c r="P1671">
        <f t="shared" si="105"/>
        <v>223.71153846153845</v>
      </c>
      <c r="Q1671" t="s">
        <v>8329</v>
      </c>
      <c r="R1671" t="s">
        <v>8350</v>
      </c>
      <c r="S1671" s="11">
        <f t="shared" si="106"/>
        <v>42461.635138888887</v>
      </c>
      <c r="T1671" s="11">
        <f t="shared" si="107"/>
        <v>42521.635138888887</v>
      </c>
    </row>
    <row r="1672" spans="1:20" ht="49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11633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11.632999999999999</v>
      </c>
      <c r="P1672">
        <f t="shared" si="105"/>
        <v>505.78260869565219</v>
      </c>
      <c r="Q1672" t="s">
        <v>8329</v>
      </c>
      <c r="R1672" t="s">
        <v>8350</v>
      </c>
      <c r="S1672" s="11">
        <f t="shared" si="106"/>
        <v>40313.680543981485</v>
      </c>
      <c r="T1672" s="11">
        <f t="shared" si="107"/>
        <v>40363.916666666664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11633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5.8164999999999996</v>
      </c>
      <c r="P1673">
        <f t="shared" si="105"/>
        <v>151.07792207792207</v>
      </c>
      <c r="Q1673" t="s">
        <v>8329</v>
      </c>
      <c r="R1673" t="s">
        <v>8350</v>
      </c>
      <c r="S1673" s="11">
        <f t="shared" si="106"/>
        <v>42553.29414351852</v>
      </c>
      <c r="T1673" s="11">
        <f t="shared" si="107"/>
        <v>42583.29414351852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11633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6.8429411764705881</v>
      </c>
      <c r="P1674">
        <f t="shared" si="105"/>
        <v>237.40816326530611</v>
      </c>
      <c r="Q1674" t="s">
        <v>8329</v>
      </c>
      <c r="R1674" t="s">
        <v>8350</v>
      </c>
      <c r="S1674" s="11">
        <f t="shared" si="106"/>
        <v>41034.406597222223</v>
      </c>
      <c r="T1674" s="11">
        <f t="shared" si="107"/>
        <v>41064.406597222223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11633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5.5395238095238097</v>
      </c>
      <c r="P1675">
        <f t="shared" si="105"/>
        <v>197.16949152542372</v>
      </c>
      <c r="Q1675" t="s">
        <v>8329</v>
      </c>
      <c r="R1675" t="s">
        <v>8350</v>
      </c>
      <c r="S1675" s="11">
        <f t="shared" si="106"/>
        <v>42039.628379629634</v>
      </c>
      <c r="T1675" s="11">
        <f t="shared" si="107"/>
        <v>42069.628379629634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11633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2.3266</v>
      </c>
      <c r="P1676">
        <f t="shared" si="105"/>
        <v>102.94690265486726</v>
      </c>
      <c r="Q1676" t="s">
        <v>8329</v>
      </c>
      <c r="R1676" t="s">
        <v>8350</v>
      </c>
      <c r="S1676" s="11">
        <f t="shared" si="106"/>
        <v>42569.355393518519</v>
      </c>
      <c r="T1676" s="11">
        <f t="shared" si="107"/>
        <v>42600.040972222225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11633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11.632999999999999</v>
      </c>
      <c r="P1677">
        <f t="shared" si="105"/>
        <v>342.14705882352939</v>
      </c>
      <c r="Q1677" t="s">
        <v>8329</v>
      </c>
      <c r="R1677" t="s">
        <v>8350</v>
      </c>
      <c r="S1677" s="11">
        <f t="shared" si="106"/>
        <v>40802.483101851853</v>
      </c>
      <c r="T1677" s="11">
        <f t="shared" si="107"/>
        <v>40832.668749999997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11633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3.8776666666666668</v>
      </c>
      <c r="P1678">
        <f t="shared" si="105"/>
        <v>276.97619047619048</v>
      </c>
      <c r="Q1678" t="s">
        <v>8329</v>
      </c>
      <c r="R1678" t="s">
        <v>8350</v>
      </c>
      <c r="S1678" s="11">
        <f t="shared" si="106"/>
        <v>40973.47623842593</v>
      </c>
      <c r="T1678" s="11">
        <f t="shared" si="107"/>
        <v>41019.915972222225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11633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1.9388333333333334</v>
      </c>
      <c r="P1679">
        <f t="shared" si="105"/>
        <v>276.97619047619048</v>
      </c>
      <c r="Q1679" t="s">
        <v>8329</v>
      </c>
      <c r="R1679" t="s">
        <v>8350</v>
      </c>
      <c r="S1679" s="11">
        <f t="shared" si="106"/>
        <v>42416.157129629632</v>
      </c>
      <c r="T1679" s="11">
        <f t="shared" si="107"/>
        <v>42475.999305555553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11633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7.7553333333333336</v>
      </c>
      <c r="P1680">
        <f t="shared" si="105"/>
        <v>237.40816326530611</v>
      </c>
      <c r="Q1680" t="s">
        <v>8329</v>
      </c>
      <c r="R1680" t="s">
        <v>8350</v>
      </c>
      <c r="S1680" s="11">
        <f t="shared" si="106"/>
        <v>41662.604988425926</v>
      </c>
      <c r="T1680" s="11">
        <f t="shared" si="107"/>
        <v>41676.604988425926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11633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5.8164999999999996</v>
      </c>
      <c r="P1681">
        <f t="shared" si="105"/>
        <v>207.73214285714286</v>
      </c>
      <c r="Q1681" t="s">
        <v>8329</v>
      </c>
      <c r="R1681" t="s">
        <v>8350</v>
      </c>
      <c r="S1681" s="11">
        <f t="shared" si="106"/>
        <v>40722.818807870368</v>
      </c>
      <c r="T1681" s="11">
        <f t="shared" si="107"/>
        <v>40745.818807870368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11633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11.632999999999999</v>
      </c>
      <c r="P1682">
        <f t="shared" si="105"/>
        <v>465.32</v>
      </c>
      <c r="Q1682" t="s">
        <v>8329</v>
      </c>
      <c r="R1682" t="s">
        <v>8350</v>
      </c>
      <c r="S1682" s="11">
        <f t="shared" si="106"/>
        <v>41802.507719907408</v>
      </c>
      <c r="T1682" s="11">
        <f t="shared" si="107"/>
        <v>41832.507719907408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11633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0.17896923076923077</v>
      </c>
      <c r="P1683">
        <f t="shared" si="105"/>
        <v>13.159502262443439</v>
      </c>
      <c r="Q1683" t="s">
        <v>8329</v>
      </c>
      <c r="R1683" t="s">
        <v>8351</v>
      </c>
      <c r="S1683" s="11">
        <f t="shared" si="106"/>
        <v>42773.871342592596</v>
      </c>
      <c r="T1683" s="11">
        <f t="shared" si="107"/>
        <v>42822.833333333328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11633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1.9388333333333334</v>
      </c>
      <c r="P1684">
        <f t="shared" si="105"/>
        <v>0</v>
      </c>
      <c r="Q1684" t="s">
        <v>8329</v>
      </c>
      <c r="R1684" t="s">
        <v>8351</v>
      </c>
      <c r="S1684" s="11">
        <f t="shared" si="106"/>
        <v>42778.96365740741</v>
      </c>
      <c r="T1684" s="11">
        <f t="shared" si="107"/>
        <v>42838.921990740739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11633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3.3237142857142858</v>
      </c>
      <c r="P1685">
        <f t="shared" si="105"/>
        <v>1163.3</v>
      </c>
      <c r="Q1685" t="s">
        <v>8329</v>
      </c>
      <c r="R1685" t="s">
        <v>8351</v>
      </c>
      <c r="S1685" s="11">
        <f t="shared" si="106"/>
        <v>42808.531689814816</v>
      </c>
      <c r="T1685" s="11">
        <f t="shared" si="107"/>
        <v>42832.531689814816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11633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1.4541249999999999</v>
      </c>
      <c r="P1686">
        <f t="shared" si="105"/>
        <v>115.17821782178218</v>
      </c>
      <c r="Q1686" t="s">
        <v>8329</v>
      </c>
      <c r="R1686" t="s">
        <v>8351</v>
      </c>
      <c r="S1686" s="11">
        <f t="shared" si="106"/>
        <v>42783.565289351856</v>
      </c>
      <c r="T1686" s="11">
        <f t="shared" si="107"/>
        <v>42811.523622685185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11633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33.237142857142857</v>
      </c>
      <c r="P1687">
        <f t="shared" si="105"/>
        <v>775.5333333333333</v>
      </c>
      <c r="Q1687" t="s">
        <v>8329</v>
      </c>
      <c r="R1687" t="s">
        <v>8351</v>
      </c>
      <c r="S1687" s="11">
        <f t="shared" si="106"/>
        <v>42788.0002662037</v>
      </c>
      <c r="T1687" s="11">
        <f t="shared" si="107"/>
        <v>42817.958599537036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11633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2.3266</v>
      </c>
      <c r="P1688">
        <f t="shared" si="105"/>
        <v>11633</v>
      </c>
      <c r="Q1688" t="s">
        <v>8329</v>
      </c>
      <c r="R1688" t="s">
        <v>8351</v>
      </c>
      <c r="S1688" s="11">
        <f t="shared" si="106"/>
        <v>42792.593969907408</v>
      </c>
      <c r="T1688" s="11">
        <f t="shared" si="107"/>
        <v>42852.552303240736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11633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1.1633</v>
      </c>
      <c r="P1689">
        <f t="shared" si="105"/>
        <v>298.28205128205127</v>
      </c>
      <c r="Q1689" t="s">
        <v>8329</v>
      </c>
      <c r="R1689" t="s">
        <v>8351</v>
      </c>
      <c r="S1689" s="11">
        <f t="shared" si="106"/>
        <v>42801.796817129631</v>
      </c>
      <c r="T1689" s="11">
        <f t="shared" si="107"/>
        <v>42835.59375</v>
      </c>
    </row>
    <row r="1690" spans="1:20" ht="49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11633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2.9082499999999998</v>
      </c>
      <c r="P1690">
        <f t="shared" si="105"/>
        <v>1661.8571428571429</v>
      </c>
      <c r="Q1690" t="s">
        <v>8329</v>
      </c>
      <c r="R1690" t="s">
        <v>8351</v>
      </c>
      <c r="S1690" s="11">
        <f t="shared" si="106"/>
        <v>42804.284652777773</v>
      </c>
      <c r="T1690" s="11">
        <f t="shared" si="107"/>
        <v>42834.242986111116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11633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4.847083333333333</v>
      </c>
      <c r="P1691">
        <f t="shared" si="105"/>
        <v>830.92857142857144</v>
      </c>
      <c r="Q1691" t="s">
        <v>8329</v>
      </c>
      <c r="R1691" t="s">
        <v>8351</v>
      </c>
      <c r="S1691" s="11">
        <f t="shared" si="106"/>
        <v>42780.692476851851</v>
      </c>
      <c r="T1691" s="11">
        <f t="shared" si="107"/>
        <v>42810.650810185187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11633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4.6532</v>
      </c>
      <c r="P1692">
        <f t="shared" si="105"/>
        <v>1057.5454545454545</v>
      </c>
      <c r="Q1692" t="s">
        <v>8329</v>
      </c>
      <c r="R1692" t="s">
        <v>8351</v>
      </c>
      <c r="S1692" s="11">
        <f t="shared" si="106"/>
        <v>42801.18104166667</v>
      </c>
      <c r="T1692" s="11">
        <f t="shared" si="107"/>
        <v>42831.139374999999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11633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0.38776666666666665</v>
      </c>
      <c r="P1693">
        <f t="shared" si="105"/>
        <v>306.13157894736844</v>
      </c>
      <c r="Q1693" t="s">
        <v>8329</v>
      </c>
      <c r="R1693" t="s">
        <v>8351</v>
      </c>
      <c r="S1693" s="11">
        <f t="shared" si="106"/>
        <v>42795.451481481476</v>
      </c>
      <c r="T1693" s="11">
        <f t="shared" si="107"/>
        <v>42827.791666666672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11633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2.3266</v>
      </c>
      <c r="P1694">
        <f t="shared" si="105"/>
        <v>775.5333333333333</v>
      </c>
      <c r="Q1694" t="s">
        <v>8329</v>
      </c>
      <c r="R1694" t="s">
        <v>8351</v>
      </c>
      <c r="S1694" s="11">
        <f t="shared" si="106"/>
        <v>42787.901238425926</v>
      </c>
      <c r="T1694" s="11">
        <f t="shared" si="107"/>
        <v>42820.749305555553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11633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3.8776666666666668</v>
      </c>
      <c r="P1695">
        <f t="shared" si="105"/>
        <v>1454.125</v>
      </c>
      <c r="Q1695" t="s">
        <v>8329</v>
      </c>
      <c r="R1695" t="s">
        <v>8351</v>
      </c>
      <c r="S1695" s="11">
        <f t="shared" si="106"/>
        <v>42803.670277777783</v>
      </c>
      <c r="T1695" s="11">
        <f t="shared" si="107"/>
        <v>42834.583333333328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11633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1.1633</v>
      </c>
      <c r="P1696">
        <f t="shared" si="105"/>
        <v>11633</v>
      </c>
      <c r="Q1696" t="s">
        <v>8329</v>
      </c>
      <c r="R1696" t="s">
        <v>8351</v>
      </c>
      <c r="S1696" s="11">
        <f t="shared" si="106"/>
        <v>42791.419837962967</v>
      </c>
      <c r="T1696" s="11">
        <f t="shared" si="107"/>
        <v>42820.941666666666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11633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0.9694166666666667</v>
      </c>
      <c r="P1697">
        <f t="shared" si="105"/>
        <v>505.78260869565219</v>
      </c>
      <c r="Q1697" t="s">
        <v>8329</v>
      </c>
      <c r="R1697" t="s">
        <v>8351</v>
      </c>
      <c r="S1697" s="11">
        <f t="shared" si="106"/>
        <v>42800.781412037039</v>
      </c>
      <c r="T1697" s="11">
        <f t="shared" si="107"/>
        <v>42834.791666666672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11633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3.8776666666666668E-2</v>
      </c>
      <c r="P1698">
        <f t="shared" si="105"/>
        <v>0</v>
      </c>
      <c r="Q1698" t="s">
        <v>8329</v>
      </c>
      <c r="R1698" t="s">
        <v>8351</v>
      </c>
      <c r="S1698" s="11">
        <f t="shared" si="106"/>
        <v>42795.819571759261</v>
      </c>
      <c r="T1698" s="11">
        <f t="shared" si="107"/>
        <v>42825.777905092589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11633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0.93064000000000002</v>
      </c>
      <c r="P1699">
        <f t="shared" si="105"/>
        <v>528.77272727272725</v>
      </c>
      <c r="Q1699" t="s">
        <v>8329</v>
      </c>
      <c r="R1699" t="s">
        <v>8351</v>
      </c>
      <c r="S1699" s="11">
        <f t="shared" si="106"/>
        <v>42804.782962962956</v>
      </c>
      <c r="T1699" s="11">
        <f t="shared" si="107"/>
        <v>42834.741296296299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11633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9.3063999999999994E-2</v>
      </c>
      <c r="P1700">
        <f t="shared" si="105"/>
        <v>0</v>
      </c>
      <c r="Q1700" t="s">
        <v>8329</v>
      </c>
      <c r="R1700" t="s">
        <v>8351</v>
      </c>
      <c r="S1700" s="11">
        <f t="shared" si="106"/>
        <v>42795.957870370374</v>
      </c>
      <c r="T1700" s="11">
        <f t="shared" si="107"/>
        <v>42819.897916666669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11633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2.2787463271302646</v>
      </c>
      <c r="P1701">
        <f t="shared" si="105"/>
        <v>2908.25</v>
      </c>
      <c r="Q1701" t="s">
        <v>8329</v>
      </c>
      <c r="R1701" t="s">
        <v>8351</v>
      </c>
      <c r="S1701" s="11">
        <f t="shared" si="106"/>
        <v>42806.613946759258</v>
      </c>
      <c r="T1701" s="11">
        <f t="shared" si="107"/>
        <v>42836.613946759258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11633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0.58165</v>
      </c>
      <c r="P1702">
        <f t="shared" si="105"/>
        <v>147.25316455696202</v>
      </c>
      <c r="Q1702" t="s">
        <v>8329</v>
      </c>
      <c r="R1702" t="s">
        <v>8351</v>
      </c>
      <c r="S1702" s="11">
        <f t="shared" si="106"/>
        <v>42795.821643518517</v>
      </c>
      <c r="T1702" s="11">
        <f t="shared" si="107"/>
        <v>42825.916666666672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11633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2.3035643564356434</v>
      </c>
      <c r="P1703">
        <f t="shared" si="105"/>
        <v>5816.5</v>
      </c>
      <c r="Q1703" t="s">
        <v>8329</v>
      </c>
      <c r="R1703" t="s">
        <v>8351</v>
      </c>
      <c r="S1703" s="11">
        <f t="shared" si="106"/>
        <v>41989.414409722223</v>
      </c>
      <c r="T1703" s="11">
        <f t="shared" si="107"/>
        <v>42019.414409722223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11633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0.70503030303030301</v>
      </c>
      <c r="P1704">
        <f t="shared" si="105"/>
        <v>11633</v>
      </c>
      <c r="Q1704" t="s">
        <v>8329</v>
      </c>
      <c r="R1704" t="s">
        <v>8351</v>
      </c>
      <c r="S1704" s="11">
        <f t="shared" si="106"/>
        <v>42063.619791666672</v>
      </c>
      <c r="T1704" s="11">
        <f t="shared" si="107"/>
        <v>42093.578125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11633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2.3266</v>
      </c>
      <c r="P1705">
        <f t="shared" si="105"/>
        <v>5816.5</v>
      </c>
      <c r="Q1705" t="s">
        <v>8329</v>
      </c>
      <c r="R1705" t="s">
        <v>8351</v>
      </c>
      <c r="S1705" s="11">
        <f t="shared" si="106"/>
        <v>42187.031678240746</v>
      </c>
      <c r="T1705" s="11">
        <f t="shared" si="107"/>
        <v>42247.031678240746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11633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5.8164999999999996</v>
      </c>
      <c r="P1706">
        <f t="shared" si="105"/>
        <v>1057.5454545454545</v>
      </c>
      <c r="Q1706" t="s">
        <v>8329</v>
      </c>
      <c r="R1706" t="s">
        <v>8351</v>
      </c>
      <c r="S1706" s="11">
        <f t="shared" si="106"/>
        <v>42020.889733796299</v>
      </c>
      <c r="T1706" s="11">
        <f t="shared" si="107"/>
        <v>42050.889733796299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11633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5.8164999999999996</v>
      </c>
      <c r="P1707">
        <f t="shared" si="105"/>
        <v>0</v>
      </c>
      <c r="Q1707" t="s">
        <v>8329</v>
      </c>
      <c r="R1707" t="s">
        <v>8351</v>
      </c>
      <c r="S1707" s="11">
        <f t="shared" si="106"/>
        <v>42244.766736111109</v>
      </c>
      <c r="T1707" s="11">
        <f t="shared" si="107"/>
        <v>42256.416666666672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11633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2.1150909090909091</v>
      </c>
      <c r="P1708">
        <f t="shared" si="105"/>
        <v>0</v>
      </c>
      <c r="Q1708" t="s">
        <v>8329</v>
      </c>
      <c r="R1708" t="s">
        <v>8351</v>
      </c>
      <c r="S1708" s="11">
        <f t="shared" si="106"/>
        <v>42179.056388888886</v>
      </c>
      <c r="T1708" s="11">
        <f t="shared" si="107"/>
        <v>42239.056388888886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11633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2.3266</v>
      </c>
      <c r="P1709">
        <f t="shared" si="105"/>
        <v>1292.5555555555557</v>
      </c>
      <c r="Q1709" t="s">
        <v>8329</v>
      </c>
      <c r="R1709" t="s">
        <v>8351</v>
      </c>
      <c r="S1709" s="11">
        <f t="shared" si="106"/>
        <v>42427.471006944441</v>
      </c>
      <c r="T1709" s="11">
        <f t="shared" si="107"/>
        <v>42457.429340277777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11633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1.6618571428571429</v>
      </c>
      <c r="P1710">
        <f t="shared" si="105"/>
        <v>0</v>
      </c>
      <c r="Q1710" t="s">
        <v>8329</v>
      </c>
      <c r="R1710" t="s">
        <v>8351</v>
      </c>
      <c r="S1710" s="11">
        <f t="shared" si="106"/>
        <v>42451.616967592592</v>
      </c>
      <c r="T1710" s="11">
        <f t="shared" si="107"/>
        <v>42491.616967592592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11633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6.6474285714285717</v>
      </c>
      <c r="P1711">
        <f t="shared" si="105"/>
        <v>2908.25</v>
      </c>
      <c r="Q1711" t="s">
        <v>8329</v>
      </c>
      <c r="R1711" t="s">
        <v>8351</v>
      </c>
      <c r="S1711" s="11">
        <f t="shared" si="106"/>
        <v>41841.31381944444</v>
      </c>
      <c r="T1711" s="11">
        <f t="shared" si="107"/>
        <v>41882.568749999999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11633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2.3266</v>
      </c>
      <c r="P1712">
        <f t="shared" si="105"/>
        <v>11633</v>
      </c>
      <c r="Q1712" t="s">
        <v>8329</v>
      </c>
      <c r="R1712" t="s">
        <v>8351</v>
      </c>
      <c r="S1712" s="11">
        <f t="shared" si="106"/>
        <v>42341.34129629629</v>
      </c>
      <c r="T1712" s="11">
        <f t="shared" si="107"/>
        <v>42387.291666666672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11633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1.1633</v>
      </c>
      <c r="P1713">
        <f t="shared" si="105"/>
        <v>5816.5</v>
      </c>
      <c r="Q1713" t="s">
        <v>8329</v>
      </c>
      <c r="R1713" t="s">
        <v>8351</v>
      </c>
      <c r="S1713" s="11">
        <f t="shared" si="106"/>
        <v>41852.396226851852</v>
      </c>
      <c r="T1713" s="11">
        <f t="shared" si="107"/>
        <v>41883.396226851852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11633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2.3266</v>
      </c>
      <c r="P1714">
        <f t="shared" si="105"/>
        <v>0</v>
      </c>
      <c r="Q1714" t="s">
        <v>8329</v>
      </c>
      <c r="R1714" t="s">
        <v>8351</v>
      </c>
      <c r="S1714" s="11">
        <f t="shared" si="106"/>
        <v>42125.663807870369</v>
      </c>
      <c r="T1714" s="11">
        <f t="shared" si="107"/>
        <v>42185.663807870369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11633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3.8776666666666668</v>
      </c>
      <c r="P1715">
        <f t="shared" si="105"/>
        <v>11633</v>
      </c>
      <c r="Q1715" t="s">
        <v>8329</v>
      </c>
      <c r="R1715" t="s">
        <v>8351</v>
      </c>
      <c r="S1715" s="11">
        <f t="shared" si="106"/>
        <v>41887.551064814819</v>
      </c>
      <c r="T1715" s="11">
        <f t="shared" si="107"/>
        <v>41917.551064814819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11633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0.46532000000000001</v>
      </c>
      <c r="P1716">
        <f t="shared" si="105"/>
        <v>684.29411764705878</v>
      </c>
      <c r="Q1716" t="s">
        <v>8329</v>
      </c>
      <c r="R1716" t="s">
        <v>8351</v>
      </c>
      <c r="S1716" s="11">
        <f t="shared" si="106"/>
        <v>42095.668530092589</v>
      </c>
      <c r="T1716" s="11">
        <f t="shared" si="107"/>
        <v>42125.668530092589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11633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2.3266</v>
      </c>
      <c r="P1717">
        <f t="shared" si="105"/>
        <v>5816.5</v>
      </c>
      <c r="Q1717" t="s">
        <v>8329</v>
      </c>
      <c r="R1717" t="s">
        <v>8351</v>
      </c>
      <c r="S1717" s="11">
        <f t="shared" si="106"/>
        <v>42063.967418981483</v>
      </c>
      <c r="T1717" s="11">
        <f t="shared" si="107"/>
        <v>42093.890277777777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11633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5.8164999999999996</v>
      </c>
      <c r="P1718">
        <f t="shared" si="105"/>
        <v>3877.6666666666665</v>
      </c>
      <c r="Q1718" t="s">
        <v>8329</v>
      </c>
      <c r="R1718" t="s">
        <v>8351</v>
      </c>
      <c r="S1718" s="11">
        <f t="shared" si="106"/>
        <v>42673.327534722222</v>
      </c>
      <c r="T1718" s="11">
        <f t="shared" si="107"/>
        <v>42713.369201388887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11633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3.5629402756508424</v>
      </c>
      <c r="P1719">
        <f t="shared" si="105"/>
        <v>283.73170731707319</v>
      </c>
      <c r="Q1719" t="s">
        <v>8329</v>
      </c>
      <c r="R1719" t="s">
        <v>8351</v>
      </c>
      <c r="S1719" s="11">
        <f t="shared" si="106"/>
        <v>42460.73192129629</v>
      </c>
      <c r="T1719" s="11">
        <f t="shared" si="107"/>
        <v>42480.916666666672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11633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0.3323714285714286</v>
      </c>
      <c r="P1720">
        <f t="shared" si="105"/>
        <v>5816.5</v>
      </c>
      <c r="Q1720" t="s">
        <v>8329</v>
      </c>
      <c r="R1720" t="s">
        <v>8351</v>
      </c>
      <c r="S1720" s="11">
        <f t="shared" si="106"/>
        <v>42460.360520833332</v>
      </c>
      <c r="T1720" s="11">
        <f t="shared" si="107"/>
        <v>42503.957638888889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11633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2.9082499999999998</v>
      </c>
      <c r="P1721">
        <f t="shared" si="105"/>
        <v>3877.6666666666665</v>
      </c>
      <c r="Q1721" t="s">
        <v>8329</v>
      </c>
      <c r="R1721" t="s">
        <v>8351</v>
      </c>
      <c r="S1721" s="11">
        <f t="shared" si="106"/>
        <v>41869.284618055557</v>
      </c>
      <c r="T1721" s="11">
        <f t="shared" si="107"/>
        <v>41899.284618055557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11633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2.9082499999999998</v>
      </c>
      <c r="P1722">
        <f t="shared" si="105"/>
        <v>1454.125</v>
      </c>
      <c r="Q1722" t="s">
        <v>8329</v>
      </c>
      <c r="R1722" t="s">
        <v>8351</v>
      </c>
      <c r="S1722" s="11">
        <f t="shared" si="106"/>
        <v>41922.533229166671</v>
      </c>
      <c r="T1722" s="11">
        <f t="shared" si="107"/>
        <v>41952.574895833335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11633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2.3266</v>
      </c>
      <c r="P1723">
        <f t="shared" si="105"/>
        <v>0</v>
      </c>
      <c r="Q1723" t="s">
        <v>8329</v>
      </c>
      <c r="R1723" t="s">
        <v>8351</v>
      </c>
      <c r="S1723" s="11">
        <f t="shared" si="106"/>
        <v>42319.211377314816</v>
      </c>
      <c r="T1723" s="11">
        <f t="shared" si="107"/>
        <v>42349.211377314816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11633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4.0392361111111112</v>
      </c>
      <c r="P1724">
        <f t="shared" si="105"/>
        <v>11633</v>
      </c>
      <c r="Q1724" t="s">
        <v>8329</v>
      </c>
      <c r="R1724" t="s">
        <v>8351</v>
      </c>
      <c r="S1724" s="11">
        <f t="shared" si="106"/>
        <v>42425.710983796293</v>
      </c>
      <c r="T1724" s="11">
        <f t="shared" si="107"/>
        <v>42462.756944444445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11633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1.1633</v>
      </c>
      <c r="P1725">
        <f t="shared" si="105"/>
        <v>3877.6666666666665</v>
      </c>
      <c r="Q1725" t="s">
        <v>8329</v>
      </c>
      <c r="R1725" t="s">
        <v>8351</v>
      </c>
      <c r="S1725" s="11">
        <f t="shared" si="106"/>
        <v>42129.57540509259</v>
      </c>
      <c r="T1725" s="11">
        <f t="shared" si="107"/>
        <v>42186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11633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1.9388333333333334</v>
      </c>
      <c r="P1726">
        <f t="shared" si="105"/>
        <v>2908.25</v>
      </c>
      <c r="Q1726" t="s">
        <v>8329</v>
      </c>
      <c r="R1726" t="s">
        <v>8351</v>
      </c>
      <c r="S1726" s="11">
        <f t="shared" si="106"/>
        <v>41912.682430555556</v>
      </c>
      <c r="T1726" s="11">
        <f t="shared" si="107"/>
        <v>41942.682430555556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11633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2.1150909090909091</v>
      </c>
      <c r="P1727">
        <f t="shared" si="105"/>
        <v>1292.5555555555557</v>
      </c>
      <c r="Q1727" t="s">
        <v>8329</v>
      </c>
      <c r="R1727" t="s">
        <v>8351</v>
      </c>
      <c r="S1727" s="11">
        <f t="shared" si="106"/>
        <v>41845.718159722222</v>
      </c>
      <c r="T1727" s="11">
        <f t="shared" si="107"/>
        <v>41875.718159722222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11633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1.7896923076923077</v>
      </c>
      <c r="P1728">
        <f t="shared" si="105"/>
        <v>727.0625</v>
      </c>
      <c r="Q1728" t="s">
        <v>8329</v>
      </c>
      <c r="R1728" t="s">
        <v>8351</v>
      </c>
      <c r="S1728" s="11">
        <f t="shared" si="106"/>
        <v>41788.669722222221</v>
      </c>
      <c r="T1728" s="11">
        <f t="shared" si="107"/>
        <v>41817.669722222221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11633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3.8776666666666668</v>
      </c>
      <c r="P1729">
        <f t="shared" si="105"/>
        <v>11633</v>
      </c>
      <c r="Q1729" t="s">
        <v>8329</v>
      </c>
      <c r="R1729" t="s">
        <v>8351</v>
      </c>
      <c r="S1729" s="11">
        <f t="shared" si="106"/>
        <v>42044.677974537044</v>
      </c>
      <c r="T1729" s="11">
        <f t="shared" si="107"/>
        <v>42099.208333333328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11633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9.3064</v>
      </c>
      <c r="P1730">
        <f t="shared" si="105"/>
        <v>1661.8571428571429</v>
      </c>
      <c r="Q1730" t="s">
        <v>8329</v>
      </c>
      <c r="R1730" t="s">
        <v>8351</v>
      </c>
      <c r="S1730" s="11">
        <f t="shared" si="106"/>
        <v>42268.375856481478</v>
      </c>
      <c r="T1730" s="11">
        <f t="shared" si="107"/>
        <v>42298.375856481478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11633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1.1633</v>
      </c>
      <c r="P1731">
        <f t="shared" ref="P1731:P1794" si="109">IF(L1731&gt;0, E1731/L1731, 0)</f>
        <v>0</v>
      </c>
      <c r="Q1731" t="s">
        <v>8329</v>
      </c>
      <c r="R1731" t="s">
        <v>8351</v>
      </c>
      <c r="S1731" s="11">
        <f t="shared" ref="S1731:S1794" si="110">(((J1731/60)/60)/24)+DATE(1970,1,1)+(-6/24)</f>
        <v>42470.802152777775</v>
      </c>
      <c r="T1731" s="11">
        <f t="shared" ref="T1731:T1794" si="111">(((I1731/60)/60)/24)+DATE(1970,1,1)+(-6/24)</f>
        <v>42530.802152777775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11633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3.8776666666666668</v>
      </c>
      <c r="P1732">
        <f t="shared" si="109"/>
        <v>0</v>
      </c>
      <c r="Q1732" t="s">
        <v>8329</v>
      </c>
      <c r="R1732" t="s">
        <v>8351</v>
      </c>
      <c r="S1732" s="11">
        <f t="shared" si="110"/>
        <v>42271.837766203709</v>
      </c>
      <c r="T1732" s="11">
        <f t="shared" si="111"/>
        <v>42301.837766203709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11633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11.632999999999999</v>
      </c>
      <c r="P1733">
        <f t="shared" si="109"/>
        <v>0</v>
      </c>
      <c r="Q1733" t="s">
        <v>8329</v>
      </c>
      <c r="R1733" t="s">
        <v>8351</v>
      </c>
      <c r="S1733" s="11">
        <f t="shared" si="110"/>
        <v>42152.656851851847</v>
      </c>
      <c r="T1733" s="11">
        <f t="shared" si="111"/>
        <v>42166.375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11633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2.9082499999999998</v>
      </c>
      <c r="P1734">
        <f t="shared" si="109"/>
        <v>0</v>
      </c>
      <c r="Q1734" t="s">
        <v>8329</v>
      </c>
      <c r="R1734" t="s">
        <v>8351</v>
      </c>
      <c r="S1734" s="11">
        <f t="shared" si="110"/>
        <v>42325.433807870373</v>
      </c>
      <c r="T1734" s="11">
        <f t="shared" si="111"/>
        <v>42384.958333333328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11633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1.1633</v>
      </c>
      <c r="P1735">
        <f t="shared" si="109"/>
        <v>0</v>
      </c>
      <c r="Q1735" t="s">
        <v>8329</v>
      </c>
      <c r="R1735" t="s">
        <v>8351</v>
      </c>
      <c r="S1735" s="11">
        <f t="shared" si="110"/>
        <v>42614.425625000003</v>
      </c>
      <c r="T1735" s="11">
        <f t="shared" si="111"/>
        <v>42626.645833333328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11633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2.5851111111111109</v>
      </c>
      <c r="P1736">
        <f t="shared" si="109"/>
        <v>11633</v>
      </c>
      <c r="Q1736" t="s">
        <v>8329</v>
      </c>
      <c r="R1736" t="s">
        <v>8351</v>
      </c>
      <c r="S1736" s="11">
        <f t="shared" si="110"/>
        <v>42101.786527777775</v>
      </c>
      <c r="T1736" s="11">
        <f t="shared" si="111"/>
        <v>42131.786527777775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11633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11.632999999999999</v>
      </c>
      <c r="P1737">
        <f t="shared" si="109"/>
        <v>5816.5</v>
      </c>
      <c r="Q1737" t="s">
        <v>8329</v>
      </c>
      <c r="R1737" t="s">
        <v>8351</v>
      </c>
      <c r="S1737" s="11">
        <f t="shared" si="110"/>
        <v>42559.564178240747</v>
      </c>
      <c r="T1737" s="11">
        <f t="shared" si="111"/>
        <v>42589.564178240747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11633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3.8776666666666668</v>
      </c>
      <c r="P1738">
        <f t="shared" si="109"/>
        <v>11633</v>
      </c>
      <c r="Q1738" t="s">
        <v>8329</v>
      </c>
      <c r="R1738" t="s">
        <v>8351</v>
      </c>
      <c r="S1738" s="11">
        <f t="shared" si="110"/>
        <v>42286.611493055556</v>
      </c>
      <c r="T1738" s="11">
        <f t="shared" si="111"/>
        <v>42316.65315972222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11633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2.9082499999999998</v>
      </c>
      <c r="P1739">
        <f t="shared" si="109"/>
        <v>775.5333333333333</v>
      </c>
      <c r="Q1739" t="s">
        <v>8329</v>
      </c>
      <c r="R1739" t="s">
        <v>8351</v>
      </c>
      <c r="S1739" s="11">
        <f t="shared" si="110"/>
        <v>42175.698981481488</v>
      </c>
      <c r="T1739" s="11">
        <f t="shared" si="111"/>
        <v>42205.698981481488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11633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2.3266</v>
      </c>
      <c r="P1740">
        <f t="shared" si="109"/>
        <v>11633</v>
      </c>
      <c r="Q1740" t="s">
        <v>8329</v>
      </c>
      <c r="R1740" t="s">
        <v>8351</v>
      </c>
      <c r="S1740" s="11">
        <f t="shared" si="110"/>
        <v>41884.624328703707</v>
      </c>
      <c r="T1740" s="11">
        <f t="shared" si="111"/>
        <v>41914.624328703707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11633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11.632999999999999</v>
      </c>
      <c r="P1741">
        <f t="shared" si="109"/>
        <v>11633</v>
      </c>
      <c r="Q1741" t="s">
        <v>8329</v>
      </c>
      <c r="R1741" t="s">
        <v>8351</v>
      </c>
      <c r="S1741" s="11">
        <f t="shared" si="110"/>
        <v>42435.624212962968</v>
      </c>
      <c r="T1741" s="11">
        <f t="shared" si="111"/>
        <v>42494.582546296297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11633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3.8776666666666668</v>
      </c>
      <c r="P1742">
        <f t="shared" si="109"/>
        <v>0</v>
      </c>
      <c r="Q1742" t="s">
        <v>8329</v>
      </c>
      <c r="R1742" t="s">
        <v>8351</v>
      </c>
      <c r="S1742" s="11">
        <f t="shared" si="110"/>
        <v>42171.567384259266</v>
      </c>
      <c r="T1742" s="11">
        <f t="shared" si="111"/>
        <v>42201.567384259266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11633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9.6941666666666659</v>
      </c>
      <c r="P1743">
        <f t="shared" si="109"/>
        <v>223.71153846153845</v>
      </c>
      <c r="Q1743" t="s">
        <v>8342</v>
      </c>
      <c r="R1743" t="s">
        <v>8343</v>
      </c>
      <c r="S1743" s="11">
        <f t="shared" si="110"/>
        <v>42120.378136574072</v>
      </c>
      <c r="T1743" s="11">
        <f t="shared" si="111"/>
        <v>42165.378136574072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11633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5.8164999999999996</v>
      </c>
      <c r="P1744">
        <f t="shared" si="109"/>
        <v>342.14705882352939</v>
      </c>
      <c r="Q1744" t="s">
        <v>8342</v>
      </c>
      <c r="R1744" t="s">
        <v>8343</v>
      </c>
      <c r="S1744" s="11">
        <f t="shared" si="110"/>
        <v>42710.626967592587</v>
      </c>
      <c r="T1744" s="11">
        <f t="shared" si="111"/>
        <v>42742.625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11633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1.9388333333333334</v>
      </c>
      <c r="P1745">
        <f t="shared" si="109"/>
        <v>173.62686567164178</v>
      </c>
      <c r="Q1745" t="s">
        <v>8342</v>
      </c>
      <c r="R1745" t="s">
        <v>8343</v>
      </c>
      <c r="S1745" s="11">
        <f t="shared" si="110"/>
        <v>42586.675636574073</v>
      </c>
      <c r="T1745" s="11">
        <f t="shared" si="111"/>
        <v>42608.915972222225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11633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2.1150909090909091</v>
      </c>
      <c r="P1746">
        <f t="shared" si="109"/>
        <v>166.18571428571428</v>
      </c>
      <c r="Q1746" t="s">
        <v>8342</v>
      </c>
      <c r="R1746" t="s">
        <v>8343</v>
      </c>
      <c r="S1746" s="11">
        <f t="shared" si="110"/>
        <v>42026.355057870373</v>
      </c>
      <c r="T1746" s="11">
        <f t="shared" si="111"/>
        <v>42071.313391203701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11633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1.6618571428571429</v>
      </c>
      <c r="P1747">
        <f t="shared" si="109"/>
        <v>130.70786516853931</v>
      </c>
      <c r="Q1747" t="s">
        <v>8342</v>
      </c>
      <c r="R1747" t="s">
        <v>8343</v>
      </c>
      <c r="S1747" s="11">
        <f t="shared" si="110"/>
        <v>42690.009699074071</v>
      </c>
      <c r="T1747" s="11">
        <f t="shared" si="111"/>
        <v>42725.833333333328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11633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0.7755333333333333</v>
      </c>
      <c r="P1748">
        <f t="shared" si="109"/>
        <v>108.71962616822429</v>
      </c>
      <c r="Q1748" t="s">
        <v>8342</v>
      </c>
      <c r="R1748" t="s">
        <v>8343</v>
      </c>
      <c r="S1748" s="11">
        <f t="shared" si="110"/>
        <v>42667.926701388889</v>
      </c>
      <c r="T1748" s="11">
        <f t="shared" si="111"/>
        <v>42697.833333333328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11633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1.2925555555555555</v>
      </c>
      <c r="P1749">
        <f t="shared" si="109"/>
        <v>73.163522012578611</v>
      </c>
      <c r="Q1749" t="s">
        <v>8342</v>
      </c>
      <c r="R1749" t="s">
        <v>8343</v>
      </c>
      <c r="S1749" s="11">
        <f t="shared" si="110"/>
        <v>42292.185532407413</v>
      </c>
      <c r="T1749" s="11">
        <f t="shared" si="111"/>
        <v>42321.375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11633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0.23266000000000001</v>
      </c>
      <c r="P1750">
        <f t="shared" si="109"/>
        <v>64.270718232044203</v>
      </c>
      <c r="Q1750" t="s">
        <v>8342</v>
      </c>
      <c r="R1750" t="s">
        <v>8343</v>
      </c>
      <c r="S1750" s="11">
        <f t="shared" si="110"/>
        <v>42219.700729166667</v>
      </c>
      <c r="T1750" s="11">
        <f t="shared" si="111"/>
        <v>42249.700729166667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11633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1.1575124378109454</v>
      </c>
      <c r="P1751">
        <f t="shared" si="109"/>
        <v>88.801526717557252</v>
      </c>
      <c r="Q1751" t="s">
        <v>8342</v>
      </c>
      <c r="R1751" t="s">
        <v>8343</v>
      </c>
      <c r="S1751" s="11">
        <f t="shared" si="110"/>
        <v>42758.725937499999</v>
      </c>
      <c r="T1751" s="11">
        <f t="shared" si="111"/>
        <v>42795.541666666672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11633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2.3266</v>
      </c>
      <c r="P1752">
        <f t="shared" si="109"/>
        <v>93.063999999999993</v>
      </c>
      <c r="Q1752" t="s">
        <v>8342</v>
      </c>
      <c r="R1752" t="s">
        <v>8343</v>
      </c>
      <c r="S1752" s="11">
        <f t="shared" si="110"/>
        <v>42454.586851851855</v>
      </c>
      <c r="T1752" s="11">
        <f t="shared" si="111"/>
        <v>42479.586851851855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11633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1.1633</v>
      </c>
      <c r="P1753">
        <f t="shared" si="109"/>
        <v>190.70491803278688</v>
      </c>
      <c r="Q1753" t="s">
        <v>8342</v>
      </c>
      <c r="R1753" t="s">
        <v>8343</v>
      </c>
      <c r="S1753" s="11">
        <f t="shared" si="110"/>
        <v>42052.5315162037</v>
      </c>
      <c r="T1753" s="11">
        <f t="shared" si="111"/>
        <v>42082.489849537036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11633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9.6941666666666659</v>
      </c>
      <c r="P1754">
        <f t="shared" si="109"/>
        <v>129.25555555555556</v>
      </c>
      <c r="Q1754" t="s">
        <v>8342</v>
      </c>
      <c r="R1754" t="s">
        <v>8343</v>
      </c>
      <c r="S1754" s="11">
        <f t="shared" si="110"/>
        <v>42627.003263888888</v>
      </c>
      <c r="T1754" s="11">
        <f t="shared" si="111"/>
        <v>42657.003263888888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11633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0.7755333333333333</v>
      </c>
      <c r="P1755">
        <f t="shared" si="109"/>
        <v>332.37142857142857</v>
      </c>
      <c r="Q1755" t="s">
        <v>8342</v>
      </c>
      <c r="R1755" t="s">
        <v>8343</v>
      </c>
      <c r="S1755" s="11">
        <f t="shared" si="110"/>
        <v>42420.49962962963</v>
      </c>
      <c r="T1755" s="11">
        <f t="shared" si="111"/>
        <v>42450.457962962959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11633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1.3685882352941177</v>
      </c>
      <c r="P1756">
        <f t="shared" si="109"/>
        <v>129.25555555555556</v>
      </c>
      <c r="Q1756" t="s">
        <v>8342</v>
      </c>
      <c r="R1756" t="s">
        <v>8343</v>
      </c>
      <c r="S1756" s="11">
        <f t="shared" si="110"/>
        <v>42067.626770833333</v>
      </c>
      <c r="T1756" s="11">
        <f t="shared" si="111"/>
        <v>42097.585104166668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11633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465.32</v>
      </c>
      <c r="P1757">
        <f t="shared" si="109"/>
        <v>2908.25</v>
      </c>
      <c r="Q1757" t="s">
        <v>8342</v>
      </c>
      <c r="R1757" t="s">
        <v>8343</v>
      </c>
      <c r="S1757" s="11">
        <f t="shared" si="110"/>
        <v>42252.538900462961</v>
      </c>
      <c r="T1757" s="11">
        <f t="shared" si="111"/>
        <v>42282.538900462961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11633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2.1150909090909091</v>
      </c>
      <c r="P1758">
        <f t="shared" si="109"/>
        <v>96.941666666666663</v>
      </c>
      <c r="Q1758" t="s">
        <v>8342</v>
      </c>
      <c r="R1758" t="s">
        <v>8343</v>
      </c>
      <c r="S1758" s="11">
        <f t="shared" si="110"/>
        <v>42570.917465277773</v>
      </c>
      <c r="T1758" s="11">
        <f t="shared" si="111"/>
        <v>42610.917465277773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11633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2.3266</v>
      </c>
      <c r="P1759">
        <f t="shared" si="109"/>
        <v>830.92857142857144</v>
      </c>
      <c r="Q1759" t="s">
        <v>8342</v>
      </c>
      <c r="R1759" t="s">
        <v>8343</v>
      </c>
      <c r="S1759" s="11">
        <f t="shared" si="110"/>
        <v>42733.577349537038</v>
      </c>
      <c r="T1759" s="11">
        <f t="shared" si="111"/>
        <v>42763.561805555553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11633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11.632999999999999</v>
      </c>
      <c r="P1760">
        <f t="shared" si="109"/>
        <v>430.85185185185185</v>
      </c>
      <c r="Q1760" t="s">
        <v>8342</v>
      </c>
      <c r="R1760" t="s">
        <v>8343</v>
      </c>
      <c r="S1760" s="11">
        <f t="shared" si="110"/>
        <v>42505.705925925926</v>
      </c>
      <c r="T1760" s="11">
        <f t="shared" si="111"/>
        <v>42565.705925925926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11633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2.3266</v>
      </c>
      <c r="P1761">
        <f t="shared" si="109"/>
        <v>237.40816326530611</v>
      </c>
      <c r="Q1761" t="s">
        <v>8342</v>
      </c>
      <c r="R1761" t="s">
        <v>8343</v>
      </c>
      <c r="S1761" s="11">
        <f t="shared" si="110"/>
        <v>42068.579039351855</v>
      </c>
      <c r="T1761" s="11">
        <f t="shared" si="111"/>
        <v>42088.537372685183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11633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2.3266</v>
      </c>
      <c r="P1762">
        <f t="shared" si="109"/>
        <v>114.04901960784314</v>
      </c>
      <c r="Q1762" t="s">
        <v>8342</v>
      </c>
      <c r="R1762" t="s">
        <v>8343</v>
      </c>
      <c r="S1762" s="11">
        <f t="shared" si="110"/>
        <v>42405.42260416667</v>
      </c>
      <c r="T1762" s="11">
        <f t="shared" si="111"/>
        <v>42425.42260416667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11633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116.33</v>
      </c>
      <c r="P1763">
        <f t="shared" si="109"/>
        <v>3877.6666666666665</v>
      </c>
      <c r="Q1763" t="s">
        <v>8342</v>
      </c>
      <c r="R1763" t="s">
        <v>8343</v>
      </c>
      <c r="S1763" s="11">
        <f t="shared" si="110"/>
        <v>42209.317824074074</v>
      </c>
      <c r="T1763" s="11">
        <f t="shared" si="111"/>
        <v>42259.317824074074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11633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116.33</v>
      </c>
      <c r="P1764">
        <f t="shared" si="109"/>
        <v>465.32</v>
      </c>
      <c r="Q1764" t="s">
        <v>8342</v>
      </c>
      <c r="R1764" t="s">
        <v>8343</v>
      </c>
      <c r="S1764" s="11">
        <f t="shared" si="110"/>
        <v>42410.732002314813</v>
      </c>
      <c r="T1764" s="11">
        <f t="shared" si="111"/>
        <v>42440.732002314813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11633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0.9694166666666667</v>
      </c>
      <c r="P1765">
        <f t="shared" si="109"/>
        <v>98.584745762711862</v>
      </c>
      <c r="Q1765" t="s">
        <v>8342</v>
      </c>
      <c r="R1765" t="s">
        <v>8343</v>
      </c>
      <c r="S1765" s="11">
        <f t="shared" si="110"/>
        <v>42636.618518518517</v>
      </c>
      <c r="T1765" s="11">
        <f t="shared" si="111"/>
        <v>42666.618518518517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11633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1.0575454545454546</v>
      </c>
      <c r="P1766">
        <f t="shared" si="109"/>
        <v>298.28205128205127</v>
      </c>
      <c r="Q1766" t="s">
        <v>8342</v>
      </c>
      <c r="R1766" t="s">
        <v>8343</v>
      </c>
      <c r="S1766" s="11">
        <f t="shared" si="110"/>
        <v>41825.235868055555</v>
      </c>
      <c r="T1766" s="11">
        <f t="shared" si="111"/>
        <v>41854.235868055555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11633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0.93064000000000002</v>
      </c>
      <c r="P1767">
        <f t="shared" si="109"/>
        <v>112.94174757281553</v>
      </c>
      <c r="Q1767" t="s">
        <v>8342</v>
      </c>
      <c r="R1767" t="s">
        <v>8343</v>
      </c>
      <c r="S1767" s="11">
        <f t="shared" si="110"/>
        <v>41834.730462962965</v>
      </c>
      <c r="T1767" s="11">
        <f t="shared" si="111"/>
        <v>41864.730462962965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11633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7.7553333333333336</v>
      </c>
      <c r="P1768">
        <f t="shared" si="109"/>
        <v>0</v>
      </c>
      <c r="Q1768" t="s">
        <v>8342</v>
      </c>
      <c r="R1768" t="s">
        <v>8343</v>
      </c>
      <c r="S1768" s="11">
        <f t="shared" si="110"/>
        <v>41855.609814814816</v>
      </c>
      <c r="T1768" s="11">
        <f t="shared" si="111"/>
        <v>41876.609814814816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11633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2.3266</v>
      </c>
      <c r="P1769">
        <f t="shared" si="109"/>
        <v>298.28205128205127</v>
      </c>
      <c r="Q1769" t="s">
        <v>8342</v>
      </c>
      <c r="R1769" t="s">
        <v>8343</v>
      </c>
      <c r="S1769" s="11">
        <f t="shared" si="110"/>
        <v>41824.408379629633</v>
      </c>
      <c r="T1769" s="11">
        <f t="shared" si="111"/>
        <v>41854.408379629633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11633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2.3266</v>
      </c>
      <c r="P1770">
        <f t="shared" si="109"/>
        <v>775.5333333333333</v>
      </c>
      <c r="Q1770" t="s">
        <v>8342</v>
      </c>
      <c r="R1770" t="s">
        <v>8343</v>
      </c>
      <c r="S1770" s="11">
        <f t="shared" si="110"/>
        <v>41849.310694444444</v>
      </c>
      <c r="T1770" s="11">
        <f t="shared" si="111"/>
        <v>41909.310694444444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11633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0.290825</v>
      </c>
      <c r="P1771">
        <f t="shared" si="109"/>
        <v>528.77272727272725</v>
      </c>
      <c r="Q1771" t="s">
        <v>8342</v>
      </c>
      <c r="R1771" t="s">
        <v>8343</v>
      </c>
      <c r="S1771" s="11">
        <f t="shared" si="110"/>
        <v>41987.568969907406</v>
      </c>
      <c r="T1771" s="11">
        <f t="shared" si="111"/>
        <v>42017.568969907406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11633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0.47481632653061223</v>
      </c>
      <c r="P1772">
        <f t="shared" si="109"/>
        <v>126.44565217391305</v>
      </c>
      <c r="Q1772" t="s">
        <v>8342</v>
      </c>
      <c r="R1772" t="s">
        <v>8343</v>
      </c>
      <c r="S1772" s="11">
        <f t="shared" si="110"/>
        <v>41891.530023148152</v>
      </c>
      <c r="T1772" s="11">
        <f t="shared" si="111"/>
        <v>41926.530023148152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11633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2.7697619047619049</v>
      </c>
      <c r="P1773">
        <f t="shared" si="109"/>
        <v>465.32</v>
      </c>
      <c r="Q1773" t="s">
        <v>8342</v>
      </c>
      <c r="R1773" t="s">
        <v>8343</v>
      </c>
      <c r="S1773" s="11">
        <f t="shared" si="110"/>
        <v>41905.729629629634</v>
      </c>
      <c r="T1773" s="11">
        <f t="shared" si="111"/>
        <v>41935.729629629634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11633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2.1150909090909091</v>
      </c>
      <c r="P1774">
        <f t="shared" si="109"/>
        <v>612.26315789473688</v>
      </c>
      <c r="Q1774" t="s">
        <v>8342</v>
      </c>
      <c r="R1774" t="s">
        <v>8343</v>
      </c>
      <c r="S1774" s="11">
        <f t="shared" si="110"/>
        <v>41766.468009259261</v>
      </c>
      <c r="T1774" s="11">
        <f t="shared" si="111"/>
        <v>41826.468009259261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11633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0.38776666666666665</v>
      </c>
      <c r="P1775">
        <f t="shared" si="109"/>
        <v>612.26315789473688</v>
      </c>
      <c r="Q1775" t="s">
        <v>8342</v>
      </c>
      <c r="R1775" t="s">
        <v>8343</v>
      </c>
      <c r="S1775" s="11">
        <f t="shared" si="110"/>
        <v>41978.510393518518</v>
      </c>
      <c r="T1775" s="11">
        <f t="shared" si="111"/>
        <v>42023.510393518518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11633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4.6532</v>
      </c>
      <c r="P1776">
        <f t="shared" si="109"/>
        <v>894.84615384615381</v>
      </c>
      <c r="Q1776" t="s">
        <v>8342</v>
      </c>
      <c r="R1776" t="s">
        <v>8343</v>
      </c>
      <c r="S1776" s="11">
        <f t="shared" si="110"/>
        <v>41929.968657407408</v>
      </c>
      <c r="T1776" s="11">
        <f t="shared" si="111"/>
        <v>41972.374305555553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11633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0.35793846153846154</v>
      </c>
      <c r="P1777">
        <f t="shared" si="109"/>
        <v>93.814516129032256</v>
      </c>
      <c r="Q1777" t="s">
        <v>8342</v>
      </c>
      <c r="R1777" t="s">
        <v>8343</v>
      </c>
      <c r="S1777" s="11">
        <f t="shared" si="110"/>
        <v>41891.726388888892</v>
      </c>
      <c r="T1777" s="11">
        <f t="shared" si="111"/>
        <v>41936.726388888892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11633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2.3266</v>
      </c>
      <c r="P1778">
        <f t="shared" si="109"/>
        <v>2908.25</v>
      </c>
      <c r="Q1778" t="s">
        <v>8342</v>
      </c>
      <c r="R1778" t="s">
        <v>8343</v>
      </c>
      <c r="S1778" s="11">
        <f t="shared" si="110"/>
        <v>41905.70684027778</v>
      </c>
      <c r="T1778" s="11">
        <f t="shared" si="111"/>
        <v>41941.70684027778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11633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2.4235416666666665</v>
      </c>
      <c r="P1779">
        <f t="shared" si="109"/>
        <v>1163.3</v>
      </c>
      <c r="Q1779" t="s">
        <v>8342</v>
      </c>
      <c r="R1779" t="s">
        <v>8343</v>
      </c>
      <c r="S1779" s="11">
        <f t="shared" si="110"/>
        <v>42025.107094907406</v>
      </c>
      <c r="T1779" s="11">
        <f t="shared" si="111"/>
        <v>42055.107094907406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11633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0.23266000000000001</v>
      </c>
      <c r="P1780">
        <f t="shared" si="109"/>
        <v>775.5333333333333</v>
      </c>
      <c r="Q1780" t="s">
        <v>8342</v>
      </c>
      <c r="R1780" t="s">
        <v>8343</v>
      </c>
      <c r="S1780" s="11">
        <f t="shared" si="110"/>
        <v>42045.61336805555</v>
      </c>
      <c r="T1780" s="11">
        <f t="shared" si="111"/>
        <v>42090.571701388893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11633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1.0575454545454546</v>
      </c>
      <c r="P1781">
        <f t="shared" si="109"/>
        <v>306.13157894736844</v>
      </c>
      <c r="Q1781" t="s">
        <v>8342</v>
      </c>
      <c r="R1781" t="s">
        <v>8343</v>
      </c>
      <c r="S1781" s="11">
        <f t="shared" si="110"/>
        <v>42585.441898148143</v>
      </c>
      <c r="T1781" s="11">
        <f t="shared" si="111"/>
        <v>42615.441898148143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11633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0.38776666666666665</v>
      </c>
      <c r="P1782">
        <f t="shared" si="109"/>
        <v>76.53289473684211</v>
      </c>
      <c r="Q1782" t="s">
        <v>8342</v>
      </c>
      <c r="R1782" t="s">
        <v>8343</v>
      </c>
      <c r="S1782" s="11">
        <f t="shared" si="110"/>
        <v>42493.350810185191</v>
      </c>
      <c r="T1782" s="11">
        <f t="shared" si="111"/>
        <v>42553.350810185191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11633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2.1150909090909091</v>
      </c>
      <c r="P1783">
        <f t="shared" si="109"/>
        <v>484.70833333333331</v>
      </c>
      <c r="Q1783" t="s">
        <v>8342</v>
      </c>
      <c r="R1783" t="s">
        <v>8343</v>
      </c>
      <c r="S1783" s="11">
        <f t="shared" si="110"/>
        <v>42597.367418981477</v>
      </c>
      <c r="T1783" s="11">
        <f t="shared" si="111"/>
        <v>42628.367418981477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11633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0.3323714285714286</v>
      </c>
      <c r="P1784">
        <f t="shared" si="109"/>
        <v>153.06578947368422</v>
      </c>
      <c r="Q1784" t="s">
        <v>8342</v>
      </c>
      <c r="R1784" t="s">
        <v>8343</v>
      </c>
      <c r="S1784" s="11">
        <f t="shared" si="110"/>
        <v>42388.325104166666</v>
      </c>
      <c r="T1784" s="11">
        <f t="shared" si="111"/>
        <v>42421.325104166666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11633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0.290825</v>
      </c>
      <c r="P1785">
        <f t="shared" si="109"/>
        <v>62.881081081081078</v>
      </c>
      <c r="Q1785" t="s">
        <v>8342</v>
      </c>
      <c r="R1785" t="s">
        <v>8343</v>
      </c>
      <c r="S1785" s="11">
        <f t="shared" si="110"/>
        <v>42115.699976851851</v>
      </c>
      <c r="T1785" s="11">
        <f t="shared" si="111"/>
        <v>42145.699976851851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11633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2.3266</v>
      </c>
      <c r="P1786">
        <f t="shared" si="109"/>
        <v>352.5151515151515</v>
      </c>
      <c r="Q1786" t="s">
        <v>8342</v>
      </c>
      <c r="R1786" t="s">
        <v>8343</v>
      </c>
      <c r="S1786" s="11">
        <f t="shared" si="110"/>
        <v>42003.405555555553</v>
      </c>
      <c r="T1786" s="11">
        <f t="shared" si="111"/>
        <v>42034.892361111109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11633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0.48470833333333335</v>
      </c>
      <c r="P1787">
        <f t="shared" si="109"/>
        <v>107.71296296296296</v>
      </c>
      <c r="Q1787" t="s">
        <v>8342</v>
      </c>
      <c r="R1787" t="s">
        <v>8343</v>
      </c>
      <c r="S1787" s="11">
        <f t="shared" si="110"/>
        <v>41896.884895833333</v>
      </c>
      <c r="T1787" s="11">
        <f t="shared" si="111"/>
        <v>41927.75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11633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6.1226315789473684</v>
      </c>
      <c r="P1788">
        <f t="shared" si="109"/>
        <v>401.13793103448273</v>
      </c>
      <c r="Q1788" t="s">
        <v>8342</v>
      </c>
      <c r="R1788" t="s">
        <v>8343</v>
      </c>
      <c r="S1788" s="11">
        <f t="shared" si="110"/>
        <v>41958.300659722227</v>
      </c>
      <c r="T1788" s="11">
        <f t="shared" si="111"/>
        <v>41988.300659722227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11633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1.1633</v>
      </c>
      <c r="P1789">
        <f t="shared" si="109"/>
        <v>484.70833333333331</v>
      </c>
      <c r="Q1789" t="s">
        <v>8342</v>
      </c>
      <c r="R1789" t="s">
        <v>8343</v>
      </c>
      <c r="S1789" s="11">
        <f t="shared" si="110"/>
        <v>42068.40552083333</v>
      </c>
      <c r="T1789" s="11">
        <f t="shared" si="111"/>
        <v>42098.363854166666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11633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2.1150909090909091</v>
      </c>
      <c r="P1790">
        <f t="shared" si="109"/>
        <v>2908.25</v>
      </c>
      <c r="Q1790" t="s">
        <v>8342</v>
      </c>
      <c r="R1790" t="s">
        <v>8343</v>
      </c>
      <c r="S1790" s="11">
        <f t="shared" si="110"/>
        <v>41913.69840277778</v>
      </c>
      <c r="T1790" s="11">
        <f t="shared" si="111"/>
        <v>41943.69840277778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11633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1.4541249999999999</v>
      </c>
      <c r="P1791">
        <f t="shared" si="109"/>
        <v>2908.25</v>
      </c>
      <c r="Q1791" t="s">
        <v>8342</v>
      </c>
      <c r="R1791" t="s">
        <v>8343</v>
      </c>
      <c r="S1791" s="11">
        <f t="shared" si="110"/>
        <v>41956.000034722223</v>
      </c>
      <c r="T1791" s="11">
        <f t="shared" si="111"/>
        <v>42016.000034722223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11633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0.3525151515151515</v>
      </c>
      <c r="P1792">
        <f t="shared" si="109"/>
        <v>775.5333333333333</v>
      </c>
      <c r="Q1792" t="s">
        <v>8342</v>
      </c>
      <c r="R1792" t="s">
        <v>8343</v>
      </c>
      <c r="S1792" s="11">
        <f t="shared" si="110"/>
        <v>42010.424513888895</v>
      </c>
      <c r="T1792" s="11">
        <f t="shared" si="111"/>
        <v>42040.424513888895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11633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3.8776666666666668</v>
      </c>
      <c r="P1793">
        <f t="shared" si="109"/>
        <v>2908.25</v>
      </c>
      <c r="Q1793" t="s">
        <v>8342</v>
      </c>
      <c r="R1793" t="s">
        <v>8343</v>
      </c>
      <c r="S1793" s="11">
        <f t="shared" si="110"/>
        <v>41973.490335648152</v>
      </c>
      <c r="T1793" s="11">
        <f t="shared" si="111"/>
        <v>42033.490335648152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11633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0.46532000000000001</v>
      </c>
      <c r="P1794">
        <f t="shared" si="109"/>
        <v>83.690647482014384</v>
      </c>
      <c r="Q1794" t="s">
        <v>8342</v>
      </c>
      <c r="R1794" t="s">
        <v>8343</v>
      </c>
      <c r="S1794" s="11">
        <f t="shared" si="110"/>
        <v>42188.781041666662</v>
      </c>
      <c r="T1794" s="11">
        <f t="shared" si="111"/>
        <v>42226.040972222225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11633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3.8776666666666668</v>
      </c>
      <c r="P1795">
        <f t="shared" ref="P1795:P1858" si="113">IF(L1795&gt;0, E1795/L1795, 0)</f>
        <v>5816.5</v>
      </c>
      <c r="Q1795" t="s">
        <v>8342</v>
      </c>
      <c r="R1795" t="s">
        <v>8343</v>
      </c>
      <c r="S1795" s="11">
        <f t="shared" ref="S1795:S1858" si="114">(((J1795/60)/60)/24)+DATE(1970,1,1)+(-6/24)</f>
        <v>41940.64166666667</v>
      </c>
      <c r="T1795" s="11">
        <f t="shared" ref="T1795:T1858" si="115">(((I1795/60)/60)/24)+DATE(1970,1,1)+(-6/24)</f>
        <v>41970.683333333334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11633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1.2925555555555555</v>
      </c>
      <c r="P1796">
        <f t="shared" si="113"/>
        <v>646.27777777777783</v>
      </c>
      <c r="Q1796" t="s">
        <v>8342</v>
      </c>
      <c r="R1796" t="s">
        <v>8343</v>
      </c>
      <c r="S1796" s="11">
        <f t="shared" si="114"/>
        <v>42011.301180555558</v>
      </c>
      <c r="T1796" s="11">
        <f t="shared" si="115"/>
        <v>42046.301180555558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11633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0.41546428571428573</v>
      </c>
      <c r="P1797">
        <f t="shared" si="113"/>
        <v>143.61728395061729</v>
      </c>
      <c r="Q1797" t="s">
        <v>8342</v>
      </c>
      <c r="R1797" t="s">
        <v>8343</v>
      </c>
      <c r="S1797" s="11">
        <f t="shared" si="114"/>
        <v>42628.038668981477</v>
      </c>
      <c r="T1797" s="11">
        <f t="shared" si="115"/>
        <v>42657.416666666672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11633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0.61226315789473684</v>
      </c>
      <c r="P1798">
        <f t="shared" si="113"/>
        <v>135.26744186046511</v>
      </c>
      <c r="Q1798" t="s">
        <v>8342</v>
      </c>
      <c r="R1798" t="s">
        <v>8343</v>
      </c>
      <c r="S1798" s="11">
        <f t="shared" si="114"/>
        <v>42515.189421296294</v>
      </c>
      <c r="T1798" s="11">
        <f t="shared" si="115"/>
        <v>42575.189421296294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11633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1.1633</v>
      </c>
      <c r="P1799">
        <f t="shared" si="113"/>
        <v>83.092857142857142</v>
      </c>
      <c r="Q1799" t="s">
        <v>8342</v>
      </c>
      <c r="R1799" t="s">
        <v>8343</v>
      </c>
      <c r="S1799" s="11">
        <f t="shared" si="114"/>
        <v>42689.31931712963</v>
      </c>
      <c r="T1799" s="11">
        <f t="shared" si="115"/>
        <v>42719.31931712963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11633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0.72706249999999994</v>
      </c>
      <c r="P1800">
        <f t="shared" si="113"/>
        <v>314.40540540540542</v>
      </c>
      <c r="Q1800" t="s">
        <v>8342</v>
      </c>
      <c r="R1800" t="s">
        <v>8343</v>
      </c>
      <c r="S1800" s="11">
        <f t="shared" si="114"/>
        <v>42344.07677083333</v>
      </c>
      <c r="T1800" s="11">
        <f t="shared" si="115"/>
        <v>42404.07677083333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11633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2.9082499999999998</v>
      </c>
      <c r="P1801">
        <f t="shared" si="113"/>
        <v>1938.8333333333333</v>
      </c>
      <c r="Q1801" t="s">
        <v>8342</v>
      </c>
      <c r="R1801" t="s">
        <v>8343</v>
      </c>
      <c r="S1801" s="11">
        <f t="shared" si="114"/>
        <v>41934.592685185184</v>
      </c>
      <c r="T1801" s="11">
        <f t="shared" si="115"/>
        <v>41954.634351851855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11633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0.25146995244271508</v>
      </c>
      <c r="P1802">
        <f t="shared" si="113"/>
        <v>102.94690265486726</v>
      </c>
      <c r="Q1802" t="s">
        <v>8342</v>
      </c>
      <c r="R1802" t="s">
        <v>8343</v>
      </c>
      <c r="S1802" s="11">
        <f t="shared" si="114"/>
        <v>42623.356134259258</v>
      </c>
      <c r="T1802" s="11">
        <f t="shared" si="115"/>
        <v>42653.356134259258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11633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0.68429411764705883</v>
      </c>
      <c r="P1803">
        <f t="shared" si="113"/>
        <v>314.40540540540542</v>
      </c>
      <c r="Q1803" t="s">
        <v>8342</v>
      </c>
      <c r="R1803" t="s">
        <v>8343</v>
      </c>
      <c r="S1803" s="11">
        <f t="shared" si="114"/>
        <v>42321.410509259258</v>
      </c>
      <c r="T1803" s="11">
        <f t="shared" si="115"/>
        <v>42353.256944444445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11633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3.3237142857142858</v>
      </c>
      <c r="P1804">
        <f t="shared" si="113"/>
        <v>646.27777777777783</v>
      </c>
      <c r="Q1804" t="s">
        <v>8342</v>
      </c>
      <c r="R1804" t="s">
        <v>8343</v>
      </c>
      <c r="S1804" s="11">
        <f t="shared" si="114"/>
        <v>42159.22256944445</v>
      </c>
      <c r="T1804" s="11">
        <f t="shared" si="115"/>
        <v>42182.665972222225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11633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0.66474285714285719</v>
      </c>
      <c r="P1805">
        <f t="shared" si="113"/>
        <v>155.10666666666665</v>
      </c>
      <c r="Q1805" t="s">
        <v>8342</v>
      </c>
      <c r="R1805" t="s">
        <v>8343</v>
      </c>
      <c r="S1805" s="11">
        <f t="shared" si="114"/>
        <v>42017.821550925932</v>
      </c>
      <c r="T1805" s="11">
        <f t="shared" si="115"/>
        <v>42048.821550925932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11633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0.75051612903225806</v>
      </c>
      <c r="P1806">
        <f t="shared" si="113"/>
        <v>223.71153846153845</v>
      </c>
      <c r="Q1806" t="s">
        <v>8342</v>
      </c>
      <c r="R1806" t="s">
        <v>8343</v>
      </c>
      <c r="S1806" s="11">
        <f t="shared" si="114"/>
        <v>42282.428287037037</v>
      </c>
      <c r="T1806" s="11">
        <f t="shared" si="115"/>
        <v>42322.469953703709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11633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0.51702222222222227</v>
      </c>
      <c r="P1807">
        <f t="shared" si="113"/>
        <v>95.352459016393439</v>
      </c>
      <c r="Q1807" t="s">
        <v>8342</v>
      </c>
      <c r="R1807" t="s">
        <v>8343</v>
      </c>
      <c r="S1807" s="11">
        <f t="shared" si="114"/>
        <v>42247.553912037038</v>
      </c>
      <c r="T1807" s="11">
        <f t="shared" si="115"/>
        <v>42279.5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11633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0.58165</v>
      </c>
      <c r="P1808">
        <f t="shared" si="113"/>
        <v>1454.125</v>
      </c>
      <c r="Q1808" t="s">
        <v>8342</v>
      </c>
      <c r="R1808" t="s">
        <v>8343</v>
      </c>
      <c r="S1808" s="11">
        <f t="shared" si="114"/>
        <v>41877.388298611113</v>
      </c>
      <c r="T1808" s="11">
        <f t="shared" si="115"/>
        <v>41912.388298611113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11633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2.3266</v>
      </c>
      <c r="P1809">
        <f t="shared" si="113"/>
        <v>1454.125</v>
      </c>
      <c r="Q1809" t="s">
        <v>8342</v>
      </c>
      <c r="R1809" t="s">
        <v>8343</v>
      </c>
      <c r="S1809" s="11">
        <f t="shared" si="114"/>
        <v>41879.818437499998</v>
      </c>
      <c r="T1809" s="11">
        <f t="shared" si="115"/>
        <v>41909.818437499998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11633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0.41546428571428573</v>
      </c>
      <c r="P1810">
        <f t="shared" si="113"/>
        <v>121.17708333333333</v>
      </c>
      <c r="Q1810" t="s">
        <v>8342</v>
      </c>
      <c r="R1810" t="s">
        <v>8343</v>
      </c>
      <c r="S1810" s="11">
        <f t="shared" si="114"/>
        <v>42742.430902777778</v>
      </c>
      <c r="T1810" s="11">
        <f t="shared" si="115"/>
        <v>42777.430902777778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11633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3.3237142857142858</v>
      </c>
      <c r="P1811">
        <f t="shared" si="113"/>
        <v>1292.5555555555557</v>
      </c>
      <c r="Q1811" t="s">
        <v>8342</v>
      </c>
      <c r="R1811" t="s">
        <v>8343</v>
      </c>
      <c r="S1811" s="11">
        <f t="shared" si="114"/>
        <v>42029.657858796301</v>
      </c>
      <c r="T1811" s="11">
        <f t="shared" si="115"/>
        <v>42064.657858796301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11633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25.851111111111113</v>
      </c>
      <c r="P1812">
        <f t="shared" si="113"/>
        <v>5816.5</v>
      </c>
      <c r="Q1812" t="s">
        <v>8342</v>
      </c>
      <c r="R1812" t="s">
        <v>8343</v>
      </c>
      <c r="S1812" s="11">
        <f t="shared" si="114"/>
        <v>41860.66002314815</v>
      </c>
      <c r="T1812" s="11">
        <f t="shared" si="115"/>
        <v>41872.66002314815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11633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0.21542592592592594</v>
      </c>
      <c r="P1813">
        <f t="shared" si="113"/>
        <v>447.42307692307691</v>
      </c>
      <c r="Q1813" t="s">
        <v>8342</v>
      </c>
      <c r="R1813" t="s">
        <v>8343</v>
      </c>
      <c r="S1813" s="11">
        <f t="shared" si="114"/>
        <v>41876.183680555558</v>
      </c>
      <c r="T1813" s="11">
        <f t="shared" si="115"/>
        <v>41935.916666666664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11633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1.7896923076923077</v>
      </c>
      <c r="P1814">
        <f t="shared" si="113"/>
        <v>505.78260869565219</v>
      </c>
      <c r="Q1814" t="s">
        <v>8342</v>
      </c>
      <c r="R1814" t="s">
        <v>8343</v>
      </c>
      <c r="S1814" s="11">
        <f t="shared" si="114"/>
        <v>42524.068703703699</v>
      </c>
      <c r="T1814" s="11">
        <f t="shared" si="115"/>
        <v>42554.068703703699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11633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1.3294857142857144</v>
      </c>
      <c r="P1815">
        <f t="shared" si="113"/>
        <v>0</v>
      </c>
      <c r="Q1815" t="s">
        <v>8342</v>
      </c>
      <c r="R1815" t="s">
        <v>8343</v>
      </c>
      <c r="S1815" s="11">
        <f t="shared" si="114"/>
        <v>41829.639027777775</v>
      </c>
      <c r="T1815" s="11">
        <f t="shared" si="115"/>
        <v>41859.639027777775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11633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0.9694166666666667</v>
      </c>
      <c r="P1816">
        <f t="shared" si="113"/>
        <v>83.092857142857142</v>
      </c>
      <c r="Q1816" t="s">
        <v>8342</v>
      </c>
      <c r="R1816" t="s">
        <v>8343</v>
      </c>
      <c r="S1816" s="11">
        <f t="shared" si="114"/>
        <v>42033.064074074078</v>
      </c>
      <c r="T1816" s="11">
        <f t="shared" si="115"/>
        <v>42063.064074074078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11633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3.8776666666666668</v>
      </c>
      <c r="P1817">
        <f t="shared" si="113"/>
        <v>0</v>
      </c>
      <c r="Q1817" t="s">
        <v>8342</v>
      </c>
      <c r="R1817" t="s">
        <v>8343</v>
      </c>
      <c r="S1817" s="11">
        <f t="shared" si="114"/>
        <v>42172.656678240746</v>
      </c>
      <c r="T1817" s="11">
        <f t="shared" si="115"/>
        <v>42186.656678240746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11633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0.46532000000000001</v>
      </c>
      <c r="P1818">
        <f t="shared" si="113"/>
        <v>1938.8333333333333</v>
      </c>
      <c r="Q1818" t="s">
        <v>8342</v>
      </c>
      <c r="R1818" t="s">
        <v>8343</v>
      </c>
      <c r="S1818" s="11">
        <f t="shared" si="114"/>
        <v>42548.626192129625</v>
      </c>
      <c r="T1818" s="11">
        <f t="shared" si="115"/>
        <v>42576.541666666672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11633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0.64627777777777773</v>
      </c>
      <c r="P1819">
        <f t="shared" si="113"/>
        <v>116.33</v>
      </c>
      <c r="Q1819" t="s">
        <v>8342</v>
      </c>
      <c r="R1819" t="s">
        <v>8343</v>
      </c>
      <c r="S1819" s="11">
        <f t="shared" si="114"/>
        <v>42705.412118055552</v>
      </c>
      <c r="T1819" s="11">
        <f t="shared" si="115"/>
        <v>42765.040972222225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11633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0.7755333333333333</v>
      </c>
      <c r="P1820">
        <f t="shared" si="113"/>
        <v>0</v>
      </c>
      <c r="Q1820" t="s">
        <v>8342</v>
      </c>
      <c r="R1820" t="s">
        <v>8343</v>
      </c>
      <c r="S1820" s="11">
        <f t="shared" si="114"/>
        <v>42066.984375</v>
      </c>
      <c r="T1820" s="11">
        <f t="shared" si="115"/>
        <v>42096.942708333328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11633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9.6941666666666659</v>
      </c>
      <c r="P1821">
        <f t="shared" si="113"/>
        <v>2908.25</v>
      </c>
      <c r="Q1821" t="s">
        <v>8342</v>
      </c>
      <c r="R1821" t="s">
        <v>8343</v>
      </c>
      <c r="S1821" s="11">
        <f t="shared" si="114"/>
        <v>41820.502268518518</v>
      </c>
      <c r="T1821" s="11">
        <f t="shared" si="115"/>
        <v>41850.502268518518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11633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0.44742307692307692</v>
      </c>
      <c r="P1822">
        <f t="shared" si="113"/>
        <v>1454.125</v>
      </c>
      <c r="Q1822" t="s">
        <v>8342</v>
      </c>
      <c r="R1822" t="s">
        <v>8343</v>
      </c>
      <c r="S1822" s="11">
        <f t="shared" si="114"/>
        <v>42064.834375000006</v>
      </c>
      <c r="T1822" s="11">
        <f t="shared" si="115"/>
        <v>42094.792708333334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11633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4.6532</v>
      </c>
      <c r="P1823">
        <f t="shared" si="113"/>
        <v>204.08771929824562</v>
      </c>
      <c r="Q1823" t="s">
        <v>8329</v>
      </c>
      <c r="R1823" t="s">
        <v>8330</v>
      </c>
      <c r="S1823" s="11">
        <f t="shared" si="114"/>
        <v>40926.069062499999</v>
      </c>
      <c r="T1823" s="11">
        <f t="shared" si="115"/>
        <v>40971.069062499999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11633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38.776666666666664</v>
      </c>
      <c r="P1824">
        <f t="shared" si="113"/>
        <v>1057.5454545454545</v>
      </c>
      <c r="Q1824" t="s">
        <v>8329</v>
      </c>
      <c r="R1824" t="s">
        <v>8330</v>
      </c>
      <c r="S1824" s="11">
        <f t="shared" si="114"/>
        <v>41634.547013888885</v>
      </c>
      <c r="T1824" s="11">
        <f t="shared" si="115"/>
        <v>41670.542361111111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11633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16.618571428571428</v>
      </c>
      <c r="P1825">
        <f t="shared" si="113"/>
        <v>352.5151515151515</v>
      </c>
      <c r="Q1825" t="s">
        <v>8329</v>
      </c>
      <c r="R1825" t="s">
        <v>8330</v>
      </c>
      <c r="S1825" s="11">
        <f t="shared" si="114"/>
        <v>41176.434907407405</v>
      </c>
      <c r="T1825" s="11">
        <f t="shared" si="115"/>
        <v>41206.434907407405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11633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3.8776666666666668</v>
      </c>
      <c r="P1826">
        <f t="shared" si="113"/>
        <v>290.82499999999999</v>
      </c>
      <c r="Q1826" t="s">
        <v>8329</v>
      </c>
      <c r="R1826" t="s">
        <v>8330</v>
      </c>
      <c r="S1826" s="11">
        <f t="shared" si="114"/>
        <v>41626.666284722225</v>
      </c>
      <c r="T1826" s="11">
        <f t="shared" si="115"/>
        <v>41646.838888888888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11633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5.8164999999999996</v>
      </c>
      <c r="P1827">
        <f t="shared" si="113"/>
        <v>232.66</v>
      </c>
      <c r="Q1827" t="s">
        <v>8329</v>
      </c>
      <c r="R1827" t="s">
        <v>8330</v>
      </c>
      <c r="S1827" s="11">
        <f t="shared" si="114"/>
        <v>41443.58452546296</v>
      </c>
      <c r="T1827" s="11">
        <f t="shared" si="115"/>
        <v>41466.58452546296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11633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5.8164999999999996</v>
      </c>
      <c r="P1828">
        <f t="shared" si="113"/>
        <v>306.13157894736844</v>
      </c>
      <c r="Q1828" t="s">
        <v>8329</v>
      </c>
      <c r="R1828" t="s">
        <v>8330</v>
      </c>
      <c r="S1828" s="11">
        <f t="shared" si="114"/>
        <v>41657.673807870371</v>
      </c>
      <c r="T1828" s="11">
        <f t="shared" si="115"/>
        <v>41687.673807870371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11633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1.4541249999999999</v>
      </c>
      <c r="P1829">
        <f t="shared" si="113"/>
        <v>121.17708333333333</v>
      </c>
      <c r="Q1829" t="s">
        <v>8329</v>
      </c>
      <c r="R1829" t="s">
        <v>8330</v>
      </c>
      <c r="S1829" s="11">
        <f t="shared" si="114"/>
        <v>40555.075937499998</v>
      </c>
      <c r="T1829" s="11">
        <f t="shared" si="115"/>
        <v>40605.075937499998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11633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0.58165</v>
      </c>
      <c r="P1830">
        <f t="shared" si="113"/>
        <v>242.35416666666666</v>
      </c>
      <c r="Q1830" t="s">
        <v>8329</v>
      </c>
      <c r="R1830" t="s">
        <v>8330</v>
      </c>
      <c r="S1830" s="11">
        <f t="shared" si="114"/>
        <v>41736.649652777778</v>
      </c>
      <c r="T1830" s="11">
        <f t="shared" si="115"/>
        <v>41768.666666666664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11633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7.7553333333333336</v>
      </c>
      <c r="P1831">
        <f t="shared" si="113"/>
        <v>352.5151515151515</v>
      </c>
      <c r="Q1831" t="s">
        <v>8329</v>
      </c>
      <c r="R1831" t="s">
        <v>8330</v>
      </c>
      <c r="S1831" s="11">
        <f t="shared" si="114"/>
        <v>40515.837627314817</v>
      </c>
      <c r="T1831" s="11">
        <f t="shared" si="115"/>
        <v>40564.666666666664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11633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0.7755333333333333</v>
      </c>
      <c r="P1832">
        <f t="shared" si="113"/>
        <v>51.473451327433629</v>
      </c>
      <c r="Q1832" t="s">
        <v>8329</v>
      </c>
      <c r="R1832" t="s">
        <v>8330</v>
      </c>
      <c r="S1832" s="11">
        <f t="shared" si="114"/>
        <v>41664.434108796297</v>
      </c>
      <c r="T1832" s="11">
        <f t="shared" si="115"/>
        <v>41694.434108796297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11633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11.632999999999999</v>
      </c>
      <c r="P1833">
        <f t="shared" si="113"/>
        <v>830.92857142857144</v>
      </c>
      <c r="Q1833" t="s">
        <v>8329</v>
      </c>
      <c r="R1833" t="s">
        <v>8330</v>
      </c>
      <c r="S1833" s="11">
        <f t="shared" si="114"/>
        <v>41026.746099537035</v>
      </c>
      <c r="T1833" s="11">
        <f t="shared" si="115"/>
        <v>41041.746099537035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11633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33.237142857142857</v>
      </c>
      <c r="P1834">
        <f t="shared" si="113"/>
        <v>581.65</v>
      </c>
      <c r="Q1834" t="s">
        <v>8329</v>
      </c>
      <c r="R1834" t="s">
        <v>8330</v>
      </c>
      <c r="S1834" s="11">
        <f t="shared" si="114"/>
        <v>40576.289664351854</v>
      </c>
      <c r="T1834" s="11">
        <f t="shared" si="115"/>
        <v>40606.289664351854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11633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29.0825</v>
      </c>
      <c r="P1835">
        <f t="shared" si="113"/>
        <v>465.32</v>
      </c>
      <c r="Q1835" t="s">
        <v>8329</v>
      </c>
      <c r="R1835" t="s">
        <v>8330</v>
      </c>
      <c r="S1835" s="11">
        <f t="shared" si="114"/>
        <v>41302.794016203705</v>
      </c>
      <c r="T1835" s="11">
        <f t="shared" si="115"/>
        <v>41335.082638888889</v>
      </c>
    </row>
    <row r="1836" spans="1:20" ht="18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11633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1.1633</v>
      </c>
      <c r="P1836">
        <f t="shared" si="113"/>
        <v>129.25555555555556</v>
      </c>
      <c r="Q1836" t="s">
        <v>8329</v>
      </c>
      <c r="R1836" t="s">
        <v>8330</v>
      </c>
      <c r="S1836" s="11">
        <f t="shared" si="114"/>
        <v>41988.714062500003</v>
      </c>
      <c r="T1836" s="11">
        <f t="shared" si="115"/>
        <v>42028.714062500003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11633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23.265999999999998</v>
      </c>
      <c r="P1837">
        <f t="shared" si="113"/>
        <v>1057.5454545454545</v>
      </c>
      <c r="Q1837" t="s">
        <v>8329</v>
      </c>
      <c r="R1837" t="s">
        <v>8330</v>
      </c>
      <c r="S1837" s="11">
        <f t="shared" si="114"/>
        <v>42430.452210648145</v>
      </c>
      <c r="T1837" s="11">
        <f t="shared" si="115"/>
        <v>42460.410543981481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11633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2.3266</v>
      </c>
      <c r="P1838">
        <f t="shared" si="113"/>
        <v>211.5090909090909</v>
      </c>
      <c r="Q1838" t="s">
        <v>8329</v>
      </c>
      <c r="R1838" t="s">
        <v>8330</v>
      </c>
      <c r="S1838" s="11">
        <f t="shared" si="114"/>
        <v>41305.559363425928</v>
      </c>
      <c r="T1838" s="11">
        <f t="shared" si="115"/>
        <v>41322.559363425928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11633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19.388333333333332</v>
      </c>
      <c r="P1839">
        <f t="shared" si="113"/>
        <v>387.76666666666665</v>
      </c>
      <c r="Q1839" t="s">
        <v>8329</v>
      </c>
      <c r="R1839" t="s">
        <v>8330</v>
      </c>
      <c r="S1839" s="11">
        <f t="shared" si="114"/>
        <v>40925.797858796301</v>
      </c>
      <c r="T1839" s="11">
        <f t="shared" si="115"/>
        <v>40985.756192129629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11633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11.632999999999999</v>
      </c>
      <c r="P1840">
        <f t="shared" si="113"/>
        <v>415.46428571428572</v>
      </c>
      <c r="Q1840" t="s">
        <v>8329</v>
      </c>
      <c r="R1840" t="s">
        <v>8330</v>
      </c>
      <c r="S1840" s="11">
        <f t="shared" si="114"/>
        <v>40788.536539351851</v>
      </c>
      <c r="T1840" s="11">
        <f t="shared" si="115"/>
        <v>40816.875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11633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11.632999999999999</v>
      </c>
      <c r="P1841">
        <f t="shared" si="113"/>
        <v>258.51111111111112</v>
      </c>
      <c r="Q1841" t="s">
        <v>8329</v>
      </c>
      <c r="R1841" t="s">
        <v>8330</v>
      </c>
      <c r="S1841" s="11">
        <f t="shared" si="114"/>
        <v>42614.472013888888</v>
      </c>
      <c r="T1841" s="11">
        <f t="shared" si="115"/>
        <v>42644.472013888888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11633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12.925555555555556</v>
      </c>
      <c r="P1842">
        <f t="shared" si="113"/>
        <v>894.84615384615381</v>
      </c>
      <c r="Q1842" t="s">
        <v>8329</v>
      </c>
      <c r="R1842" t="s">
        <v>8330</v>
      </c>
      <c r="S1842" s="11">
        <f t="shared" si="114"/>
        <v>41381.846180555556</v>
      </c>
      <c r="T1842" s="11">
        <f t="shared" si="115"/>
        <v>41400.957638888889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11633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5.8164999999999996</v>
      </c>
      <c r="P1843">
        <f t="shared" si="113"/>
        <v>290.82499999999999</v>
      </c>
      <c r="Q1843" t="s">
        <v>8329</v>
      </c>
      <c r="R1843" t="s">
        <v>8330</v>
      </c>
      <c r="S1843" s="11">
        <f t="shared" si="114"/>
        <v>41745.59542824074</v>
      </c>
      <c r="T1843" s="11">
        <f t="shared" si="115"/>
        <v>41778.957638888889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11633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5.8164999999999996</v>
      </c>
      <c r="P1844">
        <f t="shared" si="113"/>
        <v>553.95238095238096</v>
      </c>
      <c r="Q1844" t="s">
        <v>8329</v>
      </c>
      <c r="R1844" t="s">
        <v>8330</v>
      </c>
      <c r="S1844" s="11">
        <f t="shared" si="114"/>
        <v>42031.381724537037</v>
      </c>
      <c r="T1844" s="11">
        <f t="shared" si="115"/>
        <v>42064.999305555553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11633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1.1633</v>
      </c>
      <c r="P1845">
        <f t="shared" si="113"/>
        <v>86.81343283582089</v>
      </c>
      <c r="Q1845" t="s">
        <v>8329</v>
      </c>
      <c r="R1845" t="s">
        <v>8330</v>
      </c>
      <c r="S1845" s="11">
        <f t="shared" si="114"/>
        <v>40564.744837962964</v>
      </c>
      <c r="T1845" s="11">
        <f t="shared" si="115"/>
        <v>40594.744837962964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11633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7.7553333333333336</v>
      </c>
      <c r="P1846">
        <f t="shared" si="113"/>
        <v>581.65</v>
      </c>
      <c r="Q1846" t="s">
        <v>8329</v>
      </c>
      <c r="R1846" t="s">
        <v>8330</v>
      </c>
      <c r="S1846" s="11">
        <f t="shared" si="114"/>
        <v>40666.723541666666</v>
      </c>
      <c r="T1846" s="11">
        <f t="shared" si="115"/>
        <v>40704.875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11633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11.632999999999999</v>
      </c>
      <c r="P1847">
        <f t="shared" si="113"/>
        <v>612.26315789473688</v>
      </c>
      <c r="Q1847" t="s">
        <v>8329</v>
      </c>
      <c r="R1847" t="s">
        <v>8330</v>
      </c>
      <c r="S1847" s="11">
        <f t="shared" si="114"/>
        <v>42523.083310185189</v>
      </c>
      <c r="T1847" s="11">
        <f t="shared" si="115"/>
        <v>42537.954861111109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11633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0.7755333333333333</v>
      </c>
      <c r="P1848">
        <f t="shared" si="113"/>
        <v>55.66028708133971</v>
      </c>
      <c r="Q1848" t="s">
        <v>8329</v>
      </c>
      <c r="R1848" t="s">
        <v>8330</v>
      </c>
      <c r="S1848" s="11">
        <f t="shared" si="114"/>
        <v>41228.400196759263</v>
      </c>
      <c r="T1848" s="11">
        <f t="shared" si="115"/>
        <v>41258.400196759263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11633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4.6532</v>
      </c>
      <c r="P1849">
        <f t="shared" si="113"/>
        <v>306.13157894736844</v>
      </c>
      <c r="Q1849" t="s">
        <v>8329</v>
      </c>
      <c r="R1849" t="s">
        <v>8330</v>
      </c>
      <c r="S1849" s="11">
        <f t="shared" si="114"/>
        <v>42093.986481481479</v>
      </c>
      <c r="T1849" s="11">
        <f t="shared" si="115"/>
        <v>42114.986481481479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11633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3.8776666666666668</v>
      </c>
      <c r="P1850">
        <f t="shared" si="113"/>
        <v>484.70833333333331</v>
      </c>
      <c r="Q1850" t="s">
        <v>8329</v>
      </c>
      <c r="R1850" t="s">
        <v>8330</v>
      </c>
      <c r="S1850" s="11">
        <f t="shared" si="114"/>
        <v>40691.538055555553</v>
      </c>
      <c r="T1850" s="11">
        <f t="shared" si="115"/>
        <v>40755.040972222225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11633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38.776666666666664</v>
      </c>
      <c r="P1851">
        <f t="shared" si="113"/>
        <v>1454.125</v>
      </c>
      <c r="Q1851" t="s">
        <v>8329</v>
      </c>
      <c r="R1851" t="s">
        <v>8330</v>
      </c>
      <c r="S1851" s="11">
        <f t="shared" si="114"/>
        <v>41169.595590277779</v>
      </c>
      <c r="T1851" s="11">
        <f t="shared" si="115"/>
        <v>41199.595590277779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11633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1.2925555555555555</v>
      </c>
      <c r="P1852">
        <f t="shared" si="113"/>
        <v>64.988826815642454</v>
      </c>
      <c r="Q1852" t="s">
        <v>8329</v>
      </c>
      <c r="R1852" t="s">
        <v>8330</v>
      </c>
      <c r="S1852" s="11">
        <f t="shared" si="114"/>
        <v>41800.709490740745</v>
      </c>
      <c r="T1852" s="11">
        <f t="shared" si="115"/>
        <v>41830.709490740745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11633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8.9484615384615385</v>
      </c>
      <c r="P1853">
        <f t="shared" si="113"/>
        <v>447.42307692307691</v>
      </c>
      <c r="Q1853" t="s">
        <v>8329</v>
      </c>
      <c r="R1853" t="s">
        <v>8330</v>
      </c>
      <c r="S1853" s="11">
        <f t="shared" si="114"/>
        <v>41827.656689814816</v>
      </c>
      <c r="T1853" s="11">
        <f t="shared" si="115"/>
        <v>41847.791666666664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11633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0.7755333333333333</v>
      </c>
      <c r="P1854">
        <f t="shared" si="113"/>
        <v>88.801526717557252</v>
      </c>
      <c r="Q1854" t="s">
        <v>8329</v>
      </c>
      <c r="R1854" t="s">
        <v>8330</v>
      </c>
      <c r="S1854" s="11">
        <f t="shared" si="114"/>
        <v>42081.52143518519</v>
      </c>
      <c r="T1854" s="11">
        <f t="shared" si="115"/>
        <v>42118.75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11633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14.54125</v>
      </c>
      <c r="P1855">
        <f t="shared" si="113"/>
        <v>830.92857142857144</v>
      </c>
      <c r="Q1855" t="s">
        <v>8329</v>
      </c>
      <c r="R1855" t="s">
        <v>8330</v>
      </c>
      <c r="S1855" s="11">
        <f t="shared" si="114"/>
        <v>41176.810381944444</v>
      </c>
      <c r="T1855" s="11">
        <f t="shared" si="115"/>
        <v>41226.852048611108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11633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0.7755333333333333</v>
      </c>
      <c r="P1856">
        <f t="shared" si="113"/>
        <v>66.856321839080465</v>
      </c>
      <c r="Q1856" t="s">
        <v>8329</v>
      </c>
      <c r="R1856" t="s">
        <v>8330</v>
      </c>
      <c r="S1856" s="11">
        <f t="shared" si="114"/>
        <v>41387.771261574075</v>
      </c>
      <c r="T1856" s="11">
        <f t="shared" si="115"/>
        <v>41417.771261574075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11633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1.3294857142857144</v>
      </c>
      <c r="P1857">
        <f t="shared" si="113"/>
        <v>60.905759162303667</v>
      </c>
      <c r="Q1857" t="s">
        <v>8329</v>
      </c>
      <c r="R1857" t="s">
        <v>8330</v>
      </c>
      <c r="S1857" s="11">
        <f t="shared" si="114"/>
        <v>41600.288657407407</v>
      </c>
      <c r="T1857" s="11">
        <f t="shared" si="115"/>
        <v>41645.288657407407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11633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5.8164999999999996</v>
      </c>
      <c r="P1858">
        <f t="shared" si="113"/>
        <v>306.13157894736844</v>
      </c>
      <c r="Q1858" t="s">
        <v>8329</v>
      </c>
      <c r="R1858" t="s">
        <v>8330</v>
      </c>
      <c r="S1858" s="11">
        <f t="shared" si="114"/>
        <v>41817.604999999996</v>
      </c>
      <c r="T1858" s="11">
        <f t="shared" si="115"/>
        <v>41838.604999999996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11633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3.8776666666666668</v>
      </c>
      <c r="P1859">
        <f t="shared" ref="P1859:P1922" si="117">IF(L1859&gt;0, E1859/L1859, 0)</f>
        <v>528.77272727272725</v>
      </c>
      <c r="Q1859" t="s">
        <v>8329</v>
      </c>
      <c r="R1859" t="s">
        <v>8330</v>
      </c>
      <c r="S1859" s="11">
        <f t="shared" ref="S1859:S1922" si="118">(((J1859/60)/60)/24)+DATE(1970,1,1)+(-6/24)</f>
        <v>41864.51866898148</v>
      </c>
      <c r="T1859" s="11">
        <f t="shared" ref="T1859:T1922" si="119">(((I1859/60)/60)/24)+DATE(1970,1,1)+(-6/24)</f>
        <v>41894.51866898148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11633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2.0939420939420939</v>
      </c>
      <c r="P1860">
        <f t="shared" si="117"/>
        <v>78.073825503355707</v>
      </c>
      <c r="Q1860" t="s">
        <v>8329</v>
      </c>
      <c r="R1860" t="s">
        <v>8330</v>
      </c>
      <c r="S1860" s="11">
        <f t="shared" si="118"/>
        <v>40832.950474537036</v>
      </c>
      <c r="T1860" s="11">
        <f t="shared" si="119"/>
        <v>40892.992141203707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11633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3.8776666666666668</v>
      </c>
      <c r="P1861">
        <f t="shared" si="117"/>
        <v>207.73214285714286</v>
      </c>
      <c r="Q1861" t="s">
        <v>8329</v>
      </c>
      <c r="R1861" t="s">
        <v>8330</v>
      </c>
      <c r="S1861" s="11">
        <f t="shared" si="118"/>
        <v>40778.520011574074</v>
      </c>
      <c r="T1861" s="11">
        <f t="shared" si="119"/>
        <v>40808.520011574074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11633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15.510666666666667</v>
      </c>
      <c r="P1862">
        <f t="shared" si="117"/>
        <v>612.26315789473688</v>
      </c>
      <c r="Q1862" t="s">
        <v>8329</v>
      </c>
      <c r="R1862" t="s">
        <v>8330</v>
      </c>
      <c r="S1862" s="11">
        <f t="shared" si="118"/>
        <v>41655.459305555552</v>
      </c>
      <c r="T1862" s="11">
        <f t="shared" si="119"/>
        <v>41676.459305555552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11633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4.6531999999999997E-2</v>
      </c>
      <c r="P1863">
        <f t="shared" si="117"/>
        <v>0</v>
      </c>
      <c r="Q1863" t="s">
        <v>8337</v>
      </c>
      <c r="R1863" t="s">
        <v>8339</v>
      </c>
      <c r="S1863" s="11">
        <f t="shared" si="118"/>
        <v>42000.050243055557</v>
      </c>
      <c r="T1863" s="11">
        <f t="shared" si="119"/>
        <v>42030.050243055557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11633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0.64627777777777773</v>
      </c>
      <c r="P1864">
        <f t="shared" si="117"/>
        <v>727.0625</v>
      </c>
      <c r="Q1864" t="s">
        <v>8337</v>
      </c>
      <c r="R1864" t="s">
        <v>8339</v>
      </c>
      <c r="S1864" s="11">
        <f t="shared" si="118"/>
        <v>42755.242754629624</v>
      </c>
      <c r="T1864" s="11">
        <f t="shared" si="119"/>
        <v>42802.0625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11633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4.6532</v>
      </c>
      <c r="P1865">
        <f t="shared" si="117"/>
        <v>5816.5</v>
      </c>
      <c r="Q1865" t="s">
        <v>8337</v>
      </c>
      <c r="R1865" t="s">
        <v>8339</v>
      </c>
      <c r="S1865" s="11">
        <f t="shared" si="118"/>
        <v>41772.547280092593</v>
      </c>
      <c r="T1865" s="11">
        <f t="shared" si="119"/>
        <v>41802.547280092593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11633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1.7896923076923077</v>
      </c>
      <c r="P1866">
        <f t="shared" si="117"/>
        <v>242.35416666666666</v>
      </c>
      <c r="Q1866" t="s">
        <v>8337</v>
      </c>
      <c r="R1866" t="s">
        <v>8339</v>
      </c>
      <c r="S1866" s="11">
        <f t="shared" si="118"/>
        <v>41733.466435185182</v>
      </c>
      <c r="T1866" s="11">
        <f t="shared" si="119"/>
        <v>41763.466435185182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11633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0.10575454545454545</v>
      </c>
      <c r="P1867">
        <f t="shared" si="117"/>
        <v>5816.5</v>
      </c>
      <c r="Q1867" t="s">
        <v>8337</v>
      </c>
      <c r="R1867" t="s">
        <v>8339</v>
      </c>
      <c r="S1867" s="11">
        <f t="shared" si="118"/>
        <v>42645.117442129631</v>
      </c>
      <c r="T1867" s="11">
        <f t="shared" si="119"/>
        <v>42680.159108796302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11633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0.46532000000000001</v>
      </c>
      <c r="P1868">
        <f t="shared" si="117"/>
        <v>5816.5</v>
      </c>
      <c r="Q1868" t="s">
        <v>8337</v>
      </c>
      <c r="R1868" t="s">
        <v>8339</v>
      </c>
      <c r="S1868" s="11">
        <f t="shared" si="118"/>
        <v>42741.996493055558</v>
      </c>
      <c r="T1868" s="11">
        <f t="shared" si="119"/>
        <v>42794.916666666672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11633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0.58165</v>
      </c>
      <c r="P1869">
        <f t="shared" si="117"/>
        <v>11633</v>
      </c>
      <c r="Q1869" t="s">
        <v>8337</v>
      </c>
      <c r="R1869" t="s">
        <v>8339</v>
      </c>
      <c r="S1869" s="11">
        <f t="shared" si="118"/>
        <v>42649.674907407403</v>
      </c>
      <c r="T1869" s="11">
        <f t="shared" si="119"/>
        <v>42679.674907407403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11633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0.46532000000000001</v>
      </c>
      <c r="P1870">
        <f t="shared" si="117"/>
        <v>684.29411764705878</v>
      </c>
      <c r="Q1870" t="s">
        <v>8337</v>
      </c>
      <c r="R1870" t="s">
        <v>8339</v>
      </c>
      <c r="S1870" s="11">
        <f t="shared" si="118"/>
        <v>42328.529224537036</v>
      </c>
      <c r="T1870" s="11">
        <f t="shared" si="119"/>
        <v>42353.082638888889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11633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1.1633</v>
      </c>
      <c r="P1871">
        <f t="shared" si="117"/>
        <v>0</v>
      </c>
      <c r="Q1871" t="s">
        <v>8337</v>
      </c>
      <c r="R1871" t="s">
        <v>8339</v>
      </c>
      <c r="S1871" s="11">
        <f t="shared" si="118"/>
        <v>42708.752881944441</v>
      </c>
      <c r="T1871" s="11">
        <f t="shared" si="119"/>
        <v>42738.752881944441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11633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3.3237142857142858</v>
      </c>
      <c r="P1872">
        <f t="shared" si="117"/>
        <v>1057.5454545454545</v>
      </c>
      <c r="Q1872" t="s">
        <v>8337</v>
      </c>
      <c r="R1872" t="s">
        <v>8339</v>
      </c>
      <c r="S1872" s="11">
        <f t="shared" si="118"/>
        <v>42371.105729166666</v>
      </c>
      <c r="T1872" s="11">
        <f t="shared" si="119"/>
        <v>42399.928472222222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11633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1.7896923076923077</v>
      </c>
      <c r="P1873">
        <f t="shared" si="117"/>
        <v>122.45263157894736</v>
      </c>
      <c r="Q1873" t="s">
        <v>8337</v>
      </c>
      <c r="R1873" t="s">
        <v>8339</v>
      </c>
      <c r="S1873" s="11">
        <f t="shared" si="118"/>
        <v>41923.533576388887</v>
      </c>
      <c r="T1873" s="11">
        <f t="shared" si="119"/>
        <v>41963.575243055559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11633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0.58165</v>
      </c>
      <c r="P1874">
        <f t="shared" si="117"/>
        <v>894.84615384615381</v>
      </c>
      <c r="Q1874" t="s">
        <v>8337</v>
      </c>
      <c r="R1874" t="s">
        <v>8339</v>
      </c>
      <c r="S1874" s="11">
        <f t="shared" si="118"/>
        <v>42154.879652777774</v>
      </c>
      <c r="T1874" s="11">
        <f t="shared" si="119"/>
        <v>42184.879652777774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11633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1.4541249999999999</v>
      </c>
      <c r="P1875">
        <f t="shared" si="117"/>
        <v>5816.5</v>
      </c>
      <c r="Q1875" t="s">
        <v>8337</v>
      </c>
      <c r="R1875" t="s">
        <v>8339</v>
      </c>
      <c r="S1875" s="11">
        <f t="shared" si="118"/>
        <v>42164.365856481483</v>
      </c>
      <c r="T1875" s="11">
        <f t="shared" si="119"/>
        <v>42193.447916666672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11633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7.270625E-2</v>
      </c>
      <c r="P1876">
        <f t="shared" si="117"/>
        <v>5816.5</v>
      </c>
      <c r="Q1876" t="s">
        <v>8337</v>
      </c>
      <c r="R1876" t="s">
        <v>8339</v>
      </c>
      <c r="S1876" s="11">
        <f t="shared" si="118"/>
        <v>42529.719131944439</v>
      </c>
      <c r="T1876" s="11">
        <f t="shared" si="119"/>
        <v>42549.719131944439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11633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1.1633</v>
      </c>
      <c r="P1877">
        <f t="shared" si="117"/>
        <v>3877.6666666666665</v>
      </c>
      <c r="Q1877" t="s">
        <v>8337</v>
      </c>
      <c r="R1877" t="s">
        <v>8339</v>
      </c>
      <c r="S1877" s="11">
        <f t="shared" si="118"/>
        <v>42528.649398148147</v>
      </c>
      <c r="T1877" s="11">
        <f t="shared" si="119"/>
        <v>42588.649398148147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11633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41.546428571428571</v>
      </c>
      <c r="P1878">
        <f t="shared" si="117"/>
        <v>0</v>
      </c>
      <c r="Q1878" t="s">
        <v>8337</v>
      </c>
      <c r="R1878" t="s">
        <v>8339</v>
      </c>
      <c r="S1878" s="11">
        <f t="shared" si="118"/>
        <v>41776.034780092588</v>
      </c>
      <c r="T1878" s="11">
        <f t="shared" si="119"/>
        <v>41806.034780092588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11633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193.88333333333333</v>
      </c>
      <c r="P1879">
        <f t="shared" si="117"/>
        <v>0</v>
      </c>
      <c r="Q1879" t="s">
        <v>8337</v>
      </c>
      <c r="R1879" t="s">
        <v>8339</v>
      </c>
      <c r="S1879" s="11">
        <f t="shared" si="118"/>
        <v>42034.779224537036</v>
      </c>
      <c r="T1879" s="11">
        <f t="shared" si="119"/>
        <v>42063.779224537036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11633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1.4541249999999999</v>
      </c>
      <c r="P1880">
        <f t="shared" si="117"/>
        <v>0</v>
      </c>
      <c r="Q1880" t="s">
        <v>8337</v>
      </c>
      <c r="R1880" t="s">
        <v>8339</v>
      </c>
      <c r="S1880" s="11">
        <f t="shared" si="118"/>
        <v>41772.758738425924</v>
      </c>
      <c r="T1880" s="11">
        <f t="shared" si="119"/>
        <v>41802.758738425924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11633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2.3266</v>
      </c>
      <c r="P1881">
        <f t="shared" si="117"/>
        <v>5816.5</v>
      </c>
      <c r="Q1881" t="s">
        <v>8337</v>
      </c>
      <c r="R1881" t="s">
        <v>8339</v>
      </c>
      <c r="S1881" s="11">
        <f t="shared" si="118"/>
        <v>42413.399641203709</v>
      </c>
      <c r="T1881" s="11">
        <f t="shared" si="119"/>
        <v>42443.357974537037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11633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2.3266</v>
      </c>
      <c r="P1882">
        <f t="shared" si="117"/>
        <v>484.70833333333331</v>
      </c>
      <c r="Q1882" t="s">
        <v>8337</v>
      </c>
      <c r="R1882" t="s">
        <v>8339</v>
      </c>
      <c r="S1882" s="11">
        <f t="shared" si="118"/>
        <v>42430.316898148143</v>
      </c>
      <c r="T1882" s="11">
        <f t="shared" si="119"/>
        <v>42459.275231481486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11633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5.8164999999999996</v>
      </c>
      <c r="P1883">
        <f t="shared" si="117"/>
        <v>166.18571428571428</v>
      </c>
      <c r="Q1883" t="s">
        <v>8329</v>
      </c>
      <c r="R1883" t="s">
        <v>8333</v>
      </c>
      <c r="S1883" s="11">
        <f t="shared" si="118"/>
        <v>42042.902650462958</v>
      </c>
      <c r="T1883" s="11">
        <f t="shared" si="119"/>
        <v>42072.860983796301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11633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3.4725373134328357</v>
      </c>
      <c r="P1884">
        <f t="shared" si="117"/>
        <v>143.61728395061729</v>
      </c>
      <c r="Q1884" t="s">
        <v>8329</v>
      </c>
      <c r="R1884" t="s">
        <v>8333</v>
      </c>
      <c r="S1884" s="11">
        <f t="shared" si="118"/>
        <v>41067.699212962965</v>
      </c>
      <c r="T1884" s="11">
        <f t="shared" si="119"/>
        <v>41100.741666666669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11633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11.644644644644645</v>
      </c>
      <c r="P1885">
        <f t="shared" si="117"/>
        <v>363.53125</v>
      </c>
      <c r="Q1885" t="s">
        <v>8329</v>
      </c>
      <c r="R1885" t="s">
        <v>8333</v>
      </c>
      <c r="S1885" s="11">
        <f t="shared" si="118"/>
        <v>40977.698009259257</v>
      </c>
      <c r="T1885" s="11">
        <f t="shared" si="119"/>
        <v>41007.656342592592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11633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11.632999999999999</v>
      </c>
      <c r="P1886">
        <f t="shared" si="117"/>
        <v>447.42307692307691</v>
      </c>
      <c r="Q1886" t="s">
        <v>8329</v>
      </c>
      <c r="R1886" t="s">
        <v>8333</v>
      </c>
      <c r="S1886" s="11">
        <f t="shared" si="118"/>
        <v>41204.948321759257</v>
      </c>
      <c r="T1886" s="11">
        <f t="shared" si="119"/>
        <v>41240.25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11633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2.5427322404371586</v>
      </c>
      <c r="P1887">
        <f t="shared" si="117"/>
        <v>110.79047619047618</v>
      </c>
      <c r="Q1887" t="s">
        <v>8329</v>
      </c>
      <c r="R1887" t="s">
        <v>8333</v>
      </c>
      <c r="S1887" s="11">
        <f t="shared" si="118"/>
        <v>41098.843865740739</v>
      </c>
      <c r="T1887" s="11">
        <f t="shared" si="119"/>
        <v>41131.666666666664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11633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9.6941666666666659</v>
      </c>
      <c r="P1888">
        <f t="shared" si="117"/>
        <v>401.13793103448273</v>
      </c>
      <c r="Q1888" t="s">
        <v>8329</v>
      </c>
      <c r="R1888" t="s">
        <v>8333</v>
      </c>
      <c r="S1888" s="11">
        <f t="shared" si="118"/>
        <v>41925.656689814816</v>
      </c>
      <c r="T1888" s="11">
        <f t="shared" si="119"/>
        <v>41955.69835648148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11633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3.8776666666666668</v>
      </c>
      <c r="P1889">
        <f t="shared" si="117"/>
        <v>1454.125</v>
      </c>
      <c r="Q1889" t="s">
        <v>8329</v>
      </c>
      <c r="R1889" t="s">
        <v>8333</v>
      </c>
      <c r="S1889" s="11">
        <f t="shared" si="118"/>
        <v>42323.550138888888</v>
      </c>
      <c r="T1889" s="11">
        <f t="shared" si="119"/>
        <v>42341.645833333328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11633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4.6532</v>
      </c>
      <c r="P1890">
        <f t="shared" si="117"/>
        <v>130.70786516853931</v>
      </c>
      <c r="Q1890" t="s">
        <v>8329</v>
      </c>
      <c r="R1890" t="s">
        <v>8333</v>
      </c>
      <c r="S1890" s="11">
        <f t="shared" si="118"/>
        <v>40298.989953703705</v>
      </c>
      <c r="T1890" s="11">
        <f t="shared" si="119"/>
        <v>40329.957638888889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11633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5.8164999999999996</v>
      </c>
      <c r="P1891">
        <f t="shared" si="117"/>
        <v>264.38636363636363</v>
      </c>
      <c r="Q1891" t="s">
        <v>8329</v>
      </c>
      <c r="R1891" t="s">
        <v>8333</v>
      </c>
      <c r="S1891" s="11">
        <f t="shared" si="118"/>
        <v>41299.543356481481</v>
      </c>
      <c r="T1891" s="11">
        <f t="shared" si="119"/>
        <v>41344.501689814817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11633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0.9694166666666667</v>
      </c>
      <c r="P1892">
        <f t="shared" si="117"/>
        <v>47.288617886178862</v>
      </c>
      <c r="Q1892" t="s">
        <v>8329</v>
      </c>
      <c r="R1892" t="s">
        <v>8333</v>
      </c>
      <c r="S1892" s="11">
        <f t="shared" si="118"/>
        <v>41228.536203703705</v>
      </c>
      <c r="T1892" s="11">
        <f t="shared" si="119"/>
        <v>41258.536203703705</v>
      </c>
    </row>
    <row r="1893" spans="1:20" ht="49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11633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1.1633</v>
      </c>
      <c r="P1893">
        <f t="shared" si="117"/>
        <v>96.941666666666663</v>
      </c>
      <c r="Q1893" t="s">
        <v>8329</v>
      </c>
      <c r="R1893" t="s">
        <v>8333</v>
      </c>
      <c r="S1893" s="11">
        <f t="shared" si="118"/>
        <v>40335.548078703701</v>
      </c>
      <c r="T1893" s="11">
        <f t="shared" si="119"/>
        <v>40381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11633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23.265999999999998</v>
      </c>
      <c r="P1894">
        <f t="shared" si="117"/>
        <v>447.42307692307691</v>
      </c>
      <c r="Q1894" t="s">
        <v>8329</v>
      </c>
      <c r="R1894" t="s">
        <v>8333</v>
      </c>
      <c r="S1894" s="11">
        <f t="shared" si="118"/>
        <v>40671.387511574074</v>
      </c>
      <c r="T1894" s="11">
        <f t="shared" si="119"/>
        <v>40701.387511574074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11633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4.6532</v>
      </c>
      <c r="P1895">
        <f t="shared" si="117"/>
        <v>258.51111111111112</v>
      </c>
      <c r="Q1895" t="s">
        <v>8329</v>
      </c>
      <c r="R1895" t="s">
        <v>8333</v>
      </c>
      <c r="S1895" s="11">
        <f t="shared" si="118"/>
        <v>40632.69195601852</v>
      </c>
      <c r="T1895" s="11">
        <f t="shared" si="119"/>
        <v>40648.915972222225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11633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11.632999999999999</v>
      </c>
      <c r="P1896">
        <f t="shared" si="117"/>
        <v>581.65</v>
      </c>
      <c r="Q1896" t="s">
        <v>8329</v>
      </c>
      <c r="R1896" t="s">
        <v>8333</v>
      </c>
      <c r="S1896" s="11">
        <f t="shared" si="118"/>
        <v>40920.654895833337</v>
      </c>
      <c r="T1896" s="11">
        <f t="shared" si="119"/>
        <v>40951.654895833337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11633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1.2822971781305115</v>
      </c>
      <c r="P1897">
        <f t="shared" si="117"/>
        <v>247.51063829787233</v>
      </c>
      <c r="Q1897" t="s">
        <v>8329</v>
      </c>
      <c r="R1897" t="s">
        <v>8333</v>
      </c>
      <c r="S1897" s="11">
        <f t="shared" si="118"/>
        <v>42267.496782407412</v>
      </c>
      <c r="T1897" s="11">
        <f t="shared" si="119"/>
        <v>42297.496782407412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11633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25.793791574279378</v>
      </c>
      <c r="P1898">
        <f t="shared" si="117"/>
        <v>894.84615384615381</v>
      </c>
      <c r="Q1898" t="s">
        <v>8329</v>
      </c>
      <c r="R1898" t="s">
        <v>8333</v>
      </c>
      <c r="S1898" s="11">
        <f t="shared" si="118"/>
        <v>40981.460243055553</v>
      </c>
      <c r="T1898" s="11">
        <f t="shared" si="119"/>
        <v>41011.460243055553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11633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1.8319685039370079</v>
      </c>
      <c r="P1899">
        <f t="shared" si="117"/>
        <v>63.568306010928964</v>
      </c>
      <c r="Q1899" t="s">
        <v>8329</v>
      </c>
      <c r="R1899" t="s">
        <v>8333</v>
      </c>
      <c r="S1899" s="11">
        <f t="shared" si="118"/>
        <v>41680.333402777782</v>
      </c>
      <c r="T1899" s="11">
        <f t="shared" si="119"/>
        <v>41702.625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11633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11.632999999999999</v>
      </c>
      <c r="P1900">
        <f t="shared" si="117"/>
        <v>553.95238095238096</v>
      </c>
      <c r="Q1900" t="s">
        <v>8329</v>
      </c>
      <c r="R1900" t="s">
        <v>8333</v>
      </c>
      <c r="S1900" s="11">
        <f t="shared" si="118"/>
        <v>42365.942974537036</v>
      </c>
      <c r="T1900" s="11">
        <f t="shared" si="119"/>
        <v>42401.5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11633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12.925555555555556</v>
      </c>
      <c r="P1901">
        <f t="shared" si="117"/>
        <v>276.97619047619048</v>
      </c>
      <c r="Q1901" t="s">
        <v>8329</v>
      </c>
      <c r="R1901" t="s">
        <v>8333</v>
      </c>
      <c r="S1901" s="11">
        <f t="shared" si="118"/>
        <v>42058.691736111112</v>
      </c>
      <c r="T1901" s="11">
        <f t="shared" si="119"/>
        <v>42088.65006944444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11633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4.6532</v>
      </c>
      <c r="P1902">
        <f t="shared" si="117"/>
        <v>215.42592592592592</v>
      </c>
      <c r="Q1902" t="s">
        <v>8329</v>
      </c>
      <c r="R1902" t="s">
        <v>8333</v>
      </c>
      <c r="S1902" s="11">
        <f t="shared" si="118"/>
        <v>41160.621886574074</v>
      </c>
      <c r="T1902" s="11">
        <f t="shared" si="119"/>
        <v>41188.165972222225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11633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0.1175050505050505</v>
      </c>
      <c r="P1903">
        <f t="shared" si="117"/>
        <v>465.32</v>
      </c>
      <c r="Q1903" t="s">
        <v>8323</v>
      </c>
      <c r="R1903" t="s">
        <v>8352</v>
      </c>
      <c r="S1903" s="11">
        <f t="shared" si="118"/>
        <v>42116.29315972222</v>
      </c>
      <c r="T1903" s="11">
        <f t="shared" si="119"/>
        <v>42146.291666666672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11633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11.632999999999999</v>
      </c>
      <c r="P1904">
        <f t="shared" si="117"/>
        <v>3877.6666666666665</v>
      </c>
      <c r="Q1904" t="s">
        <v>8323</v>
      </c>
      <c r="R1904" t="s">
        <v>8352</v>
      </c>
      <c r="S1904" s="11">
        <f t="shared" si="118"/>
        <v>42037.539895833332</v>
      </c>
      <c r="T1904" s="11">
        <f t="shared" si="119"/>
        <v>42067.539895833332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11633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3.8776666666666668</v>
      </c>
      <c r="P1905">
        <f t="shared" si="117"/>
        <v>283.73170731707319</v>
      </c>
      <c r="Q1905" t="s">
        <v>8323</v>
      </c>
      <c r="R1905" t="s">
        <v>8352</v>
      </c>
      <c r="S1905" s="11">
        <f t="shared" si="118"/>
        <v>42702.520729166667</v>
      </c>
      <c r="T1905" s="11">
        <f t="shared" si="119"/>
        <v>42762.520729166667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11633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0.23266000000000001</v>
      </c>
      <c r="P1906">
        <f t="shared" si="117"/>
        <v>5816.5</v>
      </c>
      <c r="Q1906" t="s">
        <v>8323</v>
      </c>
      <c r="R1906" t="s">
        <v>8352</v>
      </c>
      <c r="S1906" s="11">
        <f t="shared" si="118"/>
        <v>42326.435428240744</v>
      </c>
      <c r="T1906" s="11">
        <f t="shared" si="119"/>
        <v>42371.435428240744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11633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0.46532000000000001</v>
      </c>
      <c r="P1907">
        <f t="shared" si="117"/>
        <v>2908.25</v>
      </c>
      <c r="Q1907" t="s">
        <v>8323</v>
      </c>
      <c r="R1907" t="s">
        <v>8352</v>
      </c>
      <c r="S1907" s="11">
        <f t="shared" si="118"/>
        <v>41859.675856481481</v>
      </c>
      <c r="T1907" s="11">
        <f t="shared" si="119"/>
        <v>41889.675856481481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11633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0.23266000000000001</v>
      </c>
      <c r="P1908">
        <f t="shared" si="117"/>
        <v>117.50505050505051</v>
      </c>
      <c r="Q1908" t="s">
        <v>8323</v>
      </c>
      <c r="R1908" t="s">
        <v>8352</v>
      </c>
      <c r="S1908" s="11">
        <f t="shared" si="118"/>
        <v>42514.421099537038</v>
      </c>
      <c r="T1908" s="11">
        <f t="shared" si="119"/>
        <v>42544.421099537038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11633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0.38776666666666665</v>
      </c>
      <c r="P1909">
        <f t="shared" si="117"/>
        <v>2908.25</v>
      </c>
      <c r="Q1909" t="s">
        <v>8323</v>
      </c>
      <c r="R1909" t="s">
        <v>8352</v>
      </c>
      <c r="S1909" s="11">
        <f t="shared" si="118"/>
        <v>41767.337094907409</v>
      </c>
      <c r="T1909" s="11">
        <f t="shared" si="119"/>
        <v>41782.337094907409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11633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0.46532000000000001</v>
      </c>
      <c r="P1910">
        <f t="shared" si="117"/>
        <v>2908.25</v>
      </c>
      <c r="Q1910" t="s">
        <v>8323</v>
      </c>
      <c r="R1910" t="s">
        <v>8352</v>
      </c>
      <c r="S1910" s="11">
        <f t="shared" si="118"/>
        <v>42703.667824074073</v>
      </c>
      <c r="T1910" s="11">
        <f t="shared" si="119"/>
        <v>42733.667824074073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11633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0.3323714285714286</v>
      </c>
      <c r="P1911">
        <f t="shared" si="117"/>
        <v>306.13157894736844</v>
      </c>
      <c r="Q1911" t="s">
        <v>8323</v>
      </c>
      <c r="R1911" t="s">
        <v>8352</v>
      </c>
      <c r="S1911" s="11">
        <f t="shared" si="118"/>
        <v>41905.179155092592</v>
      </c>
      <c r="T1911" s="11">
        <f t="shared" si="119"/>
        <v>41935.179155092592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11633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0.13685882352941175</v>
      </c>
      <c r="P1912">
        <f t="shared" si="117"/>
        <v>40.81754385964912</v>
      </c>
      <c r="Q1912" t="s">
        <v>8323</v>
      </c>
      <c r="R1912" t="s">
        <v>8352</v>
      </c>
      <c r="S1912" s="11">
        <f t="shared" si="118"/>
        <v>42264.713159722218</v>
      </c>
      <c r="T1912" s="11">
        <f t="shared" si="119"/>
        <v>42308.697916666672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11633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0.27371764705882351</v>
      </c>
      <c r="P1913">
        <f t="shared" si="117"/>
        <v>11633</v>
      </c>
      <c r="Q1913" t="s">
        <v>8323</v>
      </c>
      <c r="R1913" t="s">
        <v>8352</v>
      </c>
      <c r="S1913" s="11">
        <f t="shared" si="118"/>
        <v>41829.783958333333</v>
      </c>
      <c r="T1913" s="11">
        <f t="shared" si="119"/>
        <v>41859.783958333333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11633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2.3266</v>
      </c>
      <c r="P1914">
        <f t="shared" si="117"/>
        <v>276.97619047619048</v>
      </c>
      <c r="Q1914" t="s">
        <v>8323</v>
      </c>
      <c r="R1914" t="s">
        <v>8352</v>
      </c>
      <c r="S1914" s="11">
        <f t="shared" si="118"/>
        <v>42128.976388888885</v>
      </c>
      <c r="T1914" s="11">
        <f t="shared" si="119"/>
        <v>42158.976388888885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11633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0.24235416666666668</v>
      </c>
      <c r="P1915">
        <f t="shared" si="117"/>
        <v>447.42307692307691</v>
      </c>
      <c r="Q1915" t="s">
        <v>8323</v>
      </c>
      <c r="R1915" t="s">
        <v>8352</v>
      </c>
      <c r="S1915" s="11">
        <f t="shared" si="118"/>
        <v>41890.261319444442</v>
      </c>
      <c r="T1915" s="11">
        <f t="shared" si="119"/>
        <v>41920.261319444442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11633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17.466966966966968</v>
      </c>
      <c r="P1916">
        <f t="shared" si="117"/>
        <v>5816.5</v>
      </c>
      <c r="Q1916" t="s">
        <v>8323</v>
      </c>
      <c r="R1916" t="s">
        <v>8352</v>
      </c>
      <c r="S1916" s="11">
        <f t="shared" si="118"/>
        <v>41928.924456018518</v>
      </c>
      <c r="T1916" s="11">
        <f t="shared" si="119"/>
        <v>41943.915972222225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11633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23.265999999999998</v>
      </c>
      <c r="P1917">
        <f t="shared" si="117"/>
        <v>2908.25</v>
      </c>
      <c r="Q1917" t="s">
        <v>8323</v>
      </c>
      <c r="R1917" t="s">
        <v>8352</v>
      </c>
      <c r="S1917" s="11">
        <f t="shared" si="118"/>
        <v>41863.79886574074</v>
      </c>
      <c r="T1917" s="11">
        <f t="shared" si="119"/>
        <v>41883.79886574074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11633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0.58165</v>
      </c>
      <c r="P1918">
        <f t="shared" si="117"/>
        <v>1938.8333333333333</v>
      </c>
      <c r="Q1918" t="s">
        <v>8323</v>
      </c>
      <c r="R1918" t="s">
        <v>8352</v>
      </c>
      <c r="S1918" s="11">
        <f t="shared" si="118"/>
        <v>42656.467303240745</v>
      </c>
      <c r="T1918" s="11">
        <f t="shared" si="119"/>
        <v>42681.508969907409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11633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2.9828205128205127E-2</v>
      </c>
      <c r="P1919">
        <f t="shared" si="117"/>
        <v>166.18571428571428</v>
      </c>
      <c r="Q1919" t="s">
        <v>8323</v>
      </c>
      <c r="R1919" t="s">
        <v>8352</v>
      </c>
      <c r="S1919" s="11">
        <f t="shared" si="118"/>
        <v>42746.020057870366</v>
      </c>
      <c r="T1919" s="11">
        <f t="shared" si="119"/>
        <v>42776.020057870366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11633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0.46532000000000001</v>
      </c>
      <c r="P1920">
        <f t="shared" si="117"/>
        <v>1292.5555555555557</v>
      </c>
      <c r="Q1920" t="s">
        <v>8323</v>
      </c>
      <c r="R1920" t="s">
        <v>8352</v>
      </c>
      <c r="S1920" s="11">
        <f t="shared" si="118"/>
        <v>41828.539942129632</v>
      </c>
      <c r="T1920" s="11">
        <f t="shared" si="119"/>
        <v>41863.539942129632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11633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23.265999999999998</v>
      </c>
      <c r="P1921">
        <f t="shared" si="117"/>
        <v>1454.125</v>
      </c>
      <c r="Q1921" t="s">
        <v>8323</v>
      </c>
      <c r="R1921" t="s">
        <v>8352</v>
      </c>
      <c r="S1921" s="11">
        <f t="shared" si="118"/>
        <v>42113.625567129624</v>
      </c>
      <c r="T1921" s="11">
        <f t="shared" si="119"/>
        <v>42143.625567129624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11633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1.1633</v>
      </c>
      <c r="P1922">
        <f t="shared" si="117"/>
        <v>110.79047619047618</v>
      </c>
      <c r="Q1922" t="s">
        <v>8323</v>
      </c>
      <c r="R1922" t="s">
        <v>8352</v>
      </c>
      <c r="S1922" s="11">
        <f t="shared" si="118"/>
        <v>42270.625706018516</v>
      </c>
      <c r="T1922" s="11">
        <f t="shared" si="119"/>
        <v>42298.708333333328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11633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7.7553333333333336</v>
      </c>
      <c r="P1923">
        <f t="shared" ref="P1923:P1986" si="121">IF(L1923&gt;0, E1923/L1923, 0)</f>
        <v>306.13157894736844</v>
      </c>
      <c r="Q1923" t="s">
        <v>8329</v>
      </c>
      <c r="R1923" t="s">
        <v>8333</v>
      </c>
      <c r="S1923" s="11">
        <f t="shared" ref="S1923:S1986" si="122">(((J1923/60)/60)/24)+DATE(1970,1,1)+(-6/24)</f>
        <v>41073.971562500003</v>
      </c>
      <c r="T1923" s="11">
        <f t="shared" ref="T1923:T1986" si="123">(((I1923/60)/60)/24)+DATE(1970,1,1)+(-6/24)</f>
        <v>41103.971562500003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11633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5.8164999999999996</v>
      </c>
      <c r="P1924">
        <f t="shared" si="121"/>
        <v>181.765625</v>
      </c>
      <c r="Q1924" t="s">
        <v>8329</v>
      </c>
      <c r="R1924" t="s">
        <v>8333</v>
      </c>
      <c r="S1924" s="11">
        <f t="shared" si="122"/>
        <v>41590.005868055552</v>
      </c>
      <c r="T1924" s="11">
        <f t="shared" si="123"/>
        <v>41620.005868055552</v>
      </c>
    </row>
    <row r="1925" spans="1:20" ht="33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11633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93.063999999999993</v>
      </c>
      <c r="P1925">
        <f t="shared" si="121"/>
        <v>894.84615384615381</v>
      </c>
      <c r="Q1925" t="s">
        <v>8329</v>
      </c>
      <c r="R1925" t="s">
        <v>8333</v>
      </c>
      <c r="S1925" s="11">
        <f t="shared" si="122"/>
        <v>40772.598749999997</v>
      </c>
      <c r="T1925" s="11">
        <f t="shared" si="123"/>
        <v>40812.957638888889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11633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3.8776666666666668</v>
      </c>
      <c r="P1926">
        <f t="shared" si="121"/>
        <v>352.5151515151515</v>
      </c>
      <c r="Q1926" t="s">
        <v>8329</v>
      </c>
      <c r="R1926" t="s">
        <v>8333</v>
      </c>
      <c r="S1926" s="11">
        <f t="shared" si="122"/>
        <v>41626.511053240742</v>
      </c>
      <c r="T1926" s="11">
        <f t="shared" si="123"/>
        <v>41654.564583333333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11633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7.7553333333333336</v>
      </c>
      <c r="P1927">
        <f t="shared" si="121"/>
        <v>223.71153846153845</v>
      </c>
      <c r="Q1927" t="s">
        <v>8329</v>
      </c>
      <c r="R1927" t="s">
        <v>8333</v>
      </c>
      <c r="S1927" s="11">
        <f t="shared" si="122"/>
        <v>41535.65148148148</v>
      </c>
      <c r="T1927" s="11">
        <f t="shared" si="123"/>
        <v>41557.75</v>
      </c>
    </row>
    <row r="1928" spans="1:20" ht="49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11633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7.7553333333333336</v>
      </c>
      <c r="P1928">
        <f t="shared" si="121"/>
        <v>108.71962616822429</v>
      </c>
      <c r="Q1928" t="s">
        <v>8329</v>
      </c>
      <c r="R1928" t="s">
        <v>8333</v>
      </c>
      <c r="S1928" s="11">
        <f t="shared" si="122"/>
        <v>40456.704351851848</v>
      </c>
      <c r="T1928" s="11">
        <f t="shared" si="123"/>
        <v>40483.768055555556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11633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19.388333333333332</v>
      </c>
      <c r="P1929">
        <f t="shared" si="121"/>
        <v>1057.5454545454545</v>
      </c>
      <c r="Q1929" t="s">
        <v>8329</v>
      </c>
      <c r="R1929" t="s">
        <v>8333</v>
      </c>
      <c r="S1929" s="11">
        <f t="shared" si="122"/>
        <v>40960.611562500002</v>
      </c>
      <c r="T1929" s="11">
        <f t="shared" si="123"/>
        <v>40975.957638888889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11633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4.5619607843137251</v>
      </c>
      <c r="P1930">
        <f t="shared" si="121"/>
        <v>342.14705882352939</v>
      </c>
      <c r="Q1930" t="s">
        <v>8329</v>
      </c>
      <c r="R1930" t="s">
        <v>8333</v>
      </c>
      <c r="S1930" s="11">
        <f t="shared" si="122"/>
        <v>41371.398078703707</v>
      </c>
      <c r="T1930" s="11">
        <f t="shared" si="123"/>
        <v>41401.398078703707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11633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3.6353124999999999</v>
      </c>
      <c r="P1931">
        <f t="shared" si="121"/>
        <v>155.10666666666665</v>
      </c>
      <c r="Q1931" t="s">
        <v>8329</v>
      </c>
      <c r="R1931" t="s">
        <v>8333</v>
      </c>
      <c r="S1931" s="11">
        <f t="shared" si="122"/>
        <v>40686.771597222221</v>
      </c>
      <c r="T1931" s="11">
        <f t="shared" si="123"/>
        <v>40728.771597222221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11633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11.632999999999999</v>
      </c>
      <c r="P1932">
        <f t="shared" si="121"/>
        <v>447.42307692307691</v>
      </c>
      <c r="Q1932" t="s">
        <v>8329</v>
      </c>
      <c r="R1932" t="s">
        <v>8333</v>
      </c>
      <c r="S1932" s="11">
        <f t="shared" si="122"/>
        <v>41402.308819444443</v>
      </c>
      <c r="T1932" s="11">
        <f t="shared" si="123"/>
        <v>41462.308819444443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11633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5.8164999999999996</v>
      </c>
      <c r="P1933">
        <f t="shared" si="121"/>
        <v>232.66</v>
      </c>
      <c r="Q1933" t="s">
        <v>8329</v>
      </c>
      <c r="R1933" t="s">
        <v>8333</v>
      </c>
      <c r="S1933" s="11">
        <f t="shared" si="122"/>
        <v>41037.642465277779</v>
      </c>
      <c r="T1933" s="11">
        <f t="shared" si="123"/>
        <v>41050.895833333336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11633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2.2158095238095239</v>
      </c>
      <c r="P1934">
        <f t="shared" si="121"/>
        <v>145.41249999999999</v>
      </c>
      <c r="Q1934" t="s">
        <v>8329</v>
      </c>
      <c r="R1934" t="s">
        <v>8333</v>
      </c>
      <c r="S1934" s="11">
        <f t="shared" si="122"/>
        <v>40911.559872685182</v>
      </c>
      <c r="T1934" s="11">
        <f t="shared" si="123"/>
        <v>40932.559872685182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11633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1.9388333333333334</v>
      </c>
      <c r="P1935">
        <f t="shared" si="121"/>
        <v>105.75454545454545</v>
      </c>
      <c r="Q1935" t="s">
        <v>8329</v>
      </c>
      <c r="R1935" t="s">
        <v>8333</v>
      </c>
      <c r="S1935" s="11">
        <f t="shared" si="122"/>
        <v>41878.880868055552</v>
      </c>
      <c r="T1935" s="11">
        <f t="shared" si="123"/>
        <v>41908.880868055552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11633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2.3266</v>
      </c>
      <c r="P1936">
        <f t="shared" si="121"/>
        <v>151.07792207792207</v>
      </c>
      <c r="Q1936" t="s">
        <v>8329</v>
      </c>
      <c r="R1936" t="s">
        <v>8333</v>
      </c>
      <c r="S1936" s="11">
        <f t="shared" si="122"/>
        <v>40865.617141203707</v>
      </c>
      <c r="T1936" s="11">
        <f t="shared" si="123"/>
        <v>40901.958333333336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11633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4.6532</v>
      </c>
      <c r="P1937">
        <f t="shared" si="121"/>
        <v>232.66</v>
      </c>
      <c r="Q1937" t="s">
        <v>8329</v>
      </c>
      <c r="R1937" t="s">
        <v>8333</v>
      </c>
      <c r="S1937" s="11">
        <f t="shared" si="122"/>
        <v>41773.682534722226</v>
      </c>
      <c r="T1937" s="11">
        <f t="shared" si="123"/>
        <v>41810.957638888889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11633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1.5510666666666666</v>
      </c>
      <c r="P1938">
        <f t="shared" si="121"/>
        <v>80.227586206896547</v>
      </c>
      <c r="Q1938" t="s">
        <v>8329</v>
      </c>
      <c r="R1938" t="s">
        <v>8333</v>
      </c>
      <c r="S1938" s="11">
        <f t="shared" si="122"/>
        <v>40852.639699074076</v>
      </c>
      <c r="T1938" s="11">
        <f t="shared" si="123"/>
        <v>40882.999305555553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11633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19.388333333333332</v>
      </c>
      <c r="P1939">
        <f t="shared" si="121"/>
        <v>401.13793103448273</v>
      </c>
      <c r="Q1939" t="s">
        <v>8329</v>
      </c>
      <c r="R1939" t="s">
        <v>8333</v>
      </c>
      <c r="S1939" s="11">
        <f t="shared" si="122"/>
        <v>41058.868993055556</v>
      </c>
      <c r="T1939" s="11">
        <f t="shared" si="123"/>
        <v>41074.915972222225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11633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0.7755333333333333</v>
      </c>
      <c r="P1940">
        <f t="shared" si="121"/>
        <v>102.04385964912281</v>
      </c>
      <c r="Q1940" t="s">
        <v>8329</v>
      </c>
      <c r="R1940" t="s">
        <v>8333</v>
      </c>
      <c r="S1940" s="11">
        <f t="shared" si="122"/>
        <v>41426.009618055556</v>
      </c>
      <c r="T1940" s="11">
        <f t="shared" si="123"/>
        <v>41456.958333333336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11633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1.1633</v>
      </c>
      <c r="P1941">
        <f t="shared" si="121"/>
        <v>121.17708333333333</v>
      </c>
      <c r="Q1941" t="s">
        <v>8329</v>
      </c>
      <c r="R1941" t="s">
        <v>8333</v>
      </c>
      <c r="S1941" s="11">
        <f t="shared" si="122"/>
        <v>41313.735046296293</v>
      </c>
      <c r="T1941" s="11">
        <f t="shared" si="123"/>
        <v>41343.693379629629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11633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17.896923076923077</v>
      </c>
      <c r="P1942">
        <f t="shared" si="121"/>
        <v>375.25806451612902</v>
      </c>
      <c r="Q1942" t="s">
        <v>8329</v>
      </c>
      <c r="R1942" t="s">
        <v>8333</v>
      </c>
      <c r="S1942" s="11">
        <f t="shared" si="122"/>
        <v>40670.257326388892</v>
      </c>
      <c r="T1942" s="11">
        <f t="shared" si="123"/>
        <v>40708.915972222225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11633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4.6531999999999997E-2</v>
      </c>
      <c r="P1943">
        <f t="shared" si="121"/>
        <v>2.3823469178783534</v>
      </c>
      <c r="Q1943" t="s">
        <v>8323</v>
      </c>
      <c r="R1943" t="s">
        <v>8353</v>
      </c>
      <c r="S1943" s="11">
        <f t="shared" si="122"/>
        <v>41744.040868055556</v>
      </c>
      <c r="T1943" s="11">
        <f t="shared" si="123"/>
        <v>41774.040868055556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11633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1.9388333333333334</v>
      </c>
      <c r="P1944">
        <f t="shared" si="121"/>
        <v>122.45263157894736</v>
      </c>
      <c r="Q1944" t="s">
        <v>8323</v>
      </c>
      <c r="R1944" t="s">
        <v>8353</v>
      </c>
      <c r="S1944" s="11">
        <f t="shared" si="122"/>
        <v>40638.578009259261</v>
      </c>
      <c r="T1944" s="11">
        <f t="shared" si="123"/>
        <v>40728.578009259261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11633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1.1633</v>
      </c>
      <c r="P1945">
        <f t="shared" si="121"/>
        <v>4.6945117029862793</v>
      </c>
      <c r="Q1945" t="s">
        <v>8323</v>
      </c>
      <c r="R1945" t="s">
        <v>8353</v>
      </c>
      <c r="S1945" s="11">
        <f t="shared" si="122"/>
        <v>42548.019861111112</v>
      </c>
      <c r="T1945" s="11">
        <f t="shared" si="123"/>
        <v>42593.019861111112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11633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0.290825</v>
      </c>
      <c r="P1946">
        <f t="shared" si="121"/>
        <v>6.5025153717160427</v>
      </c>
      <c r="Q1946" t="s">
        <v>8323</v>
      </c>
      <c r="R1946" t="s">
        <v>8353</v>
      </c>
      <c r="S1946" s="11">
        <f t="shared" si="122"/>
        <v>41730.334374999999</v>
      </c>
      <c r="T1946" s="11">
        <f t="shared" si="123"/>
        <v>41760.334374999999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11633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0.11633</v>
      </c>
      <c r="P1947">
        <f t="shared" si="121"/>
        <v>17.107352941176469</v>
      </c>
      <c r="Q1947" t="s">
        <v>8323</v>
      </c>
      <c r="R1947" t="s">
        <v>8353</v>
      </c>
      <c r="S1947" s="11">
        <f t="shared" si="122"/>
        <v>42157.001828703709</v>
      </c>
      <c r="T1947" s="11">
        <f t="shared" si="123"/>
        <v>42197.001828703709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11633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1.5510666666666666</v>
      </c>
      <c r="P1948">
        <f t="shared" si="121"/>
        <v>166.18571428571428</v>
      </c>
      <c r="Q1948" t="s">
        <v>8323</v>
      </c>
      <c r="R1948" t="s">
        <v>8353</v>
      </c>
      <c r="S1948" s="11">
        <f t="shared" si="122"/>
        <v>41688.900011574071</v>
      </c>
      <c r="T1948" s="11">
        <f t="shared" si="123"/>
        <v>41748.858344907407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11633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14.54125</v>
      </c>
      <c r="P1949">
        <f t="shared" si="121"/>
        <v>505.78260869565219</v>
      </c>
      <c r="Q1949" t="s">
        <v>8323</v>
      </c>
      <c r="R1949" t="s">
        <v>8353</v>
      </c>
      <c r="S1949" s="11">
        <f t="shared" si="122"/>
        <v>40102.668055555558</v>
      </c>
      <c r="T1949" s="11">
        <f t="shared" si="123"/>
        <v>40139.999305555553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11633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0.11633</v>
      </c>
      <c r="P1950">
        <f t="shared" si="121"/>
        <v>2.7404004711425207</v>
      </c>
      <c r="Q1950" t="s">
        <v>8323</v>
      </c>
      <c r="R1950" t="s">
        <v>8353</v>
      </c>
      <c r="S1950" s="11">
        <f t="shared" si="122"/>
        <v>42473.354270833333</v>
      </c>
      <c r="T1950" s="11">
        <f t="shared" si="123"/>
        <v>42527.459722222222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11633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0.23266000000000001</v>
      </c>
      <c r="P1951">
        <f t="shared" si="121"/>
        <v>12.336161187698833</v>
      </c>
      <c r="Q1951" t="s">
        <v>8323</v>
      </c>
      <c r="R1951" t="s">
        <v>8353</v>
      </c>
      <c r="S1951" s="11">
        <f t="shared" si="122"/>
        <v>41800.173043981478</v>
      </c>
      <c r="T1951" s="11">
        <f t="shared" si="123"/>
        <v>41830.173043981478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11633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0.24235416666666668</v>
      </c>
      <c r="P1952">
        <f t="shared" si="121"/>
        <v>6.2009594882729209</v>
      </c>
      <c r="Q1952" t="s">
        <v>8323</v>
      </c>
      <c r="R1952" t="s">
        <v>8353</v>
      </c>
      <c r="S1952" s="11">
        <f t="shared" si="122"/>
        <v>40623.931400462963</v>
      </c>
      <c r="T1952" s="11">
        <f t="shared" si="123"/>
        <v>40654.931400462963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11633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0.23266000000000001</v>
      </c>
      <c r="P1953">
        <f t="shared" si="121"/>
        <v>13.948441247002398</v>
      </c>
      <c r="Q1953" t="s">
        <v>8323</v>
      </c>
      <c r="R1953" t="s">
        <v>8353</v>
      </c>
      <c r="S1953" s="11">
        <f t="shared" si="122"/>
        <v>42651.170567129629</v>
      </c>
      <c r="T1953" s="11">
        <f t="shared" si="123"/>
        <v>42681.212233796294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11633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0.3323714285714286</v>
      </c>
      <c r="P1954">
        <f t="shared" si="121"/>
        <v>17.057184750733139</v>
      </c>
      <c r="Q1954" t="s">
        <v>8323</v>
      </c>
      <c r="R1954" t="s">
        <v>8353</v>
      </c>
      <c r="S1954" s="11">
        <f t="shared" si="122"/>
        <v>41526.35665509259</v>
      </c>
      <c r="T1954" s="11">
        <f t="shared" si="123"/>
        <v>41563.35665509259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11633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0.7755333333333333</v>
      </c>
      <c r="P1955">
        <f t="shared" si="121"/>
        <v>79.136054421768705</v>
      </c>
      <c r="Q1955" t="s">
        <v>8323</v>
      </c>
      <c r="R1955" t="s">
        <v>8353</v>
      </c>
      <c r="S1955" s="11">
        <f t="shared" si="122"/>
        <v>40940.949826388889</v>
      </c>
      <c r="T1955" s="11">
        <f t="shared" si="123"/>
        <v>40969.875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11633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0.23266000000000001</v>
      </c>
      <c r="P1956">
        <f t="shared" si="121"/>
        <v>28.03132530120482</v>
      </c>
      <c r="Q1956" t="s">
        <v>8323</v>
      </c>
      <c r="R1956" t="s">
        <v>8353</v>
      </c>
      <c r="S1956" s="11">
        <f t="shared" si="122"/>
        <v>42394.330740740741</v>
      </c>
      <c r="T1956" s="11">
        <f t="shared" si="123"/>
        <v>42440.958333333328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11633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0.27697619047619049</v>
      </c>
      <c r="P1957">
        <f t="shared" si="121"/>
        <v>40.113793103448273</v>
      </c>
      <c r="Q1957" t="s">
        <v>8323</v>
      </c>
      <c r="R1957" t="s">
        <v>8353</v>
      </c>
      <c r="S1957" s="11">
        <f t="shared" si="122"/>
        <v>41020.021770833337</v>
      </c>
      <c r="T1957" s="11">
        <f t="shared" si="123"/>
        <v>41052.541666666664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11633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0.19388333333333332</v>
      </c>
      <c r="P1958">
        <f t="shared" si="121"/>
        <v>31.87123287671233</v>
      </c>
      <c r="Q1958" t="s">
        <v>8323</v>
      </c>
      <c r="R1958" t="s">
        <v>8353</v>
      </c>
      <c r="S1958" s="11">
        <f t="shared" si="122"/>
        <v>42067.673668981486</v>
      </c>
      <c r="T1958" s="11">
        <f t="shared" si="123"/>
        <v>42112.632002314815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11633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0.38776666666666665</v>
      </c>
      <c r="P1959">
        <f t="shared" si="121"/>
        <v>17.625757575757575</v>
      </c>
      <c r="Q1959" t="s">
        <v>8323</v>
      </c>
      <c r="R1959" t="s">
        <v>8353</v>
      </c>
      <c r="S1959" s="11">
        <f t="shared" si="122"/>
        <v>41178.848530092589</v>
      </c>
      <c r="T1959" s="11">
        <f t="shared" si="123"/>
        <v>41208.848530092589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11633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1.6618571428571429</v>
      </c>
      <c r="P1960">
        <f t="shared" si="121"/>
        <v>8.578908554572271</v>
      </c>
      <c r="Q1960" t="s">
        <v>8323</v>
      </c>
      <c r="R1960" t="s">
        <v>8353</v>
      </c>
      <c r="S1960" s="11">
        <f t="shared" si="122"/>
        <v>41326.737974537034</v>
      </c>
      <c r="T1960" s="11">
        <f t="shared" si="123"/>
        <v>41356.69630787037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11633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1.1633</v>
      </c>
      <c r="P1961">
        <f t="shared" si="121"/>
        <v>27.436320754716981</v>
      </c>
      <c r="Q1961" t="s">
        <v>8323</v>
      </c>
      <c r="R1961" t="s">
        <v>8353</v>
      </c>
      <c r="S1961" s="11">
        <f t="shared" si="122"/>
        <v>41871.595601851855</v>
      </c>
      <c r="T1961" s="11">
        <f t="shared" si="123"/>
        <v>41912.75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11633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0.1661857142857143</v>
      </c>
      <c r="P1962">
        <f t="shared" si="121"/>
        <v>352.5151515151515</v>
      </c>
      <c r="Q1962" t="s">
        <v>8323</v>
      </c>
      <c r="R1962" t="s">
        <v>8353</v>
      </c>
      <c r="S1962" s="11">
        <f t="shared" si="122"/>
        <v>41964.112743055557</v>
      </c>
      <c r="T1962" s="11">
        <f t="shared" si="123"/>
        <v>41994.112743055557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11633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1.1633</v>
      </c>
      <c r="P1963">
        <f t="shared" si="121"/>
        <v>7.1236987140232699</v>
      </c>
      <c r="Q1963" t="s">
        <v>8323</v>
      </c>
      <c r="R1963" t="s">
        <v>8353</v>
      </c>
      <c r="S1963" s="11">
        <f t="shared" si="122"/>
        <v>41147.944641203707</v>
      </c>
      <c r="T1963" s="11">
        <f t="shared" si="123"/>
        <v>41187.915972222225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11633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1.1633</v>
      </c>
      <c r="P1964">
        <f t="shared" si="121"/>
        <v>38.016339869281047</v>
      </c>
      <c r="Q1964" t="s">
        <v>8323</v>
      </c>
      <c r="R1964" t="s">
        <v>8353</v>
      </c>
      <c r="S1964" s="11">
        <f t="shared" si="122"/>
        <v>41742.530509259261</v>
      </c>
      <c r="T1964" s="11">
        <f t="shared" si="123"/>
        <v>41772.530509259261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11633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0.61226315789473684</v>
      </c>
      <c r="P1965">
        <f t="shared" si="121"/>
        <v>56.746341463414637</v>
      </c>
      <c r="Q1965" t="s">
        <v>8323</v>
      </c>
      <c r="R1965" t="s">
        <v>8353</v>
      </c>
      <c r="S1965" s="11">
        <f t="shared" si="122"/>
        <v>41863.179791666669</v>
      </c>
      <c r="T1965" s="11">
        <f t="shared" si="123"/>
        <v>41898.179791666669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11633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0.13041479820627802</v>
      </c>
      <c r="P1966">
        <f t="shared" si="121"/>
        <v>9.0811865729898518</v>
      </c>
      <c r="Q1966" t="s">
        <v>8323</v>
      </c>
      <c r="R1966" t="s">
        <v>8353</v>
      </c>
      <c r="S1966" s="11">
        <f t="shared" si="122"/>
        <v>42452.022824074069</v>
      </c>
      <c r="T1966" s="11">
        <f t="shared" si="123"/>
        <v>42482.022824074069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11633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2.3266</v>
      </c>
      <c r="P1967">
        <f t="shared" si="121"/>
        <v>112.94174757281553</v>
      </c>
      <c r="Q1967" t="s">
        <v>8323</v>
      </c>
      <c r="R1967" t="s">
        <v>8353</v>
      </c>
      <c r="S1967" s="11">
        <f t="shared" si="122"/>
        <v>40897.839236111111</v>
      </c>
      <c r="T1967" s="11">
        <f t="shared" si="123"/>
        <v>40919.791666666664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11633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0.11633</v>
      </c>
      <c r="P1968">
        <f t="shared" si="121"/>
        <v>7.6886979510905489</v>
      </c>
      <c r="Q1968" t="s">
        <v>8323</v>
      </c>
      <c r="R1968" t="s">
        <v>8353</v>
      </c>
      <c r="S1968" s="11">
        <f t="shared" si="122"/>
        <v>41835.290486111109</v>
      </c>
      <c r="T1968" s="11">
        <f t="shared" si="123"/>
        <v>41865.290486111109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11633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0.58165</v>
      </c>
      <c r="P1969">
        <f t="shared" si="121"/>
        <v>28.723456790123457</v>
      </c>
      <c r="Q1969" t="s">
        <v>8323</v>
      </c>
      <c r="R1969" t="s">
        <v>8353</v>
      </c>
      <c r="S1969" s="11">
        <f t="shared" si="122"/>
        <v>41730.413530092592</v>
      </c>
      <c r="T1969" s="11">
        <f t="shared" si="123"/>
        <v>41760.413530092592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11633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0.23266000000000001</v>
      </c>
      <c r="P1970">
        <f t="shared" si="121"/>
        <v>22.809803921568626</v>
      </c>
      <c r="Q1970" t="s">
        <v>8323</v>
      </c>
      <c r="R1970" t="s">
        <v>8353</v>
      </c>
      <c r="S1970" s="11">
        <f t="shared" si="122"/>
        <v>42676.336979166663</v>
      </c>
      <c r="T1970" s="11">
        <f t="shared" si="123"/>
        <v>42707.378645833334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11633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0.58165</v>
      </c>
      <c r="P1971">
        <f t="shared" si="121"/>
        <v>6.1648118706942236</v>
      </c>
      <c r="Q1971" t="s">
        <v>8323</v>
      </c>
      <c r="R1971" t="s">
        <v>8353</v>
      </c>
      <c r="S1971" s="11">
        <f t="shared" si="122"/>
        <v>42557.542453703703</v>
      </c>
      <c r="T1971" s="11">
        <f t="shared" si="123"/>
        <v>42587.542453703703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11633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2.3266</v>
      </c>
      <c r="P1972">
        <f t="shared" si="121"/>
        <v>16.594864479315262</v>
      </c>
      <c r="Q1972" t="s">
        <v>8323</v>
      </c>
      <c r="R1972" t="s">
        <v>8353</v>
      </c>
      <c r="S1972" s="11">
        <f t="shared" si="122"/>
        <v>41323.943298611113</v>
      </c>
      <c r="T1972" s="11">
        <f t="shared" si="123"/>
        <v>41383.901631944449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11633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2.9082500000000001E-2</v>
      </c>
      <c r="P1973">
        <f t="shared" si="121"/>
        <v>3.0113901113124513</v>
      </c>
      <c r="Q1973" t="s">
        <v>8323</v>
      </c>
      <c r="R1973" t="s">
        <v>8353</v>
      </c>
      <c r="S1973" s="11">
        <f t="shared" si="122"/>
        <v>41561.250706018516</v>
      </c>
      <c r="T1973" s="11">
        <f t="shared" si="123"/>
        <v>41592.916666666664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11633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4.6532</v>
      </c>
      <c r="P1974">
        <f t="shared" si="121"/>
        <v>48.878151260504204</v>
      </c>
      <c r="Q1974" t="s">
        <v>8323</v>
      </c>
      <c r="R1974" t="s">
        <v>8353</v>
      </c>
      <c r="S1974" s="11">
        <f t="shared" si="122"/>
        <v>41200.762083333335</v>
      </c>
      <c r="T1974" s="11">
        <f t="shared" si="123"/>
        <v>41230.803749999999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11633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5.8752525252525251E-2</v>
      </c>
      <c r="P1975">
        <f t="shared" si="121"/>
        <v>5.6718673817649927</v>
      </c>
      <c r="Q1975" t="s">
        <v>8323</v>
      </c>
      <c r="R1975" t="s">
        <v>8353</v>
      </c>
      <c r="S1975" s="11">
        <f t="shared" si="122"/>
        <v>42549.472962962958</v>
      </c>
      <c r="T1975" s="11">
        <f t="shared" si="123"/>
        <v>42588.041666666672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11633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0.58165</v>
      </c>
      <c r="P1976">
        <f t="shared" si="121"/>
        <v>28.937810945273633</v>
      </c>
      <c r="Q1976" t="s">
        <v>8323</v>
      </c>
      <c r="R1976" t="s">
        <v>8353</v>
      </c>
      <c r="S1976" s="11">
        <f t="shared" si="122"/>
        <v>41445.084131944444</v>
      </c>
      <c r="T1976" s="11">
        <f t="shared" si="123"/>
        <v>41505.084131944444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11633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0.72706249999999994</v>
      </c>
      <c r="P1977">
        <f t="shared" si="121"/>
        <v>45.980237154150196</v>
      </c>
      <c r="Q1977" t="s">
        <v>8323</v>
      </c>
      <c r="R1977" t="s">
        <v>8353</v>
      </c>
      <c r="S1977" s="11">
        <f t="shared" si="122"/>
        <v>41313.505219907405</v>
      </c>
      <c r="T1977" s="11">
        <f t="shared" si="123"/>
        <v>41343.505219907405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11633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2.9082499999999998</v>
      </c>
      <c r="P1978">
        <f t="shared" si="121"/>
        <v>24.594080338266384</v>
      </c>
      <c r="Q1978" t="s">
        <v>8323</v>
      </c>
      <c r="R1978" t="s">
        <v>8353</v>
      </c>
      <c r="S1978" s="11">
        <f t="shared" si="122"/>
        <v>41438.649594907409</v>
      </c>
      <c r="T1978" s="11">
        <f t="shared" si="123"/>
        <v>41468.649594907409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11633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0.23266000000000001</v>
      </c>
      <c r="P1979">
        <f t="shared" si="121"/>
        <v>14.169305724725945</v>
      </c>
      <c r="Q1979" t="s">
        <v>8323</v>
      </c>
      <c r="R1979" t="s">
        <v>8353</v>
      </c>
      <c r="S1979" s="11">
        <f t="shared" si="122"/>
        <v>42310.966898148152</v>
      </c>
      <c r="T1979" s="11">
        <f t="shared" si="123"/>
        <v>42357.082638888889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11633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0.23266000000000001</v>
      </c>
      <c r="P1980">
        <f t="shared" si="121"/>
        <v>29.981958762886599</v>
      </c>
      <c r="Q1980" t="s">
        <v>8323</v>
      </c>
      <c r="R1980" t="s">
        <v>8353</v>
      </c>
      <c r="S1980" s="11">
        <f t="shared" si="122"/>
        <v>41038.975601851853</v>
      </c>
      <c r="T1980" s="11">
        <f t="shared" si="123"/>
        <v>41072.041666666664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11633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5.8165000000000001E-2</v>
      </c>
      <c r="P1981">
        <f t="shared" si="121"/>
        <v>14.308733087330873</v>
      </c>
      <c r="Q1981" t="s">
        <v>8323</v>
      </c>
      <c r="R1981" t="s">
        <v>8353</v>
      </c>
      <c r="S1981" s="11">
        <f t="shared" si="122"/>
        <v>42290.210023148145</v>
      </c>
      <c r="T1981" s="11">
        <f t="shared" si="123"/>
        <v>42326.957638888889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11633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0.23266000000000001</v>
      </c>
      <c r="P1982">
        <f t="shared" si="121"/>
        <v>5.980976863753213</v>
      </c>
      <c r="Q1982" t="s">
        <v>8323</v>
      </c>
      <c r="R1982" t="s">
        <v>8353</v>
      </c>
      <c r="S1982" s="11">
        <f t="shared" si="122"/>
        <v>42423.292384259257</v>
      </c>
      <c r="T1982" s="11">
        <f t="shared" si="123"/>
        <v>42463.250717592593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11633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1.5510666666666666</v>
      </c>
      <c r="P1983">
        <f t="shared" si="121"/>
        <v>969.41666666666663</v>
      </c>
      <c r="Q1983" t="s">
        <v>8342</v>
      </c>
      <c r="R1983" t="s">
        <v>8354</v>
      </c>
      <c r="S1983" s="11">
        <f t="shared" si="122"/>
        <v>41799.475289351853</v>
      </c>
      <c r="T1983" s="11">
        <f t="shared" si="123"/>
        <v>41829.475289351853</v>
      </c>
    </row>
    <row r="1984" spans="1:20" ht="33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11633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6.4627777777777784E-2</v>
      </c>
      <c r="P1984">
        <f t="shared" si="121"/>
        <v>0</v>
      </c>
      <c r="Q1984" t="s">
        <v>8342</v>
      </c>
      <c r="R1984" t="s">
        <v>8354</v>
      </c>
      <c r="S1984" s="11">
        <f t="shared" si="122"/>
        <v>42678.336655092593</v>
      </c>
      <c r="T1984" s="11">
        <f t="shared" si="123"/>
        <v>42708.378321759257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11633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0.3525151515151515</v>
      </c>
      <c r="P1985">
        <f t="shared" si="121"/>
        <v>727.0625</v>
      </c>
      <c r="Q1985" t="s">
        <v>8342</v>
      </c>
      <c r="R1985" t="s">
        <v>8354</v>
      </c>
      <c r="S1985" s="11">
        <f t="shared" si="122"/>
        <v>42592.761782407411</v>
      </c>
      <c r="T1985" s="11">
        <f t="shared" si="123"/>
        <v>42615.041666666672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11633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0.7755333333333333</v>
      </c>
      <c r="P1986">
        <f t="shared" si="121"/>
        <v>1661.8571428571429</v>
      </c>
      <c r="Q1986" t="s">
        <v>8342</v>
      </c>
      <c r="R1986" t="s">
        <v>8354</v>
      </c>
      <c r="S1986" s="11">
        <f t="shared" si="122"/>
        <v>41913.540289351848</v>
      </c>
      <c r="T1986" s="11">
        <f t="shared" si="123"/>
        <v>41973.581956018519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11633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7.2706249999999999</v>
      </c>
      <c r="P1987">
        <f t="shared" ref="P1987:P2050" si="125">IF(L1987&gt;0, E1987/L1987, 0)</f>
        <v>2908.25</v>
      </c>
      <c r="Q1987" t="s">
        <v>8342</v>
      </c>
      <c r="R1987" t="s">
        <v>8354</v>
      </c>
      <c r="S1987" s="11">
        <f t="shared" ref="S1987:S2050" si="126">(((J1987/60)/60)/24)+DATE(1970,1,1)+(-6/24)</f>
        <v>42555.448738425926</v>
      </c>
      <c r="T1987" s="11">
        <f t="shared" ref="T1987:T2050" si="127">(((I1987/60)/60)/24)+DATE(1970,1,1)+(-6/24)</f>
        <v>42584.708333333328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11633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5.8164999999999996</v>
      </c>
      <c r="P1988">
        <f t="shared" si="125"/>
        <v>11633</v>
      </c>
      <c r="Q1988" t="s">
        <v>8342</v>
      </c>
      <c r="R1988" t="s">
        <v>8354</v>
      </c>
      <c r="S1988" s="11">
        <f t="shared" si="126"/>
        <v>42413.183831018512</v>
      </c>
      <c r="T1988" s="11">
        <f t="shared" si="127"/>
        <v>42443.142164351855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11633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2.1150909090909091</v>
      </c>
      <c r="P1989">
        <f t="shared" si="125"/>
        <v>415.46428571428572</v>
      </c>
      <c r="Q1989" t="s">
        <v>8342</v>
      </c>
      <c r="R1989" t="s">
        <v>8354</v>
      </c>
      <c r="S1989" s="11">
        <f t="shared" si="126"/>
        <v>42034.389768518522</v>
      </c>
      <c r="T1989" s="11">
        <f t="shared" si="127"/>
        <v>42064.389768518522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11633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1.9388333333333334</v>
      </c>
      <c r="P1990">
        <f t="shared" si="125"/>
        <v>11633</v>
      </c>
      <c r="Q1990" t="s">
        <v>8342</v>
      </c>
      <c r="R1990" t="s">
        <v>8354</v>
      </c>
      <c r="S1990" s="11">
        <f t="shared" si="126"/>
        <v>42206.513217592597</v>
      </c>
      <c r="T1990" s="11">
        <f t="shared" si="127"/>
        <v>42236.513217592597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11633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2.3266</v>
      </c>
      <c r="P1991">
        <f t="shared" si="125"/>
        <v>11633</v>
      </c>
      <c r="Q1991" t="s">
        <v>8342</v>
      </c>
      <c r="R1991" t="s">
        <v>8354</v>
      </c>
      <c r="S1991" s="11">
        <f t="shared" si="126"/>
        <v>42685.430648148147</v>
      </c>
      <c r="T1991" s="11">
        <f t="shared" si="127"/>
        <v>42715.430648148147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11633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3.8776666666666668</v>
      </c>
      <c r="P1992">
        <f t="shared" si="125"/>
        <v>2326.6</v>
      </c>
      <c r="Q1992" t="s">
        <v>8342</v>
      </c>
      <c r="R1992" t="s">
        <v>8354</v>
      </c>
      <c r="S1992" s="11">
        <f t="shared" si="126"/>
        <v>42397.945972222224</v>
      </c>
      <c r="T1992" s="11">
        <f t="shared" si="127"/>
        <v>42412.945972222224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11633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5.8164999999999996</v>
      </c>
      <c r="P1993">
        <f t="shared" si="125"/>
        <v>3877.6666666666665</v>
      </c>
      <c r="Q1993" t="s">
        <v>8342</v>
      </c>
      <c r="R1993" t="s">
        <v>8354</v>
      </c>
      <c r="S1993" s="11">
        <f t="shared" si="126"/>
        <v>42167.64335648148</v>
      </c>
      <c r="T1993" s="11">
        <f t="shared" si="127"/>
        <v>42188.64335648148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11633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7.7553333333333336</v>
      </c>
      <c r="P1994">
        <f t="shared" si="125"/>
        <v>5816.5</v>
      </c>
      <c r="Q1994" t="s">
        <v>8342</v>
      </c>
      <c r="R1994" t="s">
        <v>8354</v>
      </c>
      <c r="S1994" s="11">
        <f t="shared" si="126"/>
        <v>42022.893414351856</v>
      </c>
      <c r="T1994" s="11">
        <f t="shared" si="127"/>
        <v>42052.893414351856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11633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5.8164999999999996</v>
      </c>
      <c r="P1995">
        <f t="shared" si="125"/>
        <v>0</v>
      </c>
      <c r="Q1995" t="s">
        <v>8342</v>
      </c>
      <c r="R1995" t="s">
        <v>8354</v>
      </c>
      <c r="S1995" s="11">
        <f t="shared" si="126"/>
        <v>42329.33839120371</v>
      </c>
      <c r="T1995" s="11">
        <f t="shared" si="127"/>
        <v>42359.33839120371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11633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3.6353124999999999</v>
      </c>
      <c r="P1996">
        <f t="shared" si="125"/>
        <v>0</v>
      </c>
      <c r="Q1996" t="s">
        <v>8342</v>
      </c>
      <c r="R1996" t="s">
        <v>8354</v>
      </c>
      <c r="S1996" s="11">
        <f t="shared" si="126"/>
        <v>42650.756273148145</v>
      </c>
      <c r="T1996" s="11">
        <f t="shared" si="127"/>
        <v>42710.797939814816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11633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11.632999999999999</v>
      </c>
      <c r="P1997">
        <f t="shared" si="125"/>
        <v>3877.6666666666665</v>
      </c>
      <c r="Q1997" t="s">
        <v>8342</v>
      </c>
      <c r="R1997" t="s">
        <v>8354</v>
      </c>
      <c r="S1997" s="11">
        <f t="shared" si="126"/>
        <v>42181.652037037042</v>
      </c>
      <c r="T1997" s="11">
        <f t="shared" si="127"/>
        <v>42201.652037037042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11633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8.6943198804185357E-2</v>
      </c>
      <c r="P1998">
        <f t="shared" si="125"/>
        <v>0</v>
      </c>
      <c r="Q1998" t="s">
        <v>8342</v>
      </c>
      <c r="R1998" t="s">
        <v>8354</v>
      </c>
      <c r="S1998" s="11">
        <f t="shared" si="126"/>
        <v>41800.569571759261</v>
      </c>
      <c r="T1998" s="11">
        <f t="shared" si="127"/>
        <v>41830.569571759261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11633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1.7896923076923077</v>
      </c>
      <c r="P1999">
        <f t="shared" si="125"/>
        <v>0</v>
      </c>
      <c r="Q1999" t="s">
        <v>8342</v>
      </c>
      <c r="R1999" t="s">
        <v>8354</v>
      </c>
      <c r="S1999" s="11">
        <f t="shared" si="126"/>
        <v>41847.680694444447</v>
      </c>
      <c r="T1999" s="11">
        <f t="shared" si="127"/>
        <v>41877.680694444447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11633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4.6532</v>
      </c>
      <c r="P2000">
        <f t="shared" si="125"/>
        <v>3877.6666666666665</v>
      </c>
      <c r="Q2000" t="s">
        <v>8342</v>
      </c>
      <c r="R2000" t="s">
        <v>8354</v>
      </c>
      <c r="S2000" s="11">
        <f t="shared" si="126"/>
        <v>41806.868495370371</v>
      </c>
      <c r="T2000" s="11">
        <f t="shared" si="127"/>
        <v>41851.868495370371</v>
      </c>
    </row>
    <row r="2001" spans="1:20" ht="33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11633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0.37525806451612903</v>
      </c>
      <c r="P2001">
        <f t="shared" si="125"/>
        <v>1661.8571428571429</v>
      </c>
      <c r="Q2001" t="s">
        <v>8342</v>
      </c>
      <c r="R2001" t="s">
        <v>8354</v>
      </c>
      <c r="S2001" s="11">
        <f t="shared" si="126"/>
        <v>41926.232731481483</v>
      </c>
      <c r="T2001" s="11">
        <f t="shared" si="127"/>
        <v>41956.274398148147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11633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2.3266</v>
      </c>
      <c r="P2002">
        <f t="shared" si="125"/>
        <v>465.32</v>
      </c>
      <c r="Q2002" t="s">
        <v>8342</v>
      </c>
      <c r="R2002" t="s">
        <v>8354</v>
      </c>
      <c r="S2002" s="11">
        <f t="shared" si="126"/>
        <v>42345.701539351852</v>
      </c>
      <c r="T2002" s="11">
        <f t="shared" si="127"/>
        <v>42375.701539351852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11633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0.2115090909090909</v>
      </c>
      <c r="P2003">
        <f t="shared" si="125"/>
        <v>7.1062919975565055</v>
      </c>
      <c r="Q2003" t="s">
        <v>8323</v>
      </c>
      <c r="R2003" t="s">
        <v>8353</v>
      </c>
      <c r="S2003" s="11">
        <f t="shared" si="126"/>
        <v>42135.959675925929</v>
      </c>
      <c r="T2003" s="11">
        <f t="shared" si="127"/>
        <v>42167.583333333328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11633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0.23266000000000001</v>
      </c>
      <c r="P2004">
        <f t="shared" si="125"/>
        <v>8.4603636363636365</v>
      </c>
      <c r="Q2004" t="s">
        <v>8323</v>
      </c>
      <c r="R2004" t="s">
        <v>8353</v>
      </c>
      <c r="S2004" s="11">
        <f t="shared" si="126"/>
        <v>42728.46230324074</v>
      </c>
      <c r="T2004" s="11">
        <f t="shared" si="127"/>
        <v>42758.46230324074</v>
      </c>
    </row>
    <row r="2005" spans="1:20" ht="49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11633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23.265999999999998</v>
      </c>
      <c r="P2005">
        <f t="shared" si="125"/>
        <v>684.29411764705878</v>
      </c>
      <c r="Q2005" t="s">
        <v>8323</v>
      </c>
      <c r="R2005" t="s">
        <v>8353</v>
      </c>
      <c r="S2005" s="11">
        <f t="shared" si="126"/>
        <v>40346.875601851854</v>
      </c>
      <c r="T2005" s="11">
        <f t="shared" si="127"/>
        <v>40361.708333333336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11633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0.23266000000000001</v>
      </c>
      <c r="P2006">
        <f t="shared" si="125"/>
        <v>32.861581920903951</v>
      </c>
      <c r="Q2006" t="s">
        <v>8323</v>
      </c>
      <c r="R2006" t="s">
        <v>8353</v>
      </c>
      <c r="S2006" s="11">
        <f t="shared" si="126"/>
        <v>41800.354895833334</v>
      </c>
      <c r="T2006" s="11">
        <f t="shared" si="127"/>
        <v>41830.354895833334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11633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0.38776666666666665</v>
      </c>
      <c r="P2007">
        <f t="shared" si="125"/>
        <v>60.905759162303667</v>
      </c>
      <c r="Q2007" t="s">
        <v>8323</v>
      </c>
      <c r="R2007" t="s">
        <v>8353</v>
      </c>
      <c r="S2007" s="11">
        <f t="shared" si="126"/>
        <v>41535.562708333331</v>
      </c>
      <c r="T2007" s="11">
        <f t="shared" si="127"/>
        <v>41562.915972222225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11633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0.23266000000000001</v>
      </c>
      <c r="P2008">
        <f t="shared" si="125"/>
        <v>38.39273927392739</v>
      </c>
      <c r="Q2008" t="s">
        <v>8323</v>
      </c>
      <c r="R2008" t="s">
        <v>8353</v>
      </c>
      <c r="S2008" s="11">
        <f t="shared" si="126"/>
        <v>41941.250520833331</v>
      </c>
      <c r="T2008" s="11">
        <f t="shared" si="127"/>
        <v>41976.292187500003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11633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1.1633</v>
      </c>
      <c r="P2009">
        <f t="shared" si="125"/>
        <v>84.912408759124091</v>
      </c>
      <c r="Q2009" t="s">
        <v>8323</v>
      </c>
      <c r="R2009" t="s">
        <v>8353</v>
      </c>
      <c r="S2009" s="11">
        <f t="shared" si="126"/>
        <v>40347.587800925925</v>
      </c>
      <c r="T2009" s="11">
        <f t="shared" si="127"/>
        <v>40413.916666666664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11633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7.4058276408686075</v>
      </c>
      <c r="P2010">
        <f t="shared" si="125"/>
        <v>283.73170731707319</v>
      </c>
      <c r="Q2010" t="s">
        <v>8323</v>
      </c>
      <c r="R2010" t="s">
        <v>8353</v>
      </c>
      <c r="S2010" s="11">
        <f t="shared" si="126"/>
        <v>40761.354421296295</v>
      </c>
      <c r="T2010" s="11">
        <f t="shared" si="127"/>
        <v>40805.354421296295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11633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0.23266000000000001</v>
      </c>
      <c r="P2011">
        <f t="shared" si="125"/>
        <v>29.228643216080403</v>
      </c>
      <c r="Q2011" t="s">
        <v>8323</v>
      </c>
      <c r="R2011" t="s">
        <v>8353</v>
      </c>
      <c r="S2011" s="11">
        <f t="shared" si="126"/>
        <v>42661.073414351849</v>
      </c>
      <c r="T2011" s="11">
        <f t="shared" si="127"/>
        <v>42697.115081018521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11633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0.38776666666666665</v>
      </c>
      <c r="P2012">
        <f t="shared" si="125"/>
        <v>6.6971790443293031</v>
      </c>
      <c r="Q2012" t="s">
        <v>8323</v>
      </c>
      <c r="R2012" t="s">
        <v>8353</v>
      </c>
      <c r="S2012" s="11">
        <f t="shared" si="126"/>
        <v>42570.746423611112</v>
      </c>
      <c r="T2012" s="11">
        <f t="shared" si="127"/>
        <v>42600.746423611112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11633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0.23266000000000001</v>
      </c>
      <c r="P2013">
        <f t="shared" si="125"/>
        <v>11.980432543769309</v>
      </c>
      <c r="Q2013" t="s">
        <v>8323</v>
      </c>
      <c r="R2013" t="s">
        <v>8353</v>
      </c>
      <c r="S2013" s="11">
        <f t="shared" si="126"/>
        <v>42347.108483796299</v>
      </c>
      <c r="T2013" s="11">
        <f t="shared" si="127"/>
        <v>42380.708333333328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11633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2.3266</v>
      </c>
      <c r="P2014">
        <f t="shared" si="125"/>
        <v>63.568306010928964</v>
      </c>
      <c r="Q2014" t="s">
        <v>8323</v>
      </c>
      <c r="R2014" t="s">
        <v>8353</v>
      </c>
      <c r="S2014" s="11">
        <f t="shared" si="126"/>
        <v>42010.572233796294</v>
      </c>
      <c r="T2014" s="11">
        <f t="shared" si="127"/>
        <v>42040.572233796294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11633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7.270625E-2</v>
      </c>
      <c r="P2015">
        <f t="shared" si="125"/>
        <v>2.5499780797895659</v>
      </c>
      <c r="Q2015" t="s">
        <v>8323</v>
      </c>
      <c r="R2015" t="s">
        <v>8353</v>
      </c>
      <c r="S2015" s="11">
        <f t="shared" si="126"/>
        <v>42499.710810185185</v>
      </c>
      <c r="T2015" s="11">
        <f t="shared" si="127"/>
        <v>42559.710810185185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11633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0.38776666666666665</v>
      </c>
      <c r="P2016">
        <f t="shared" si="125"/>
        <v>0.43969459878293077</v>
      </c>
      <c r="Q2016" t="s">
        <v>8323</v>
      </c>
      <c r="R2016" t="s">
        <v>8353</v>
      </c>
      <c r="S2016" s="11">
        <f t="shared" si="126"/>
        <v>41323.964571759258</v>
      </c>
      <c r="T2016" s="11">
        <f t="shared" si="127"/>
        <v>41357.922905092593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11633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1.6156944444444445</v>
      </c>
      <c r="P2017">
        <f t="shared" si="125"/>
        <v>71.808641975308646</v>
      </c>
      <c r="Q2017" t="s">
        <v>8323</v>
      </c>
      <c r="R2017" t="s">
        <v>8353</v>
      </c>
      <c r="S2017" s="11">
        <f t="shared" si="126"/>
        <v>40765.626886574071</v>
      </c>
      <c r="T2017" s="11">
        <f t="shared" si="127"/>
        <v>40795.626886574071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11633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1.1633</v>
      </c>
      <c r="P2018">
        <f t="shared" si="125"/>
        <v>24.286012526096034</v>
      </c>
      <c r="Q2018" t="s">
        <v>8323</v>
      </c>
      <c r="R2018" t="s">
        <v>8353</v>
      </c>
      <c r="S2018" s="11">
        <f t="shared" si="126"/>
        <v>41312.63077546296</v>
      </c>
      <c r="T2018" s="11">
        <f t="shared" si="127"/>
        <v>41342.63077546296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11633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0.46532000000000001</v>
      </c>
      <c r="P2019">
        <f t="shared" si="125"/>
        <v>27.3075117370892</v>
      </c>
      <c r="Q2019" t="s">
        <v>8323</v>
      </c>
      <c r="R2019" t="s">
        <v>8353</v>
      </c>
      <c r="S2019" s="11">
        <f t="shared" si="126"/>
        <v>40960.807349537034</v>
      </c>
      <c r="T2019" s="11">
        <f t="shared" si="127"/>
        <v>40991.916666666664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11633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0.17896923076923077</v>
      </c>
      <c r="P2020">
        <f t="shared" si="125"/>
        <v>25.851111111111113</v>
      </c>
      <c r="Q2020" t="s">
        <v>8323</v>
      </c>
      <c r="R2020" t="s">
        <v>8353</v>
      </c>
      <c r="S2020" s="11">
        <f t="shared" si="126"/>
        <v>42199.115844907406</v>
      </c>
      <c r="T2020" s="11">
        <f t="shared" si="127"/>
        <v>42229.115844907406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11633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0.290825</v>
      </c>
      <c r="P2021">
        <f t="shared" si="125"/>
        <v>6.5353932584269661</v>
      </c>
      <c r="Q2021" t="s">
        <v>8323</v>
      </c>
      <c r="R2021" t="s">
        <v>8353</v>
      </c>
      <c r="S2021" s="11">
        <f t="shared" si="126"/>
        <v>42605.45857638889</v>
      </c>
      <c r="T2021" s="11">
        <f t="shared" si="127"/>
        <v>42635.45857638889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11633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7.7553333333333336</v>
      </c>
      <c r="P2022">
        <f t="shared" si="125"/>
        <v>95.352459016393439</v>
      </c>
      <c r="Q2022" t="s">
        <v>8323</v>
      </c>
      <c r="R2022" t="s">
        <v>8353</v>
      </c>
      <c r="S2022" s="11">
        <f t="shared" si="126"/>
        <v>41736.847499999996</v>
      </c>
      <c r="T2022" s="11">
        <f t="shared" si="127"/>
        <v>41773.711111111108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11633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2.3266</v>
      </c>
      <c r="P2023">
        <f t="shared" si="125"/>
        <v>122.45263157894736</v>
      </c>
      <c r="Q2023" t="s">
        <v>8323</v>
      </c>
      <c r="R2023" t="s">
        <v>8353</v>
      </c>
      <c r="S2023" s="11">
        <f t="shared" si="126"/>
        <v>41860.820567129631</v>
      </c>
      <c r="T2023" s="11">
        <f t="shared" si="127"/>
        <v>41905.820567129631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11633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0.11633</v>
      </c>
      <c r="P2024">
        <f t="shared" si="125"/>
        <v>35.793846153846154</v>
      </c>
      <c r="Q2024" t="s">
        <v>8323</v>
      </c>
      <c r="R2024" t="s">
        <v>8353</v>
      </c>
      <c r="S2024" s="11">
        <f t="shared" si="126"/>
        <v>42502.319120370375</v>
      </c>
      <c r="T2024" s="11">
        <f t="shared" si="127"/>
        <v>42532.319120370375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11633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0.11633</v>
      </c>
      <c r="P2025">
        <f t="shared" si="125"/>
        <v>32.95467422096317</v>
      </c>
      <c r="Q2025" t="s">
        <v>8323</v>
      </c>
      <c r="R2025" t="s">
        <v>8353</v>
      </c>
      <c r="S2025" s="11">
        <f t="shared" si="126"/>
        <v>42136.170752314814</v>
      </c>
      <c r="T2025" s="11">
        <f t="shared" si="127"/>
        <v>42166.170752314814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11633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2.9082499999999998</v>
      </c>
      <c r="P2026">
        <f t="shared" si="125"/>
        <v>110.79047619047618</v>
      </c>
      <c r="Q2026" t="s">
        <v>8323</v>
      </c>
      <c r="R2026" t="s">
        <v>8353</v>
      </c>
      <c r="S2026" s="11">
        <f t="shared" si="126"/>
        <v>41099.716944444444</v>
      </c>
      <c r="T2026" s="11">
        <f t="shared" si="127"/>
        <v>41133.875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11633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0.1454125</v>
      </c>
      <c r="P2027">
        <f t="shared" si="125"/>
        <v>15.957475994513031</v>
      </c>
      <c r="Q2027" t="s">
        <v>8323</v>
      </c>
      <c r="R2027" t="s">
        <v>8353</v>
      </c>
      <c r="S2027" s="11">
        <f t="shared" si="126"/>
        <v>42135.934560185182</v>
      </c>
      <c r="T2027" s="11">
        <f t="shared" si="127"/>
        <v>42165.934560185182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11633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0.46532000000000001</v>
      </c>
      <c r="P2028">
        <f t="shared" si="125"/>
        <v>25.623348017621144</v>
      </c>
      <c r="Q2028" t="s">
        <v>8323</v>
      </c>
      <c r="R2028" t="s">
        <v>8353</v>
      </c>
      <c r="S2028" s="11">
        <f t="shared" si="126"/>
        <v>41704.485937500001</v>
      </c>
      <c r="T2028" s="11">
        <f t="shared" si="127"/>
        <v>41749.915972222225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11633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0.11633</v>
      </c>
      <c r="P2029">
        <f t="shared" si="125"/>
        <v>21.582560296846012</v>
      </c>
      <c r="Q2029" t="s">
        <v>8323</v>
      </c>
      <c r="R2029" t="s">
        <v>8353</v>
      </c>
      <c r="S2029" s="11">
        <f t="shared" si="126"/>
        <v>42048.563877314817</v>
      </c>
      <c r="T2029" s="11">
        <f t="shared" si="127"/>
        <v>42093.522210648152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11633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3.8776666666666668</v>
      </c>
      <c r="P2030">
        <f t="shared" si="125"/>
        <v>147.25316455696202</v>
      </c>
      <c r="Q2030" t="s">
        <v>8323</v>
      </c>
      <c r="R2030" t="s">
        <v>8353</v>
      </c>
      <c r="S2030" s="11">
        <f t="shared" si="126"/>
        <v>40215.669050925928</v>
      </c>
      <c r="T2030" s="11">
        <f t="shared" si="127"/>
        <v>40252.663194444445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11633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4.6532</v>
      </c>
      <c r="P2031">
        <f t="shared" si="125"/>
        <v>123.75531914893617</v>
      </c>
      <c r="Q2031" t="s">
        <v>8323</v>
      </c>
      <c r="R2031" t="s">
        <v>8353</v>
      </c>
      <c r="S2031" s="11">
        <f t="shared" si="126"/>
        <v>41847.771770833337</v>
      </c>
      <c r="T2031" s="11">
        <f t="shared" si="127"/>
        <v>41877.771770833337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11633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0.355010986328125</v>
      </c>
      <c r="P2032">
        <f t="shared" si="125"/>
        <v>18.6128</v>
      </c>
      <c r="Q2032" t="s">
        <v>8323</v>
      </c>
      <c r="R2032" t="s">
        <v>8353</v>
      </c>
      <c r="S2032" s="11">
        <f t="shared" si="126"/>
        <v>41212.746481481481</v>
      </c>
      <c r="T2032" s="11">
        <f t="shared" si="127"/>
        <v>41242.746481481481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11633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0.23266000000000001</v>
      </c>
      <c r="P2033">
        <f t="shared" si="125"/>
        <v>22.8996062992126</v>
      </c>
      <c r="Q2033" t="s">
        <v>8323</v>
      </c>
      <c r="R2033" t="s">
        <v>8353</v>
      </c>
      <c r="S2033" s="11">
        <f t="shared" si="126"/>
        <v>41975.079317129625</v>
      </c>
      <c r="T2033" s="11">
        <f t="shared" si="127"/>
        <v>42012.791666666672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11633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0.46532000000000001</v>
      </c>
      <c r="P2034">
        <f t="shared" si="125"/>
        <v>21.907721280602637</v>
      </c>
      <c r="Q2034" t="s">
        <v>8323</v>
      </c>
      <c r="R2034" t="s">
        <v>8353</v>
      </c>
      <c r="S2034" s="11">
        <f t="shared" si="126"/>
        <v>42689.315671296295</v>
      </c>
      <c r="T2034" s="11">
        <f t="shared" si="127"/>
        <v>42718.958333333328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11633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0.46532000000000001</v>
      </c>
      <c r="P2035">
        <f t="shared" si="125"/>
        <v>73.62658227848101</v>
      </c>
      <c r="Q2035" t="s">
        <v>8323</v>
      </c>
      <c r="R2035" t="s">
        <v>8353</v>
      </c>
      <c r="S2035" s="11">
        <f t="shared" si="126"/>
        <v>41724.832384259258</v>
      </c>
      <c r="T2035" s="11">
        <f t="shared" si="127"/>
        <v>41754.832384259258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11633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0.14914102564102563</v>
      </c>
      <c r="P2036">
        <f t="shared" si="125"/>
        <v>22.8996062992126</v>
      </c>
      <c r="Q2036" t="s">
        <v>8323</v>
      </c>
      <c r="R2036" t="s">
        <v>8353</v>
      </c>
      <c r="S2036" s="11">
        <f t="shared" si="126"/>
        <v>42075.880011574074</v>
      </c>
      <c r="T2036" s="11">
        <f t="shared" si="127"/>
        <v>42131.040277777778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11633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0.1454125</v>
      </c>
      <c r="P2037">
        <f t="shared" si="125"/>
        <v>18.063664596273291</v>
      </c>
      <c r="Q2037" t="s">
        <v>8323</v>
      </c>
      <c r="R2037" t="s">
        <v>8353</v>
      </c>
      <c r="S2037" s="11">
        <f t="shared" si="126"/>
        <v>42311.375081018516</v>
      </c>
      <c r="T2037" s="11">
        <f t="shared" si="127"/>
        <v>42356.791666666672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11633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0.38776666666666665</v>
      </c>
      <c r="P2038">
        <f t="shared" si="125"/>
        <v>13.71816037735849</v>
      </c>
      <c r="Q2038" t="s">
        <v>8323</v>
      </c>
      <c r="R2038" t="s">
        <v>8353</v>
      </c>
      <c r="S2038" s="11">
        <f t="shared" si="126"/>
        <v>41738.614803240744</v>
      </c>
      <c r="T2038" s="11">
        <f t="shared" si="127"/>
        <v>41768.614803240744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11633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1.1633</v>
      </c>
      <c r="P2039">
        <f t="shared" si="125"/>
        <v>27.116550116550115</v>
      </c>
      <c r="Q2039" t="s">
        <v>8323</v>
      </c>
      <c r="R2039" t="s">
        <v>8353</v>
      </c>
      <c r="S2039" s="11">
        <f t="shared" si="126"/>
        <v>41577.960104166668</v>
      </c>
      <c r="T2039" s="11">
        <f t="shared" si="127"/>
        <v>41638.001770833333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11633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1.4541249999999999</v>
      </c>
      <c r="P2040">
        <f t="shared" si="125"/>
        <v>57.024509803921568</v>
      </c>
      <c r="Q2040" t="s">
        <v>8323</v>
      </c>
      <c r="R2040" t="s">
        <v>8353</v>
      </c>
      <c r="S2040" s="11">
        <f t="shared" si="126"/>
        <v>41424.02107638889</v>
      </c>
      <c r="T2040" s="11">
        <f t="shared" si="127"/>
        <v>41456.5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11633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9.3063999999999994E-2</v>
      </c>
      <c r="P2041">
        <f t="shared" si="125"/>
        <v>30.693931398416886</v>
      </c>
      <c r="Q2041" t="s">
        <v>8323</v>
      </c>
      <c r="R2041" t="s">
        <v>8353</v>
      </c>
      <c r="S2041" s="11">
        <f t="shared" si="126"/>
        <v>42675.188946759255</v>
      </c>
      <c r="T2041" s="11">
        <f t="shared" si="127"/>
        <v>42704.957638888889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11633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3.8776666666666668</v>
      </c>
      <c r="P2042">
        <f t="shared" si="125"/>
        <v>42.926199261992622</v>
      </c>
      <c r="Q2042" t="s">
        <v>8323</v>
      </c>
      <c r="R2042" t="s">
        <v>8353</v>
      </c>
      <c r="S2042" s="11">
        <f t="shared" si="126"/>
        <v>41578.677118055559</v>
      </c>
      <c r="T2042" s="11">
        <f t="shared" si="127"/>
        <v>41593.718784722223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11633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1.2245263157894737</v>
      </c>
      <c r="P2043">
        <f t="shared" si="125"/>
        <v>96.941666666666663</v>
      </c>
      <c r="Q2043" t="s">
        <v>8323</v>
      </c>
      <c r="R2043" t="s">
        <v>8353</v>
      </c>
      <c r="S2043" s="11">
        <f t="shared" si="126"/>
        <v>42654.275775462964</v>
      </c>
      <c r="T2043" s="11">
        <f t="shared" si="127"/>
        <v>42684.317442129628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11633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1.1633</v>
      </c>
      <c r="P2044">
        <f t="shared" si="125"/>
        <v>83.092857142857142</v>
      </c>
      <c r="Q2044" t="s">
        <v>8323</v>
      </c>
      <c r="R2044" t="s">
        <v>8353</v>
      </c>
      <c r="S2044" s="11">
        <f t="shared" si="126"/>
        <v>42331.458032407405</v>
      </c>
      <c r="T2044" s="11">
        <f t="shared" si="127"/>
        <v>42391.458032407405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11633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8.3992779783393505</v>
      </c>
      <c r="P2045">
        <f t="shared" si="125"/>
        <v>60.274611398963728</v>
      </c>
      <c r="Q2045" t="s">
        <v>8323</v>
      </c>
      <c r="R2045" t="s">
        <v>8353</v>
      </c>
      <c r="S2045" s="11">
        <f t="shared" si="126"/>
        <v>42660.926817129628</v>
      </c>
      <c r="T2045" s="11">
        <f t="shared" si="127"/>
        <v>42714.957638888889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11633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0.7755333333333333</v>
      </c>
      <c r="P2046">
        <f t="shared" si="125"/>
        <v>64.62777777777778</v>
      </c>
      <c r="Q2046" t="s">
        <v>8323</v>
      </c>
      <c r="R2046" t="s">
        <v>8353</v>
      </c>
      <c r="S2046" s="11">
        <f t="shared" si="126"/>
        <v>42138.434189814812</v>
      </c>
      <c r="T2046" s="11">
        <f t="shared" si="127"/>
        <v>42168.434189814812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11633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2.3740816326530614</v>
      </c>
      <c r="P2047">
        <f t="shared" si="125"/>
        <v>44.231939163498097</v>
      </c>
      <c r="Q2047" t="s">
        <v>8323</v>
      </c>
      <c r="R2047" t="s">
        <v>8353</v>
      </c>
      <c r="S2047" s="11">
        <f t="shared" si="126"/>
        <v>41068.838506944441</v>
      </c>
      <c r="T2047" s="11">
        <f t="shared" si="127"/>
        <v>41098.838506944441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11633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1.1633</v>
      </c>
      <c r="P2048">
        <f t="shared" si="125"/>
        <v>53.608294930875573</v>
      </c>
      <c r="Q2048" t="s">
        <v>8323</v>
      </c>
      <c r="R2048" t="s">
        <v>8353</v>
      </c>
      <c r="S2048" s="11">
        <f t="shared" si="126"/>
        <v>41386.921805555554</v>
      </c>
      <c r="T2048" s="11">
        <f t="shared" si="127"/>
        <v>41416.921805555554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11633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0.11870408163265306</v>
      </c>
      <c r="P2049">
        <f t="shared" si="125"/>
        <v>26.259593679458238</v>
      </c>
      <c r="Q2049" t="s">
        <v>8323</v>
      </c>
      <c r="R2049" t="s">
        <v>8353</v>
      </c>
      <c r="S2049" s="11">
        <f t="shared" si="126"/>
        <v>42081.653587962966</v>
      </c>
      <c r="T2049" s="11">
        <f t="shared" si="127"/>
        <v>42110.75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11633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0.13685882352941175</v>
      </c>
      <c r="P2050">
        <f t="shared" si="125"/>
        <v>8.472687545520758</v>
      </c>
      <c r="Q2050" t="s">
        <v>8323</v>
      </c>
      <c r="R2050" t="s">
        <v>8353</v>
      </c>
      <c r="S2050" s="11">
        <f t="shared" si="126"/>
        <v>41387.401516203703</v>
      </c>
      <c r="T2050" s="11">
        <f t="shared" si="127"/>
        <v>41417.401516203703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11633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0.23266000000000001</v>
      </c>
      <c r="P2051">
        <f t="shared" ref="P2051:P2114" si="129">IF(L2051&gt;0, E2051/L2051, 0)</f>
        <v>15.677897574123989</v>
      </c>
      <c r="Q2051" t="s">
        <v>8323</v>
      </c>
      <c r="R2051" t="s">
        <v>8353</v>
      </c>
      <c r="S2051" s="11">
        <f t="shared" ref="S2051:S2114" si="130">(((J2051/60)/60)/24)+DATE(1970,1,1)+(-6/24)</f>
        <v>41575.277349537035</v>
      </c>
      <c r="T2051" s="11">
        <f t="shared" ref="T2051:T2114" si="131">(((I2051/60)/60)/24)+DATE(1970,1,1)+(-6/24)</f>
        <v>41610.707638888889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11633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1.1633</v>
      </c>
      <c r="P2052">
        <f t="shared" si="129"/>
        <v>68.429411764705875</v>
      </c>
      <c r="Q2052" t="s">
        <v>8323</v>
      </c>
      <c r="R2052" t="s">
        <v>8353</v>
      </c>
      <c r="S2052" s="11">
        <f t="shared" si="130"/>
        <v>42114.821504629625</v>
      </c>
      <c r="T2052" s="11">
        <f t="shared" si="131"/>
        <v>42154.821504629625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11633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1.4541249999999999</v>
      </c>
      <c r="P2053">
        <f t="shared" si="129"/>
        <v>48.070247933884296</v>
      </c>
      <c r="Q2053" t="s">
        <v>8323</v>
      </c>
      <c r="R2053" t="s">
        <v>8353</v>
      </c>
      <c r="S2053" s="11">
        <f t="shared" si="130"/>
        <v>41603.772418981483</v>
      </c>
      <c r="T2053" s="11">
        <f t="shared" si="131"/>
        <v>41633.772418981483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11633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0.23266000000000001</v>
      </c>
      <c r="P2054">
        <f t="shared" si="129"/>
        <v>21.502772643253234</v>
      </c>
      <c r="Q2054" t="s">
        <v>8323</v>
      </c>
      <c r="R2054" t="s">
        <v>8353</v>
      </c>
      <c r="S2054" s="11">
        <f t="shared" si="130"/>
        <v>42374.83394675926</v>
      </c>
      <c r="T2054" s="11">
        <f t="shared" si="131"/>
        <v>42419.83394675926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11633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2.3266</v>
      </c>
      <c r="P2055">
        <f t="shared" si="129"/>
        <v>96.140495867768593</v>
      </c>
      <c r="Q2055" t="s">
        <v>8323</v>
      </c>
      <c r="R2055" t="s">
        <v>8353</v>
      </c>
      <c r="S2055" s="11">
        <f t="shared" si="130"/>
        <v>42303.367488425924</v>
      </c>
      <c r="T2055" s="11">
        <f t="shared" si="131"/>
        <v>42333.409155092595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11633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0.3323714285714286</v>
      </c>
      <c r="P2056">
        <f t="shared" si="129"/>
        <v>18.732689210950081</v>
      </c>
      <c r="Q2056" t="s">
        <v>8323</v>
      </c>
      <c r="R2056" t="s">
        <v>8353</v>
      </c>
      <c r="S2056" s="11">
        <f t="shared" si="130"/>
        <v>41731.270949074074</v>
      </c>
      <c r="T2056" s="11">
        <f t="shared" si="131"/>
        <v>41761.270949074074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11633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1.9388333333333334</v>
      </c>
      <c r="P2057">
        <f t="shared" si="129"/>
        <v>115.17821782178218</v>
      </c>
      <c r="Q2057" t="s">
        <v>8323</v>
      </c>
      <c r="R2057" t="s">
        <v>8353</v>
      </c>
      <c r="S2057" s="11">
        <f t="shared" si="130"/>
        <v>41946.424108796295</v>
      </c>
      <c r="T2057" s="11">
        <f t="shared" si="131"/>
        <v>41975.916666666672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11633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0.23266000000000001</v>
      </c>
      <c r="P2058">
        <f t="shared" si="129"/>
        <v>20.998194945848375</v>
      </c>
      <c r="Q2058" t="s">
        <v>8323</v>
      </c>
      <c r="R2058" t="s">
        <v>8353</v>
      </c>
      <c r="S2058" s="11">
        <f t="shared" si="130"/>
        <v>41351.51090277778</v>
      </c>
      <c r="T2058" s="11">
        <f t="shared" si="131"/>
        <v>41381.51090277778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11633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0.7755333333333333</v>
      </c>
      <c r="P2059">
        <f t="shared" si="129"/>
        <v>17.466966966966968</v>
      </c>
      <c r="Q2059" t="s">
        <v>8323</v>
      </c>
      <c r="R2059" t="s">
        <v>8353</v>
      </c>
      <c r="S2059" s="11">
        <f t="shared" si="130"/>
        <v>42396.244583333333</v>
      </c>
      <c r="T2059" s="11">
        <f t="shared" si="131"/>
        <v>42426.244583333333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11633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4.5441406249999998</v>
      </c>
      <c r="P2060">
        <f t="shared" si="129"/>
        <v>28.373170731707319</v>
      </c>
      <c r="Q2060" t="s">
        <v>8323</v>
      </c>
      <c r="R2060" t="s">
        <v>8353</v>
      </c>
      <c r="S2060" s="11">
        <f t="shared" si="130"/>
        <v>42026.120717592596</v>
      </c>
      <c r="T2060" s="11">
        <f t="shared" si="131"/>
        <v>42065.583333333328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11633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0.38776666666666665</v>
      </c>
      <c r="P2061">
        <f t="shared" si="129"/>
        <v>31.021333333333335</v>
      </c>
      <c r="Q2061" t="s">
        <v>8323</v>
      </c>
      <c r="R2061" t="s">
        <v>8353</v>
      </c>
      <c r="S2061" s="11">
        <f t="shared" si="130"/>
        <v>42361.352476851855</v>
      </c>
      <c r="T2061" s="11">
        <f t="shared" si="131"/>
        <v>42400.665972222225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11633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0.46532000000000001</v>
      </c>
      <c r="P2062">
        <f t="shared" si="129"/>
        <v>8.5285923753665696</v>
      </c>
      <c r="Q2062" t="s">
        <v>8323</v>
      </c>
      <c r="R2062" t="s">
        <v>8353</v>
      </c>
      <c r="S2062" s="11">
        <f t="shared" si="130"/>
        <v>41783.392939814818</v>
      </c>
      <c r="T2062" s="11">
        <f t="shared" si="131"/>
        <v>41843.392939814818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11633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2.3266</v>
      </c>
      <c r="P2063">
        <f t="shared" si="129"/>
        <v>332.37142857142857</v>
      </c>
      <c r="Q2063" t="s">
        <v>8323</v>
      </c>
      <c r="R2063" t="s">
        <v>8353</v>
      </c>
      <c r="S2063" s="11">
        <f t="shared" si="130"/>
        <v>42705.514513888891</v>
      </c>
      <c r="T2063" s="11">
        <f t="shared" si="131"/>
        <v>42735.514513888891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11633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0.11633</v>
      </c>
      <c r="P2064">
        <f t="shared" si="129"/>
        <v>57.305418719211822</v>
      </c>
      <c r="Q2064" t="s">
        <v>8323</v>
      </c>
      <c r="R2064" t="s">
        <v>8353</v>
      </c>
      <c r="S2064" s="11">
        <f t="shared" si="130"/>
        <v>42423.1330787037</v>
      </c>
      <c r="T2064" s="11">
        <f t="shared" si="131"/>
        <v>42453.091412037036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11633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2.9082499999999998</v>
      </c>
      <c r="P2065">
        <f t="shared" si="129"/>
        <v>237.40816326530611</v>
      </c>
      <c r="Q2065" t="s">
        <v>8323</v>
      </c>
      <c r="R2065" t="s">
        <v>8353</v>
      </c>
      <c r="S2065" s="11">
        <f t="shared" si="130"/>
        <v>42472.48265046296</v>
      </c>
      <c r="T2065" s="11">
        <f t="shared" si="131"/>
        <v>42505.48265046296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11633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4.4407204098304336E-2</v>
      </c>
      <c r="P2066">
        <f t="shared" si="129"/>
        <v>2.0015485203028218</v>
      </c>
      <c r="Q2066" t="s">
        <v>8323</v>
      </c>
      <c r="R2066" t="s">
        <v>8353</v>
      </c>
      <c r="S2066" s="11">
        <f t="shared" si="130"/>
        <v>41389.114849537036</v>
      </c>
      <c r="T2066" s="11">
        <f t="shared" si="131"/>
        <v>41425.25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11633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0.290825</v>
      </c>
      <c r="P2067">
        <f t="shared" si="129"/>
        <v>7.4762210796915163</v>
      </c>
      <c r="Q2067" t="s">
        <v>8323</v>
      </c>
      <c r="R2067" t="s">
        <v>8353</v>
      </c>
      <c r="S2067" s="11">
        <f t="shared" si="130"/>
        <v>41603.083668981482</v>
      </c>
      <c r="T2067" s="11">
        <f t="shared" si="131"/>
        <v>41633.083668981482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11633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5.8164999999999996</v>
      </c>
      <c r="P2068">
        <f t="shared" si="129"/>
        <v>178.96923076923076</v>
      </c>
      <c r="Q2068" t="s">
        <v>8323</v>
      </c>
      <c r="R2068" t="s">
        <v>8353</v>
      </c>
      <c r="S2068" s="11">
        <f t="shared" si="130"/>
        <v>41844.521793981483</v>
      </c>
      <c r="T2068" s="11">
        <f t="shared" si="131"/>
        <v>41874.521793981483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11633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23.501010101010102</v>
      </c>
      <c r="P2069">
        <f t="shared" si="129"/>
        <v>1163.3</v>
      </c>
      <c r="Q2069" t="s">
        <v>8323</v>
      </c>
      <c r="R2069" t="s">
        <v>8353</v>
      </c>
      <c r="S2069" s="11">
        <f t="shared" si="130"/>
        <v>42115.603888888887</v>
      </c>
      <c r="T2069" s="11">
        <f t="shared" si="131"/>
        <v>42148.603888888887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11633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0.46532000000000001</v>
      </c>
      <c r="P2070">
        <f t="shared" si="129"/>
        <v>153.06578947368422</v>
      </c>
      <c r="Q2070" t="s">
        <v>8323</v>
      </c>
      <c r="R2070" t="s">
        <v>8353</v>
      </c>
      <c r="S2070" s="11">
        <f t="shared" si="130"/>
        <v>42633.591608796298</v>
      </c>
      <c r="T2070" s="11">
        <f t="shared" si="131"/>
        <v>42663.591608796298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11633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0.23266000000000001</v>
      </c>
      <c r="P2071">
        <f t="shared" si="129"/>
        <v>44.231939163498097</v>
      </c>
      <c r="Q2071" t="s">
        <v>8323</v>
      </c>
      <c r="R2071" t="s">
        <v>8353</v>
      </c>
      <c r="S2071" s="11">
        <f t="shared" si="130"/>
        <v>42340.722118055557</v>
      </c>
      <c r="T2071" s="11">
        <f t="shared" si="131"/>
        <v>42371.722118055557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11633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9.3063999999999994E-2</v>
      </c>
      <c r="P2072">
        <f t="shared" si="129"/>
        <v>7.6032679738562088</v>
      </c>
      <c r="Q2072" t="s">
        <v>8323</v>
      </c>
      <c r="R2072" t="s">
        <v>8353</v>
      </c>
      <c r="S2072" s="11">
        <f t="shared" si="130"/>
        <v>42519.4065162037</v>
      </c>
      <c r="T2072" s="11">
        <f t="shared" si="131"/>
        <v>42549.4065162037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11633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0.58165</v>
      </c>
      <c r="P2073">
        <f t="shared" si="129"/>
        <v>41.845323741007192</v>
      </c>
      <c r="Q2073" t="s">
        <v>8323</v>
      </c>
      <c r="R2073" t="s">
        <v>8353</v>
      </c>
      <c r="S2073" s="11">
        <f t="shared" si="130"/>
        <v>42600.028749999998</v>
      </c>
      <c r="T2073" s="11">
        <f t="shared" si="131"/>
        <v>42645.028749999998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11633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0.16269930069930069</v>
      </c>
      <c r="P2074">
        <f t="shared" si="129"/>
        <v>33.237142857142857</v>
      </c>
      <c r="Q2074" t="s">
        <v>8323</v>
      </c>
      <c r="R2074" t="s">
        <v>8353</v>
      </c>
      <c r="S2074" s="11">
        <f t="shared" si="130"/>
        <v>42467.331388888888</v>
      </c>
      <c r="T2074" s="11">
        <f t="shared" si="131"/>
        <v>42497.331388888888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11633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0.11633</v>
      </c>
      <c r="P2075">
        <f t="shared" si="129"/>
        <v>24.751063829787235</v>
      </c>
      <c r="Q2075" t="s">
        <v>8323</v>
      </c>
      <c r="R2075" t="s">
        <v>8353</v>
      </c>
      <c r="S2075" s="11">
        <f t="shared" si="130"/>
        <v>42087.418032407411</v>
      </c>
      <c r="T2075" s="11">
        <f t="shared" si="131"/>
        <v>42132.418032407411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11633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19.388333333333332</v>
      </c>
      <c r="P2076">
        <f t="shared" si="129"/>
        <v>3877.6666666666665</v>
      </c>
      <c r="Q2076" t="s">
        <v>8323</v>
      </c>
      <c r="R2076" t="s">
        <v>8353</v>
      </c>
      <c r="S2076" s="11">
        <f t="shared" si="130"/>
        <v>42466.576180555552</v>
      </c>
      <c r="T2076" s="11">
        <f t="shared" si="131"/>
        <v>42496.576180555552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11633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1.1634163416341634</v>
      </c>
      <c r="P2077">
        <f t="shared" si="129"/>
        <v>1.4186585365853659</v>
      </c>
      <c r="Q2077" t="s">
        <v>8323</v>
      </c>
      <c r="R2077" t="s">
        <v>8353</v>
      </c>
      <c r="S2077" s="11">
        <f t="shared" si="130"/>
        <v>41450.431574074071</v>
      </c>
      <c r="T2077" s="11">
        <f t="shared" si="131"/>
        <v>41480.431574074071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11633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6.4988826815642456E-2</v>
      </c>
      <c r="P2078">
        <f t="shared" si="129"/>
        <v>1.3916736451728675</v>
      </c>
      <c r="Q2078" t="s">
        <v>8323</v>
      </c>
      <c r="R2078" t="s">
        <v>8353</v>
      </c>
      <c r="S2078" s="11">
        <f t="shared" si="130"/>
        <v>41803.630659722221</v>
      </c>
      <c r="T2078" s="11">
        <f t="shared" si="131"/>
        <v>41843.630659722221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11633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0.23266000000000001</v>
      </c>
      <c r="P2079">
        <f t="shared" si="129"/>
        <v>61.877659574468083</v>
      </c>
      <c r="Q2079" t="s">
        <v>8323</v>
      </c>
      <c r="R2079" t="s">
        <v>8353</v>
      </c>
      <c r="S2079" s="11">
        <f t="shared" si="130"/>
        <v>42102.792546296296</v>
      </c>
      <c r="T2079" s="11">
        <f t="shared" si="131"/>
        <v>42160.625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11633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0.58165</v>
      </c>
      <c r="P2080">
        <f t="shared" si="129"/>
        <v>242.35416666666666</v>
      </c>
      <c r="Q2080" t="s">
        <v>8323</v>
      </c>
      <c r="R2080" t="s">
        <v>8353</v>
      </c>
      <c r="S2080" s="11">
        <f t="shared" si="130"/>
        <v>42692.521493055552</v>
      </c>
      <c r="T2080" s="11">
        <f t="shared" si="131"/>
        <v>42722.521493055552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11633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1.1633</v>
      </c>
      <c r="P2081">
        <f t="shared" si="129"/>
        <v>19.164744645799011</v>
      </c>
      <c r="Q2081" t="s">
        <v>8323</v>
      </c>
      <c r="R2081" t="s">
        <v>8353</v>
      </c>
      <c r="S2081" s="11">
        <f t="shared" si="130"/>
        <v>42150.46056712963</v>
      </c>
      <c r="T2081" s="11">
        <f t="shared" si="131"/>
        <v>42180.541666666672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11633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11.632999999999999</v>
      </c>
      <c r="P2082">
        <f t="shared" si="129"/>
        <v>232.66</v>
      </c>
      <c r="Q2082" t="s">
        <v>8323</v>
      </c>
      <c r="R2082" t="s">
        <v>8353</v>
      </c>
      <c r="S2082" s="11">
        <f t="shared" si="130"/>
        <v>42289.707175925927</v>
      </c>
      <c r="T2082" s="11">
        <f t="shared" si="131"/>
        <v>42319.748842592591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11633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3.3237142857142858</v>
      </c>
      <c r="P2083">
        <f t="shared" si="129"/>
        <v>211.5090909090909</v>
      </c>
      <c r="Q2083" t="s">
        <v>8329</v>
      </c>
      <c r="R2083" t="s">
        <v>8333</v>
      </c>
      <c r="S2083" s="11">
        <f t="shared" si="130"/>
        <v>41003.906886574077</v>
      </c>
      <c r="T2083" s="11">
        <f t="shared" si="131"/>
        <v>41044.957638888889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11633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7.7553333333333336</v>
      </c>
      <c r="P2084">
        <f t="shared" si="129"/>
        <v>306.13157894736844</v>
      </c>
      <c r="Q2084" t="s">
        <v>8329</v>
      </c>
      <c r="R2084" t="s">
        <v>8333</v>
      </c>
      <c r="S2084" s="11">
        <f t="shared" si="130"/>
        <v>40810.870324074072</v>
      </c>
      <c r="T2084" s="11">
        <f t="shared" si="131"/>
        <v>40870.911990740737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11633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15.510666666666667</v>
      </c>
      <c r="P2085">
        <f t="shared" si="129"/>
        <v>465.32</v>
      </c>
      <c r="Q2085" t="s">
        <v>8329</v>
      </c>
      <c r="R2085" t="s">
        <v>8333</v>
      </c>
      <c r="S2085" s="11">
        <f t="shared" si="130"/>
        <v>41034.47216435185</v>
      </c>
      <c r="T2085" s="11">
        <f t="shared" si="131"/>
        <v>41064.47216435185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11633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3.8776666666666668</v>
      </c>
      <c r="P2086">
        <f t="shared" si="129"/>
        <v>252.89130434782609</v>
      </c>
      <c r="Q2086" t="s">
        <v>8329</v>
      </c>
      <c r="R2086" t="s">
        <v>8333</v>
      </c>
      <c r="S2086" s="11">
        <f t="shared" si="130"/>
        <v>41731.583124999997</v>
      </c>
      <c r="T2086" s="11">
        <f t="shared" si="131"/>
        <v>41763.040972222225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11633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1.9388333333333334</v>
      </c>
      <c r="P2087">
        <f t="shared" si="129"/>
        <v>140.15662650602408</v>
      </c>
      <c r="Q2087" t="s">
        <v>8329</v>
      </c>
      <c r="R2087" t="s">
        <v>8333</v>
      </c>
      <c r="S2087" s="11">
        <f t="shared" si="130"/>
        <v>41075.585497685184</v>
      </c>
      <c r="T2087" s="11">
        <f t="shared" si="131"/>
        <v>41105.585497685184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11633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2.9082499999999998</v>
      </c>
      <c r="P2088">
        <f t="shared" si="129"/>
        <v>332.37142857142857</v>
      </c>
      <c r="Q2088" t="s">
        <v>8329</v>
      </c>
      <c r="R2088" t="s">
        <v>8333</v>
      </c>
      <c r="S2088" s="11">
        <f t="shared" si="130"/>
        <v>40860.42050925926</v>
      </c>
      <c r="T2088" s="11">
        <f t="shared" si="131"/>
        <v>40890.957638888889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11633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7.7553333333333336</v>
      </c>
      <c r="P2089">
        <f t="shared" si="129"/>
        <v>465.32</v>
      </c>
      <c r="Q2089" t="s">
        <v>8329</v>
      </c>
      <c r="R2089" t="s">
        <v>8333</v>
      </c>
      <c r="S2089" s="11">
        <f t="shared" si="130"/>
        <v>40763.954375000001</v>
      </c>
      <c r="T2089" s="11">
        <f t="shared" si="131"/>
        <v>40793.954375000001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11633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3.8776666666666668</v>
      </c>
      <c r="P2090">
        <f t="shared" si="129"/>
        <v>155.10666666666665</v>
      </c>
      <c r="Q2090" t="s">
        <v>8329</v>
      </c>
      <c r="R2090" t="s">
        <v>8333</v>
      </c>
      <c r="S2090" s="11">
        <f t="shared" si="130"/>
        <v>40395.464722222219</v>
      </c>
      <c r="T2090" s="11">
        <f t="shared" si="131"/>
        <v>40431.915972222225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11633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4.6532</v>
      </c>
      <c r="P2091">
        <f t="shared" si="129"/>
        <v>187.62903225806451</v>
      </c>
      <c r="Q2091" t="s">
        <v>8329</v>
      </c>
      <c r="R2091" t="s">
        <v>8333</v>
      </c>
      <c r="S2091" s="11">
        <f t="shared" si="130"/>
        <v>41452.826319444444</v>
      </c>
      <c r="T2091" s="11">
        <f t="shared" si="131"/>
        <v>41487.826319444444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11633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1.4541249999999999</v>
      </c>
      <c r="P2092">
        <f t="shared" si="129"/>
        <v>72.706249999999997</v>
      </c>
      <c r="Q2092" t="s">
        <v>8329</v>
      </c>
      <c r="R2092" t="s">
        <v>8333</v>
      </c>
      <c r="S2092" s="11">
        <f t="shared" si="130"/>
        <v>41299.131423611114</v>
      </c>
      <c r="T2092" s="11">
        <f t="shared" si="131"/>
        <v>41329.131423611114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11633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0.64627777777777773</v>
      </c>
      <c r="P2093">
        <f t="shared" si="129"/>
        <v>47.288617886178862</v>
      </c>
      <c r="Q2093" t="s">
        <v>8329</v>
      </c>
      <c r="R2093" t="s">
        <v>8333</v>
      </c>
      <c r="S2093" s="11">
        <f t="shared" si="130"/>
        <v>40555.072662037033</v>
      </c>
      <c r="T2093" s="11">
        <f t="shared" si="131"/>
        <v>40603.583333333336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11633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1.9388333333333334</v>
      </c>
      <c r="P2094">
        <f t="shared" si="129"/>
        <v>211.5090909090909</v>
      </c>
      <c r="Q2094" t="s">
        <v>8329</v>
      </c>
      <c r="R2094" t="s">
        <v>8333</v>
      </c>
      <c r="S2094" s="11">
        <f t="shared" si="130"/>
        <v>40763.457546296297</v>
      </c>
      <c r="T2094" s="11">
        <f t="shared" si="131"/>
        <v>40823.457546296297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11633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7.7553333333333336</v>
      </c>
      <c r="P2095">
        <f t="shared" si="129"/>
        <v>505.78260869565219</v>
      </c>
      <c r="Q2095" t="s">
        <v>8329</v>
      </c>
      <c r="R2095" t="s">
        <v>8333</v>
      </c>
      <c r="S2095" s="11">
        <f t="shared" si="130"/>
        <v>41205.604537037041</v>
      </c>
      <c r="T2095" s="11">
        <f t="shared" si="131"/>
        <v>41265.646203703705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11633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3.3237142857142858</v>
      </c>
      <c r="P2096">
        <f t="shared" si="129"/>
        <v>161.56944444444446</v>
      </c>
      <c r="Q2096" t="s">
        <v>8329</v>
      </c>
      <c r="R2096" t="s">
        <v>8333</v>
      </c>
      <c r="S2096" s="11">
        <f t="shared" si="130"/>
        <v>40938.77002314815</v>
      </c>
      <c r="T2096" s="11">
        <f t="shared" si="131"/>
        <v>40972.875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11633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4.6532</v>
      </c>
      <c r="P2097">
        <f t="shared" si="129"/>
        <v>528.77272727272725</v>
      </c>
      <c r="Q2097" t="s">
        <v>8329</v>
      </c>
      <c r="R2097" t="s">
        <v>8333</v>
      </c>
      <c r="S2097" s="11">
        <f t="shared" si="130"/>
        <v>40758.483483796292</v>
      </c>
      <c r="T2097" s="11">
        <f t="shared" si="131"/>
        <v>40818.483483796292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11633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19.388333333333332</v>
      </c>
      <c r="P2098">
        <f t="shared" si="129"/>
        <v>830.92857142857144</v>
      </c>
      <c r="Q2098" t="s">
        <v>8329</v>
      </c>
      <c r="R2098" t="s">
        <v>8333</v>
      </c>
      <c r="S2098" s="11">
        <f t="shared" si="130"/>
        <v>41192.508506944447</v>
      </c>
      <c r="T2098" s="11">
        <f t="shared" si="131"/>
        <v>41207.915972222225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11633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3.8776666666666668</v>
      </c>
      <c r="P2099">
        <f t="shared" si="129"/>
        <v>306.13157894736844</v>
      </c>
      <c r="Q2099" t="s">
        <v>8329</v>
      </c>
      <c r="R2099" t="s">
        <v>8333</v>
      </c>
      <c r="S2099" s="11">
        <f t="shared" si="130"/>
        <v>40818.33489583333</v>
      </c>
      <c r="T2099" s="11">
        <f t="shared" si="131"/>
        <v>40878.376562500001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11633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1.9388333333333334</v>
      </c>
      <c r="P2100">
        <f t="shared" si="129"/>
        <v>363.53125</v>
      </c>
      <c r="Q2100" t="s">
        <v>8329</v>
      </c>
      <c r="R2100" t="s">
        <v>8333</v>
      </c>
      <c r="S2100" s="11">
        <f t="shared" si="130"/>
        <v>40945.86383101852</v>
      </c>
      <c r="T2100" s="11">
        <f t="shared" si="131"/>
        <v>40975.86383101852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11633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3.8776666666666668</v>
      </c>
      <c r="P2101">
        <f t="shared" si="129"/>
        <v>184.65079365079364</v>
      </c>
      <c r="Q2101" t="s">
        <v>8329</v>
      </c>
      <c r="R2101" t="s">
        <v>8333</v>
      </c>
      <c r="S2101" s="11">
        <f t="shared" si="130"/>
        <v>42173.496342592596</v>
      </c>
      <c r="T2101" s="11">
        <f t="shared" si="131"/>
        <v>42186.902777777781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11633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19.388333333333332</v>
      </c>
      <c r="P2102">
        <f t="shared" si="129"/>
        <v>430.85185185185185</v>
      </c>
      <c r="Q2102" t="s">
        <v>8329</v>
      </c>
      <c r="R2102" t="s">
        <v>8333</v>
      </c>
      <c r="S2102" s="11">
        <f t="shared" si="130"/>
        <v>41074.584965277776</v>
      </c>
      <c r="T2102" s="11">
        <f t="shared" si="131"/>
        <v>41089.915972222225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11633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5.8164999999999996</v>
      </c>
      <c r="P2103">
        <f t="shared" si="129"/>
        <v>264.38636363636363</v>
      </c>
      <c r="Q2103" t="s">
        <v>8329</v>
      </c>
      <c r="R2103" t="s">
        <v>8333</v>
      </c>
      <c r="S2103" s="11">
        <f t="shared" si="130"/>
        <v>40891.899467592593</v>
      </c>
      <c r="T2103" s="11">
        <f t="shared" si="131"/>
        <v>40951.899467592593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11633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11.632999999999999</v>
      </c>
      <c r="P2104">
        <f t="shared" si="129"/>
        <v>306.13157894736844</v>
      </c>
      <c r="Q2104" t="s">
        <v>8329</v>
      </c>
      <c r="R2104" t="s">
        <v>8333</v>
      </c>
      <c r="S2104" s="11">
        <f t="shared" si="130"/>
        <v>40638.618611111109</v>
      </c>
      <c r="T2104" s="11">
        <f t="shared" si="131"/>
        <v>40668.618611111109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11633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1.4958210106724958</v>
      </c>
      <c r="P2105">
        <f t="shared" si="129"/>
        <v>101.15652173913044</v>
      </c>
      <c r="Q2105" t="s">
        <v>8329</v>
      </c>
      <c r="R2105" t="s">
        <v>8333</v>
      </c>
      <c r="S2105" s="11">
        <f t="shared" si="130"/>
        <v>41192.504942129628</v>
      </c>
      <c r="T2105" s="11">
        <f t="shared" si="131"/>
        <v>41222.5466087963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11633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14.54125</v>
      </c>
      <c r="P2106">
        <f t="shared" si="129"/>
        <v>314.40540540540542</v>
      </c>
      <c r="Q2106" t="s">
        <v>8329</v>
      </c>
      <c r="R2106" t="s">
        <v>8333</v>
      </c>
      <c r="S2106" s="11">
        <f t="shared" si="130"/>
        <v>41393.824467592596</v>
      </c>
      <c r="T2106" s="11">
        <f t="shared" si="131"/>
        <v>41424.75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11633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5.8164999999999996</v>
      </c>
      <c r="P2107">
        <f t="shared" si="129"/>
        <v>117.50505050505051</v>
      </c>
      <c r="Q2107" t="s">
        <v>8329</v>
      </c>
      <c r="R2107" t="s">
        <v>8333</v>
      </c>
      <c r="S2107" s="11">
        <f t="shared" si="130"/>
        <v>41951.538807870369</v>
      </c>
      <c r="T2107" s="11">
        <f t="shared" si="131"/>
        <v>41963.916666666672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11633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5.2877272727272731</v>
      </c>
      <c r="P2108">
        <f t="shared" si="129"/>
        <v>264.38636363636363</v>
      </c>
      <c r="Q2108" t="s">
        <v>8329</v>
      </c>
      <c r="R2108" t="s">
        <v>8333</v>
      </c>
      <c r="S2108" s="11">
        <f t="shared" si="130"/>
        <v>41269.96497685185</v>
      </c>
      <c r="T2108" s="11">
        <f t="shared" si="131"/>
        <v>41299.96497685185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11633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5.8164999999999996</v>
      </c>
      <c r="P2109">
        <f t="shared" si="129"/>
        <v>200.56896551724137</v>
      </c>
      <c r="Q2109" t="s">
        <v>8329</v>
      </c>
      <c r="R2109" t="s">
        <v>8333</v>
      </c>
      <c r="S2109" s="11">
        <f t="shared" si="130"/>
        <v>41934.46056712963</v>
      </c>
      <c r="T2109" s="11">
        <f t="shared" si="131"/>
        <v>41955.502233796295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11633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0.72706249999999994</v>
      </c>
      <c r="P2110">
        <f t="shared" si="129"/>
        <v>60.905759162303667</v>
      </c>
      <c r="Q2110" t="s">
        <v>8329</v>
      </c>
      <c r="R2110" t="s">
        <v>8333</v>
      </c>
      <c r="S2110" s="11">
        <f t="shared" si="130"/>
        <v>41134.925694444442</v>
      </c>
      <c r="T2110" s="11">
        <f t="shared" si="131"/>
        <v>41161.913194444445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11633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2.9082499999999998</v>
      </c>
      <c r="P2111">
        <f t="shared" si="129"/>
        <v>290.82499999999999</v>
      </c>
      <c r="Q2111" t="s">
        <v>8329</v>
      </c>
      <c r="R2111" t="s">
        <v>8333</v>
      </c>
      <c r="S2111" s="11">
        <f t="shared" si="130"/>
        <v>42160.458530092597</v>
      </c>
      <c r="T2111" s="11">
        <f t="shared" si="131"/>
        <v>42190.458530092597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11633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5.8164999999999996</v>
      </c>
      <c r="P2112">
        <f t="shared" si="129"/>
        <v>306.13157894736844</v>
      </c>
      <c r="Q2112" t="s">
        <v>8329</v>
      </c>
      <c r="R2112" t="s">
        <v>8333</v>
      </c>
      <c r="S2112" s="11">
        <f t="shared" si="130"/>
        <v>41759.420937499999</v>
      </c>
      <c r="T2112" s="11">
        <f t="shared" si="131"/>
        <v>41786.957638888889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11633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5.8164999999999996</v>
      </c>
      <c r="P2113">
        <f t="shared" si="129"/>
        <v>298.28205128205127</v>
      </c>
      <c r="Q2113" t="s">
        <v>8329</v>
      </c>
      <c r="R2113" t="s">
        <v>8333</v>
      </c>
      <c r="S2113" s="11">
        <f t="shared" si="130"/>
        <v>40702.947048611109</v>
      </c>
      <c r="T2113" s="11">
        <f t="shared" si="131"/>
        <v>40769.791666666664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11633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38.776666666666664</v>
      </c>
      <c r="P2114">
        <f t="shared" si="129"/>
        <v>1057.5454545454545</v>
      </c>
      <c r="Q2114" t="s">
        <v>8329</v>
      </c>
      <c r="R2114" t="s">
        <v>8333</v>
      </c>
      <c r="S2114" s="11">
        <f t="shared" si="130"/>
        <v>41365.678159722222</v>
      </c>
      <c r="T2114" s="11">
        <f t="shared" si="131"/>
        <v>41379.678159722222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11633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1.6618571428571429</v>
      </c>
      <c r="P2115">
        <f t="shared" ref="P2115:P2178" si="133">IF(L2115&gt;0, E2115/L2115, 0)</f>
        <v>108.71962616822429</v>
      </c>
      <c r="Q2115" t="s">
        <v>8329</v>
      </c>
      <c r="R2115" t="s">
        <v>8333</v>
      </c>
      <c r="S2115" s="11">
        <f t="shared" ref="S2115:S2178" si="134">(((J2115/60)/60)/24)+DATE(1970,1,1)+(-6/24)</f>
        <v>41870.61546296296</v>
      </c>
      <c r="T2115" s="11">
        <f t="shared" ref="T2115:T2178" si="135">(((I2115/60)/60)/24)+DATE(1970,1,1)+(-6/24)</f>
        <v>41905.61546296296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11633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2.3266</v>
      </c>
      <c r="P2116">
        <f t="shared" si="133"/>
        <v>79.136054421768705</v>
      </c>
      <c r="Q2116" t="s">
        <v>8329</v>
      </c>
      <c r="R2116" t="s">
        <v>8333</v>
      </c>
      <c r="S2116" s="11">
        <f t="shared" si="134"/>
        <v>40458.565625000003</v>
      </c>
      <c r="T2116" s="11">
        <f t="shared" si="135"/>
        <v>40520.957638888889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11633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7.7553333333333336</v>
      </c>
      <c r="P2117">
        <f t="shared" si="133"/>
        <v>323.13888888888891</v>
      </c>
      <c r="Q2117" t="s">
        <v>8329</v>
      </c>
      <c r="R2117" t="s">
        <v>8333</v>
      </c>
      <c r="S2117" s="11">
        <f t="shared" si="134"/>
        <v>40563.831030092595</v>
      </c>
      <c r="T2117" s="11">
        <f t="shared" si="135"/>
        <v>40593.831030092595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11633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0.24235416666666668</v>
      </c>
      <c r="P2118">
        <f t="shared" si="133"/>
        <v>126.44565217391305</v>
      </c>
      <c r="Q2118" t="s">
        <v>8329</v>
      </c>
      <c r="R2118" t="s">
        <v>8333</v>
      </c>
      <c r="S2118" s="11">
        <f t="shared" si="134"/>
        <v>41136.527812500004</v>
      </c>
      <c r="T2118" s="11">
        <f t="shared" si="135"/>
        <v>41184.527812500004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11633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9.6941666666666659</v>
      </c>
      <c r="P2119">
        <f t="shared" si="133"/>
        <v>332.37142857142857</v>
      </c>
      <c r="Q2119" t="s">
        <v>8329</v>
      </c>
      <c r="R2119" t="s">
        <v>8333</v>
      </c>
      <c r="S2119" s="11">
        <f t="shared" si="134"/>
        <v>42289.809594907405</v>
      </c>
      <c r="T2119" s="11">
        <f t="shared" si="135"/>
        <v>42303.957638888889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11633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11.632999999999999</v>
      </c>
      <c r="P2120">
        <f t="shared" si="133"/>
        <v>684.29411764705878</v>
      </c>
      <c r="Q2120" t="s">
        <v>8329</v>
      </c>
      <c r="R2120" t="s">
        <v>8333</v>
      </c>
      <c r="S2120" s="11">
        <f t="shared" si="134"/>
        <v>40718.589537037034</v>
      </c>
      <c r="T2120" s="11">
        <f t="shared" si="135"/>
        <v>40748.589537037034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11633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5.8164999999999996</v>
      </c>
      <c r="P2121">
        <f t="shared" si="133"/>
        <v>528.77272727272725</v>
      </c>
      <c r="Q2121" t="s">
        <v>8329</v>
      </c>
      <c r="R2121" t="s">
        <v>8333</v>
      </c>
      <c r="S2121" s="11">
        <f t="shared" si="134"/>
        <v>41106.880150462966</v>
      </c>
      <c r="T2121" s="11">
        <f t="shared" si="135"/>
        <v>41136.880150462966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11633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1.4541249999999999</v>
      </c>
      <c r="P2122">
        <f t="shared" si="133"/>
        <v>168.59420289855072</v>
      </c>
      <c r="Q2122" t="s">
        <v>8329</v>
      </c>
      <c r="R2122" t="s">
        <v>8333</v>
      </c>
      <c r="S2122" s="11">
        <f t="shared" si="134"/>
        <v>41591.714537037034</v>
      </c>
      <c r="T2122" s="11">
        <f t="shared" si="135"/>
        <v>41640.714537037034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11633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0.23266000000000001</v>
      </c>
      <c r="P2123">
        <f t="shared" si="133"/>
        <v>1163.3</v>
      </c>
      <c r="Q2123" t="s">
        <v>8337</v>
      </c>
      <c r="R2123" t="s">
        <v>8338</v>
      </c>
      <c r="S2123" s="11">
        <f t="shared" si="134"/>
        <v>42716.4924537037</v>
      </c>
      <c r="T2123" s="11">
        <f t="shared" si="135"/>
        <v>42746.4924537037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11633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0.1454125</v>
      </c>
      <c r="P2124">
        <f t="shared" si="133"/>
        <v>3877.6666666666665</v>
      </c>
      <c r="Q2124" t="s">
        <v>8337</v>
      </c>
      <c r="R2124" t="s">
        <v>8338</v>
      </c>
      <c r="S2124" s="11">
        <f t="shared" si="134"/>
        <v>42712.050567129627</v>
      </c>
      <c r="T2124" s="11">
        <f t="shared" si="135"/>
        <v>42742.050567129627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11633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23.265999999999998</v>
      </c>
      <c r="P2125">
        <f t="shared" si="133"/>
        <v>2326.6</v>
      </c>
      <c r="Q2125" t="s">
        <v>8337</v>
      </c>
      <c r="R2125" t="s">
        <v>8338</v>
      </c>
      <c r="S2125" s="11">
        <f t="shared" si="134"/>
        <v>40198.174849537041</v>
      </c>
      <c r="T2125" s="11">
        <f t="shared" si="135"/>
        <v>40252.040972222225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11633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10.575454545454546</v>
      </c>
      <c r="P2126">
        <f t="shared" si="133"/>
        <v>2326.6</v>
      </c>
      <c r="Q2126" t="s">
        <v>8337</v>
      </c>
      <c r="R2126" t="s">
        <v>8338</v>
      </c>
      <c r="S2126" s="11">
        <f t="shared" si="134"/>
        <v>40463.778182870366</v>
      </c>
      <c r="T2126" s="11">
        <f t="shared" si="135"/>
        <v>40511.958333333336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11633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0.19388333333333332</v>
      </c>
      <c r="P2127">
        <f t="shared" si="133"/>
        <v>430.85185185185185</v>
      </c>
      <c r="Q2127" t="s">
        <v>8337</v>
      </c>
      <c r="R2127" t="s">
        <v>8338</v>
      </c>
      <c r="S2127" s="11">
        <f t="shared" si="134"/>
        <v>42190.773530092592</v>
      </c>
      <c r="T2127" s="11">
        <f t="shared" si="135"/>
        <v>42220.773530092592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11633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0.58165</v>
      </c>
      <c r="P2128">
        <f t="shared" si="133"/>
        <v>5816.5</v>
      </c>
      <c r="Q2128" t="s">
        <v>8337</v>
      </c>
      <c r="R2128" t="s">
        <v>8338</v>
      </c>
      <c r="S2128" s="11">
        <f t="shared" si="134"/>
        <v>41951.723229166666</v>
      </c>
      <c r="T2128" s="11">
        <f t="shared" si="135"/>
        <v>41981.723229166666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11633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0.41546428571428573</v>
      </c>
      <c r="P2129">
        <f t="shared" si="133"/>
        <v>49.292372881355931</v>
      </c>
      <c r="Q2129" t="s">
        <v>8337</v>
      </c>
      <c r="R2129" t="s">
        <v>8338</v>
      </c>
      <c r="S2129" s="11">
        <f t="shared" si="134"/>
        <v>42045.25535879629</v>
      </c>
      <c r="T2129" s="11">
        <f t="shared" si="135"/>
        <v>42075.213692129633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11633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0.7755333333333333</v>
      </c>
      <c r="P2130">
        <f t="shared" si="133"/>
        <v>11633</v>
      </c>
      <c r="Q2130" t="s">
        <v>8337</v>
      </c>
      <c r="R2130" t="s">
        <v>8338</v>
      </c>
      <c r="S2130" s="11">
        <f t="shared" si="134"/>
        <v>41843.522789351853</v>
      </c>
      <c r="T2130" s="11">
        <f t="shared" si="135"/>
        <v>41903.522789351853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11633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5.8164999999999996</v>
      </c>
      <c r="P2131">
        <f t="shared" si="133"/>
        <v>969.41666666666663</v>
      </c>
      <c r="Q2131" t="s">
        <v>8337</v>
      </c>
      <c r="R2131" t="s">
        <v>8338</v>
      </c>
      <c r="S2131" s="11">
        <f t="shared" si="134"/>
        <v>42408.774305555555</v>
      </c>
      <c r="T2131" s="11">
        <f t="shared" si="135"/>
        <v>42438.774305555555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11633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0.27697619047619049</v>
      </c>
      <c r="P2132">
        <f t="shared" si="133"/>
        <v>2908.25</v>
      </c>
      <c r="Q2132" t="s">
        <v>8337</v>
      </c>
      <c r="R2132" t="s">
        <v>8338</v>
      </c>
      <c r="S2132" s="11">
        <f t="shared" si="134"/>
        <v>41831.836377314816</v>
      </c>
      <c r="T2132" s="11">
        <f t="shared" si="135"/>
        <v>41866.836377314816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11633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23.265999999999998</v>
      </c>
      <c r="P2133">
        <f t="shared" si="133"/>
        <v>3877.6666666666665</v>
      </c>
      <c r="Q2133" t="s">
        <v>8337</v>
      </c>
      <c r="R2133" t="s">
        <v>8338</v>
      </c>
      <c r="S2133" s="11">
        <f t="shared" si="134"/>
        <v>42166.957071759258</v>
      </c>
      <c r="T2133" s="11">
        <f t="shared" si="135"/>
        <v>42196.957071759258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11633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0.11633</v>
      </c>
      <c r="P2134">
        <f t="shared" si="133"/>
        <v>117.50505050505051</v>
      </c>
      <c r="Q2134" t="s">
        <v>8337</v>
      </c>
      <c r="R2134" t="s">
        <v>8338</v>
      </c>
      <c r="S2134" s="11">
        <f t="shared" si="134"/>
        <v>41643.237175925926</v>
      </c>
      <c r="T2134" s="11">
        <f t="shared" si="135"/>
        <v>41673.237175925926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11633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11.632999999999999</v>
      </c>
      <c r="P2135">
        <f t="shared" si="133"/>
        <v>3877.6666666666665</v>
      </c>
      <c r="Q2135" t="s">
        <v>8337</v>
      </c>
      <c r="R2135" t="s">
        <v>8338</v>
      </c>
      <c r="S2135" s="11">
        <f t="shared" si="134"/>
        <v>40618.847210648149</v>
      </c>
      <c r="T2135" s="11">
        <f t="shared" si="135"/>
        <v>40657.040972222225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11633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1.9388333333333334</v>
      </c>
      <c r="P2136">
        <f t="shared" si="133"/>
        <v>3877.6666666666665</v>
      </c>
      <c r="Q2136" t="s">
        <v>8337</v>
      </c>
      <c r="R2136" t="s">
        <v>8338</v>
      </c>
      <c r="S2136" s="11">
        <f t="shared" si="134"/>
        <v>41361.636469907404</v>
      </c>
      <c r="T2136" s="11">
        <f t="shared" si="135"/>
        <v>41391.636469907404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11633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2.3266</v>
      </c>
      <c r="P2137">
        <f t="shared" si="133"/>
        <v>528.77272727272725</v>
      </c>
      <c r="Q2137" t="s">
        <v>8337</v>
      </c>
      <c r="R2137" t="s">
        <v>8338</v>
      </c>
      <c r="S2137" s="11">
        <f t="shared" si="134"/>
        <v>41156.713344907403</v>
      </c>
      <c r="T2137" s="11">
        <f t="shared" si="135"/>
        <v>41186.713344907403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11633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0.1454125</v>
      </c>
      <c r="P2138">
        <f t="shared" si="133"/>
        <v>2908.25</v>
      </c>
      <c r="Q2138" t="s">
        <v>8337</v>
      </c>
      <c r="R2138" t="s">
        <v>8338</v>
      </c>
      <c r="S2138" s="11">
        <f t="shared" si="134"/>
        <v>41536.259097222224</v>
      </c>
      <c r="T2138" s="11">
        <f t="shared" si="135"/>
        <v>41566.259097222224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11633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0.23266000000000001</v>
      </c>
      <c r="P2139">
        <f t="shared" si="133"/>
        <v>21.784644194756556</v>
      </c>
      <c r="Q2139" t="s">
        <v>8337</v>
      </c>
      <c r="R2139" t="s">
        <v>8338</v>
      </c>
      <c r="S2139" s="11">
        <f t="shared" si="134"/>
        <v>41948.521168981482</v>
      </c>
      <c r="T2139" s="11">
        <f t="shared" si="135"/>
        <v>41978.521168981482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11633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11.632999999999999</v>
      </c>
      <c r="P2140">
        <f t="shared" si="133"/>
        <v>969.41666666666663</v>
      </c>
      <c r="Q2140" t="s">
        <v>8337</v>
      </c>
      <c r="R2140" t="s">
        <v>8338</v>
      </c>
      <c r="S2140" s="11">
        <f t="shared" si="134"/>
        <v>41556.763182870374</v>
      </c>
      <c r="T2140" s="11">
        <f t="shared" si="135"/>
        <v>41586.804849537039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11633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0.38776666666666665</v>
      </c>
      <c r="P2141">
        <f t="shared" si="133"/>
        <v>207.73214285714286</v>
      </c>
      <c r="Q2141" t="s">
        <v>8337</v>
      </c>
      <c r="R2141" t="s">
        <v>8338</v>
      </c>
      <c r="S2141" s="11">
        <f t="shared" si="134"/>
        <v>42647.500092592592</v>
      </c>
      <c r="T2141" s="11">
        <f t="shared" si="135"/>
        <v>42677.500092592592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11633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2.3265999999999998E-2</v>
      </c>
      <c r="P2142">
        <f t="shared" si="133"/>
        <v>1057.5454545454545</v>
      </c>
      <c r="Q2142" t="s">
        <v>8337</v>
      </c>
      <c r="R2142" t="s">
        <v>8338</v>
      </c>
      <c r="S2142" s="11">
        <f t="shared" si="134"/>
        <v>41255.583611111113</v>
      </c>
      <c r="T2142" s="11">
        <f t="shared" si="135"/>
        <v>41285.583611111113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11633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0.7755333333333333</v>
      </c>
      <c r="P2143">
        <f t="shared" si="133"/>
        <v>0</v>
      </c>
      <c r="Q2143" t="s">
        <v>8337</v>
      </c>
      <c r="R2143" t="s">
        <v>8338</v>
      </c>
      <c r="S2143" s="11">
        <f t="shared" si="134"/>
        <v>41926.985636574071</v>
      </c>
      <c r="T2143" s="11">
        <f t="shared" si="135"/>
        <v>41957.027303240742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11633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1.1079047619047619</v>
      </c>
      <c r="P2144">
        <f t="shared" si="133"/>
        <v>969.41666666666663</v>
      </c>
      <c r="Q2144" t="s">
        <v>8337</v>
      </c>
      <c r="R2144" t="s">
        <v>8338</v>
      </c>
      <c r="S2144" s="11">
        <f t="shared" si="134"/>
        <v>42340.451504629629</v>
      </c>
      <c r="T2144" s="11">
        <f t="shared" si="135"/>
        <v>42368.451504629629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11633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5.8164999999999996</v>
      </c>
      <c r="P2145">
        <f t="shared" si="133"/>
        <v>2326.6</v>
      </c>
      <c r="Q2145" t="s">
        <v>8337</v>
      </c>
      <c r="R2145" t="s">
        <v>8338</v>
      </c>
      <c r="S2145" s="11">
        <f t="shared" si="134"/>
        <v>40332.636712962965</v>
      </c>
      <c r="T2145" s="11">
        <f t="shared" si="135"/>
        <v>40380.541666666664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11633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0.32769014084507042</v>
      </c>
      <c r="P2146">
        <f t="shared" si="133"/>
        <v>484.70833333333331</v>
      </c>
      <c r="Q2146" t="s">
        <v>8337</v>
      </c>
      <c r="R2146" t="s">
        <v>8338</v>
      </c>
      <c r="S2146" s="11">
        <f t="shared" si="134"/>
        <v>41499.296759259261</v>
      </c>
      <c r="T2146" s="11">
        <f t="shared" si="135"/>
        <v>41531.296759259261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11633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0.7755333333333333</v>
      </c>
      <c r="P2147">
        <f t="shared" si="133"/>
        <v>130.70786516853931</v>
      </c>
      <c r="Q2147" t="s">
        <v>8337</v>
      </c>
      <c r="R2147" t="s">
        <v>8338</v>
      </c>
      <c r="S2147" s="11">
        <f t="shared" si="134"/>
        <v>41574.987430555557</v>
      </c>
      <c r="T2147" s="11">
        <f t="shared" si="135"/>
        <v>41605.029097222221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11633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2.3266</v>
      </c>
      <c r="P2148">
        <f t="shared" si="133"/>
        <v>11633</v>
      </c>
      <c r="Q2148" t="s">
        <v>8337</v>
      </c>
      <c r="R2148" t="s">
        <v>8338</v>
      </c>
      <c r="S2148" s="11">
        <f t="shared" si="134"/>
        <v>42397.429513888885</v>
      </c>
      <c r="T2148" s="11">
        <f t="shared" si="135"/>
        <v>42411.429513888885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11633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2.9828205128205127E-2</v>
      </c>
      <c r="P2149">
        <f t="shared" si="133"/>
        <v>211.5090909090909</v>
      </c>
      <c r="Q2149" t="s">
        <v>8337</v>
      </c>
      <c r="R2149" t="s">
        <v>8338</v>
      </c>
      <c r="S2149" s="11">
        <f t="shared" si="134"/>
        <v>41927.045694444445</v>
      </c>
      <c r="T2149" s="11">
        <f t="shared" si="135"/>
        <v>41959.087361111116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11633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116.33</v>
      </c>
      <c r="P2150">
        <f t="shared" si="133"/>
        <v>5816.5</v>
      </c>
      <c r="Q2150" t="s">
        <v>8337</v>
      </c>
      <c r="R2150" t="s">
        <v>8338</v>
      </c>
      <c r="S2150" s="11">
        <f t="shared" si="134"/>
        <v>42066.483587962968</v>
      </c>
      <c r="T2150" s="11">
        <f t="shared" si="135"/>
        <v>42096.441921296297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11633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5.8164999999999996</v>
      </c>
      <c r="P2151">
        <f t="shared" si="133"/>
        <v>0</v>
      </c>
      <c r="Q2151" t="s">
        <v>8337</v>
      </c>
      <c r="R2151" t="s">
        <v>8338</v>
      </c>
      <c r="S2151" s="11">
        <f t="shared" si="134"/>
        <v>40354.774953703702</v>
      </c>
      <c r="T2151" s="11">
        <f t="shared" si="135"/>
        <v>40389.75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11633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0.23266000000000001</v>
      </c>
      <c r="P2152">
        <f t="shared" si="133"/>
        <v>2908.25</v>
      </c>
      <c r="Q2152" t="s">
        <v>8337</v>
      </c>
      <c r="R2152" t="s">
        <v>8338</v>
      </c>
      <c r="S2152" s="11">
        <f t="shared" si="134"/>
        <v>42534.034710648149</v>
      </c>
      <c r="T2152" s="11">
        <f t="shared" si="135"/>
        <v>42564.034710648149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11633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0.25851111111111114</v>
      </c>
      <c r="P2153">
        <f t="shared" si="133"/>
        <v>1938.8333333333333</v>
      </c>
      <c r="Q2153" t="s">
        <v>8337</v>
      </c>
      <c r="R2153" t="s">
        <v>8338</v>
      </c>
      <c r="S2153" s="11">
        <f t="shared" si="134"/>
        <v>42520.597384259265</v>
      </c>
      <c r="T2153" s="11">
        <f t="shared" si="135"/>
        <v>42550.597384259265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11633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0.38776666666666665</v>
      </c>
      <c r="P2154">
        <f t="shared" si="133"/>
        <v>2908.25</v>
      </c>
      <c r="Q2154" t="s">
        <v>8337</v>
      </c>
      <c r="R2154" t="s">
        <v>8338</v>
      </c>
      <c r="S2154" s="11">
        <f t="shared" si="134"/>
        <v>41683.582280092596</v>
      </c>
      <c r="T2154" s="11">
        <f t="shared" si="135"/>
        <v>41713.540613425925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11633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3.1219054008721905E-2</v>
      </c>
      <c r="P2155">
        <f t="shared" si="133"/>
        <v>2908.25</v>
      </c>
      <c r="Q2155" t="s">
        <v>8337</v>
      </c>
      <c r="R2155" t="s">
        <v>8338</v>
      </c>
      <c r="S2155" s="11">
        <f t="shared" si="134"/>
        <v>41974.661087962959</v>
      </c>
      <c r="T2155" s="11">
        <f t="shared" si="135"/>
        <v>42014.082638888889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11633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46.531999999999996</v>
      </c>
      <c r="P2156">
        <f t="shared" si="133"/>
        <v>5816.5</v>
      </c>
      <c r="Q2156" t="s">
        <v>8337</v>
      </c>
      <c r="R2156" t="s">
        <v>8338</v>
      </c>
      <c r="S2156" s="11">
        <f t="shared" si="134"/>
        <v>41647.382256944446</v>
      </c>
      <c r="T2156" s="11">
        <f t="shared" si="135"/>
        <v>41667.382256944446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11633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2.3266</v>
      </c>
      <c r="P2157">
        <f t="shared" si="133"/>
        <v>2326.6</v>
      </c>
      <c r="Q2157" t="s">
        <v>8337</v>
      </c>
      <c r="R2157" t="s">
        <v>8338</v>
      </c>
      <c r="S2157" s="11">
        <f t="shared" si="134"/>
        <v>42430.497511574074</v>
      </c>
      <c r="T2157" s="11">
        <f t="shared" si="135"/>
        <v>42460.45584490741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11633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0.20773214285714287</v>
      </c>
      <c r="P2158">
        <f t="shared" si="133"/>
        <v>140.15662650602408</v>
      </c>
      <c r="Q2158" t="s">
        <v>8337</v>
      </c>
      <c r="R2158" t="s">
        <v>8338</v>
      </c>
      <c r="S2158" s="11">
        <f t="shared" si="134"/>
        <v>41488.60423611111</v>
      </c>
      <c r="T2158" s="11">
        <f t="shared" si="135"/>
        <v>41533.60423611111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11633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0.15510666666666667</v>
      </c>
      <c r="P2159">
        <f t="shared" si="133"/>
        <v>204.08771929824562</v>
      </c>
      <c r="Q2159" t="s">
        <v>8337</v>
      </c>
      <c r="R2159" t="s">
        <v>8338</v>
      </c>
      <c r="S2159" s="11">
        <f t="shared" si="134"/>
        <v>42694.73128472222</v>
      </c>
      <c r="T2159" s="11">
        <f t="shared" si="135"/>
        <v>42727.082638888889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11633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3.8776666666666668E-2</v>
      </c>
      <c r="P2160">
        <f t="shared" si="133"/>
        <v>37.40514469453376</v>
      </c>
      <c r="Q2160" t="s">
        <v>8337</v>
      </c>
      <c r="R2160" t="s">
        <v>8338</v>
      </c>
      <c r="S2160" s="11">
        <f t="shared" si="134"/>
        <v>41264.603865740741</v>
      </c>
      <c r="T2160" s="11">
        <f t="shared" si="135"/>
        <v>41309.603865740741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11633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3.2313888888888891</v>
      </c>
      <c r="P2161">
        <f t="shared" si="133"/>
        <v>5816.5</v>
      </c>
      <c r="Q2161" t="s">
        <v>8337</v>
      </c>
      <c r="R2161" t="s">
        <v>8338</v>
      </c>
      <c r="S2161" s="11">
        <f t="shared" si="134"/>
        <v>40710.481180555551</v>
      </c>
      <c r="T2161" s="11">
        <f t="shared" si="135"/>
        <v>40740.481180555551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11633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1.1633</v>
      </c>
      <c r="P2162">
        <f t="shared" si="133"/>
        <v>727.0625</v>
      </c>
      <c r="Q2162" t="s">
        <v>8337</v>
      </c>
      <c r="R2162" t="s">
        <v>8338</v>
      </c>
      <c r="S2162" s="11">
        <f t="shared" si="134"/>
        <v>41018.461863425924</v>
      </c>
      <c r="T2162" s="11">
        <f t="shared" si="135"/>
        <v>41048.461863425924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11633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29.0825</v>
      </c>
      <c r="P2163">
        <f t="shared" si="133"/>
        <v>894.84615384615381</v>
      </c>
      <c r="Q2163" t="s">
        <v>8329</v>
      </c>
      <c r="R2163" t="s">
        <v>8330</v>
      </c>
      <c r="S2163" s="11">
        <f t="shared" si="134"/>
        <v>42240.602534722217</v>
      </c>
      <c r="T2163" s="11">
        <f t="shared" si="135"/>
        <v>42270.602534722217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11633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2.5851111111111109</v>
      </c>
      <c r="P2164">
        <f t="shared" si="133"/>
        <v>200.56896551724137</v>
      </c>
      <c r="Q2164" t="s">
        <v>8329</v>
      </c>
      <c r="R2164" t="s">
        <v>8330</v>
      </c>
      <c r="S2164" s="11">
        <f t="shared" si="134"/>
        <v>41813.516099537039</v>
      </c>
      <c r="T2164" s="11">
        <f t="shared" si="135"/>
        <v>41844.516099537039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11633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4.6532</v>
      </c>
      <c r="P2165">
        <f t="shared" si="133"/>
        <v>264.38636363636363</v>
      </c>
      <c r="Q2165" t="s">
        <v>8329</v>
      </c>
      <c r="R2165" t="s">
        <v>8330</v>
      </c>
      <c r="S2165" s="11">
        <f t="shared" si="134"/>
        <v>42111.649537037039</v>
      </c>
      <c r="T2165" s="11">
        <f t="shared" si="135"/>
        <v>42162.909722222219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11633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2.1150909090909091</v>
      </c>
      <c r="P2166">
        <f t="shared" si="133"/>
        <v>140.15662650602408</v>
      </c>
      <c r="Q2166" t="s">
        <v>8329</v>
      </c>
      <c r="R2166" t="s">
        <v>8330</v>
      </c>
      <c r="S2166" s="11">
        <f t="shared" si="134"/>
        <v>42515.46775462963</v>
      </c>
      <c r="T2166" s="11">
        <f t="shared" si="135"/>
        <v>42545.915972222225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11633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4.6532</v>
      </c>
      <c r="P2167">
        <f t="shared" si="133"/>
        <v>99.427350427350433</v>
      </c>
      <c r="Q2167" t="s">
        <v>8329</v>
      </c>
      <c r="R2167" t="s">
        <v>8330</v>
      </c>
      <c r="S2167" s="11">
        <f t="shared" si="134"/>
        <v>42438.417071759264</v>
      </c>
      <c r="T2167" s="11">
        <f t="shared" si="135"/>
        <v>42468.375405092593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11633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5.8164999999999996</v>
      </c>
      <c r="P2168">
        <f t="shared" si="133"/>
        <v>363.53125</v>
      </c>
      <c r="Q2168" t="s">
        <v>8329</v>
      </c>
      <c r="R2168" t="s">
        <v>8330</v>
      </c>
      <c r="S2168" s="11">
        <f t="shared" si="134"/>
        <v>41933.588171296295</v>
      </c>
      <c r="T2168" s="11">
        <f t="shared" si="135"/>
        <v>41978.629837962959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11633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77.553333333333327</v>
      </c>
      <c r="P2169">
        <f t="shared" si="133"/>
        <v>1454.125</v>
      </c>
      <c r="Q2169" t="s">
        <v>8329</v>
      </c>
      <c r="R2169" t="s">
        <v>8330</v>
      </c>
      <c r="S2169" s="11">
        <f t="shared" si="134"/>
        <v>41152.816400462965</v>
      </c>
      <c r="T2169" s="11">
        <f t="shared" si="135"/>
        <v>41166.816400462965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11633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0.64627777777777773</v>
      </c>
      <c r="P2170">
        <f t="shared" si="133"/>
        <v>34.214705882352938</v>
      </c>
      <c r="Q2170" t="s">
        <v>8329</v>
      </c>
      <c r="R2170" t="s">
        <v>8330</v>
      </c>
      <c r="S2170" s="11">
        <f t="shared" si="134"/>
        <v>42745.350243055553</v>
      </c>
      <c r="T2170" s="11">
        <f t="shared" si="135"/>
        <v>42775.958333333328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11633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76.032679738562095</v>
      </c>
      <c r="P2171">
        <f t="shared" si="133"/>
        <v>1661.8571428571429</v>
      </c>
      <c r="Q2171" t="s">
        <v>8329</v>
      </c>
      <c r="R2171" t="s">
        <v>8330</v>
      </c>
      <c r="S2171" s="11">
        <f t="shared" si="134"/>
        <v>42793.450821759259</v>
      </c>
      <c r="T2171" s="11">
        <f t="shared" si="135"/>
        <v>42796.450821759259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11633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33.237142857142857</v>
      </c>
      <c r="P2172">
        <f t="shared" si="133"/>
        <v>612.26315789473688</v>
      </c>
      <c r="Q2172" t="s">
        <v>8329</v>
      </c>
      <c r="R2172" t="s">
        <v>8330</v>
      </c>
      <c r="S2172" s="11">
        <f t="shared" si="134"/>
        <v>42198.500254629631</v>
      </c>
      <c r="T2172" s="11">
        <f t="shared" si="135"/>
        <v>42238.500254629631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11633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2.9082499999999998</v>
      </c>
      <c r="P2173">
        <f t="shared" si="133"/>
        <v>247.51063829787233</v>
      </c>
      <c r="Q2173" t="s">
        <v>8329</v>
      </c>
      <c r="R2173" t="s">
        <v>8330</v>
      </c>
      <c r="S2173" s="11">
        <f t="shared" si="134"/>
        <v>42141.70711805555</v>
      </c>
      <c r="T2173" s="11">
        <f t="shared" si="135"/>
        <v>42176.958333333328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11633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11.632999999999999</v>
      </c>
      <c r="P2174">
        <f t="shared" si="133"/>
        <v>894.84615384615381</v>
      </c>
      <c r="Q2174" t="s">
        <v>8329</v>
      </c>
      <c r="R2174" t="s">
        <v>8330</v>
      </c>
      <c r="S2174" s="11">
        <f t="shared" si="134"/>
        <v>42082.330092592587</v>
      </c>
      <c r="T2174" s="11">
        <f t="shared" si="135"/>
        <v>42112.330092592587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11633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2.7697619047619049</v>
      </c>
      <c r="P2175">
        <f t="shared" si="133"/>
        <v>129.25555555555556</v>
      </c>
      <c r="Q2175" t="s">
        <v>8329</v>
      </c>
      <c r="R2175" t="s">
        <v>8330</v>
      </c>
      <c r="S2175" s="11">
        <f t="shared" si="134"/>
        <v>41495.442627314813</v>
      </c>
      <c r="T2175" s="11">
        <f t="shared" si="135"/>
        <v>41526.915972222225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11633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2.9082499999999998</v>
      </c>
      <c r="P2176">
        <f t="shared" si="133"/>
        <v>184.65079365079364</v>
      </c>
      <c r="Q2176" t="s">
        <v>8329</v>
      </c>
      <c r="R2176" t="s">
        <v>8330</v>
      </c>
      <c r="S2176" s="11">
        <f t="shared" si="134"/>
        <v>42465.292905092589</v>
      </c>
      <c r="T2176" s="11">
        <f t="shared" si="135"/>
        <v>42495.292905092589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11633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16.618571428571428</v>
      </c>
      <c r="P2177">
        <f t="shared" si="133"/>
        <v>447.42307692307691</v>
      </c>
      <c r="Q2177" t="s">
        <v>8329</v>
      </c>
      <c r="R2177" t="s">
        <v>8330</v>
      </c>
      <c r="S2177" s="11">
        <f t="shared" si="134"/>
        <v>42564.759097222224</v>
      </c>
      <c r="T2177" s="11">
        <f t="shared" si="135"/>
        <v>42571.759097222224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11633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2.3266</v>
      </c>
      <c r="P2178">
        <f t="shared" si="133"/>
        <v>163.8450704225352</v>
      </c>
      <c r="Q2178" t="s">
        <v>8329</v>
      </c>
      <c r="R2178" t="s">
        <v>8330</v>
      </c>
      <c r="S2178" s="11">
        <f t="shared" si="134"/>
        <v>42096.383206018523</v>
      </c>
      <c r="T2178" s="11">
        <f t="shared" si="135"/>
        <v>42126.383206018523</v>
      </c>
    </row>
    <row r="2179" spans="1:20" ht="49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11633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4.6532</v>
      </c>
      <c r="P2179">
        <f t="shared" ref="P2179:P2242" si="137">IF(L2179&gt;0, E2179/L2179, 0)</f>
        <v>306.13157894736844</v>
      </c>
      <c r="Q2179" t="s">
        <v>8329</v>
      </c>
      <c r="R2179" t="s">
        <v>8330</v>
      </c>
      <c r="S2179" s="11">
        <f t="shared" ref="S2179:S2242" si="138">(((J2179/60)/60)/24)+DATE(1970,1,1)+(-6/24)</f>
        <v>42502.000775462962</v>
      </c>
      <c r="T2179" s="11">
        <f t="shared" ref="T2179:T2242" si="139">(((I2179/60)/60)/24)+DATE(1970,1,1)+(-6/24)</f>
        <v>42527.000775462962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11633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0.46532000000000001</v>
      </c>
      <c r="P2180">
        <f t="shared" si="137"/>
        <v>13.542491268917345</v>
      </c>
      <c r="Q2180" t="s">
        <v>8329</v>
      </c>
      <c r="R2180" t="s">
        <v>8330</v>
      </c>
      <c r="S2180" s="11">
        <f t="shared" si="138"/>
        <v>42723.38653935185</v>
      </c>
      <c r="T2180" s="11">
        <f t="shared" si="139"/>
        <v>42753.38653935185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11633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11.632999999999999</v>
      </c>
      <c r="P2181">
        <f t="shared" si="137"/>
        <v>553.95238095238096</v>
      </c>
      <c r="Q2181" t="s">
        <v>8329</v>
      </c>
      <c r="R2181" t="s">
        <v>8330</v>
      </c>
      <c r="S2181" s="11">
        <f t="shared" si="138"/>
        <v>42074.921203703707</v>
      </c>
      <c r="T2181" s="11">
        <f t="shared" si="139"/>
        <v>42104.921203703707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11633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2.3266</v>
      </c>
      <c r="P2182">
        <f t="shared" si="137"/>
        <v>149.14102564102564</v>
      </c>
      <c r="Q2182" t="s">
        <v>8329</v>
      </c>
      <c r="R2182" t="s">
        <v>8330</v>
      </c>
      <c r="S2182" s="11">
        <f t="shared" si="138"/>
        <v>42279.419768518521</v>
      </c>
      <c r="T2182" s="11">
        <f t="shared" si="139"/>
        <v>42321.461435185185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11633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5.8164999999999996</v>
      </c>
      <c r="P2183">
        <f t="shared" si="137"/>
        <v>219.49056603773585</v>
      </c>
      <c r="Q2183" t="s">
        <v>8337</v>
      </c>
      <c r="R2183" t="s">
        <v>8355</v>
      </c>
      <c r="S2183" s="11">
        <f t="shared" si="138"/>
        <v>42772.755243055552</v>
      </c>
      <c r="T2183" s="11">
        <f t="shared" si="139"/>
        <v>42786.755243055552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11633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3.8776666666666668</v>
      </c>
      <c r="P2184">
        <f t="shared" si="137"/>
        <v>32.676966292134829</v>
      </c>
      <c r="Q2184" t="s">
        <v>8337</v>
      </c>
      <c r="R2184" t="s">
        <v>8355</v>
      </c>
      <c r="S2184" s="11">
        <f t="shared" si="138"/>
        <v>41879.650752314818</v>
      </c>
      <c r="T2184" s="11">
        <f t="shared" si="139"/>
        <v>41914.650752314818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11633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6.4627777777777782</v>
      </c>
      <c r="P2185">
        <f t="shared" si="137"/>
        <v>41.695340501792117</v>
      </c>
      <c r="Q2185" t="s">
        <v>8337</v>
      </c>
      <c r="R2185" t="s">
        <v>8355</v>
      </c>
      <c r="S2185" s="11">
        <f t="shared" si="138"/>
        <v>42745.115474537044</v>
      </c>
      <c r="T2185" s="11">
        <f t="shared" si="139"/>
        <v>42774.958333333328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11633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1.1633</v>
      </c>
      <c r="P2186">
        <f t="shared" si="137"/>
        <v>43.733082706766915</v>
      </c>
      <c r="Q2186" t="s">
        <v>8337</v>
      </c>
      <c r="R2186" t="s">
        <v>8355</v>
      </c>
      <c r="S2186" s="11">
        <f t="shared" si="138"/>
        <v>42380.440289351856</v>
      </c>
      <c r="T2186" s="11">
        <f t="shared" si="139"/>
        <v>42394.416666666672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11633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2.3266</v>
      </c>
      <c r="P2187">
        <f t="shared" si="137"/>
        <v>18.672552166934189</v>
      </c>
      <c r="Q2187" t="s">
        <v>8337</v>
      </c>
      <c r="R2187" t="s">
        <v>8355</v>
      </c>
      <c r="S2187" s="11">
        <f t="shared" si="138"/>
        <v>41319.099988425929</v>
      </c>
      <c r="T2187" s="11">
        <f t="shared" si="139"/>
        <v>41359.099988425929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11633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0.58165</v>
      </c>
      <c r="P2188">
        <f t="shared" si="137"/>
        <v>29.676020408163264</v>
      </c>
      <c r="Q2188" t="s">
        <v>8337</v>
      </c>
      <c r="R2188" t="s">
        <v>8355</v>
      </c>
      <c r="S2188" s="11">
        <f t="shared" si="138"/>
        <v>42583.365081018521</v>
      </c>
      <c r="T2188" s="11">
        <f t="shared" si="139"/>
        <v>42619.833333333328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11633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0.58165</v>
      </c>
      <c r="P2189">
        <f t="shared" si="137"/>
        <v>3.2658618753509265</v>
      </c>
      <c r="Q2189" t="s">
        <v>8337</v>
      </c>
      <c r="R2189" t="s">
        <v>8355</v>
      </c>
      <c r="S2189" s="11">
        <f t="shared" si="138"/>
        <v>42067.959097222221</v>
      </c>
      <c r="T2189" s="11">
        <f t="shared" si="139"/>
        <v>42096.915972222225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11633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2.1174008008736802</v>
      </c>
      <c r="P2190">
        <f t="shared" si="137"/>
        <v>22.632295719844358</v>
      </c>
      <c r="Q2190" t="s">
        <v>8337</v>
      </c>
      <c r="R2190" t="s">
        <v>8355</v>
      </c>
      <c r="S2190" s="11">
        <f t="shared" si="138"/>
        <v>42633.336122685185</v>
      </c>
      <c r="T2190" s="11">
        <f t="shared" si="139"/>
        <v>42668.458333333328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11633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9.6941666666666659</v>
      </c>
      <c r="P2191">
        <f t="shared" si="137"/>
        <v>132.19318181818181</v>
      </c>
      <c r="Q2191" t="s">
        <v>8337</v>
      </c>
      <c r="R2191" t="s">
        <v>8355</v>
      </c>
      <c r="S2191" s="11">
        <f t="shared" si="138"/>
        <v>42467.538194444445</v>
      </c>
      <c r="T2191" s="11">
        <f t="shared" si="139"/>
        <v>42481.666666666672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11633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0.61226315789473684</v>
      </c>
      <c r="P2192">
        <f t="shared" si="137"/>
        <v>21.662942271880819</v>
      </c>
      <c r="Q2192" t="s">
        <v>8337</v>
      </c>
      <c r="R2192" t="s">
        <v>8355</v>
      </c>
      <c r="S2192" s="11">
        <f t="shared" si="138"/>
        <v>42417.375046296293</v>
      </c>
      <c r="T2192" s="11">
        <f t="shared" si="139"/>
        <v>42452.040972222225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11633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15.510666666666667</v>
      </c>
      <c r="P2193">
        <f t="shared" si="137"/>
        <v>465.32</v>
      </c>
      <c r="Q2193" t="s">
        <v>8337</v>
      </c>
      <c r="R2193" t="s">
        <v>8355</v>
      </c>
      <c r="S2193" s="11">
        <f t="shared" si="138"/>
        <v>42768.583645833336</v>
      </c>
      <c r="T2193" s="11">
        <f t="shared" si="139"/>
        <v>42780.583645833336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11633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0.9694166666666667</v>
      </c>
      <c r="P2194">
        <f t="shared" si="137"/>
        <v>3.5926497838171709</v>
      </c>
      <c r="Q2194" t="s">
        <v>8337</v>
      </c>
      <c r="R2194" t="s">
        <v>8355</v>
      </c>
      <c r="S2194" s="11">
        <f t="shared" si="138"/>
        <v>42691.6012037037</v>
      </c>
      <c r="T2194" s="11">
        <f t="shared" si="139"/>
        <v>42719.708333333328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11633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0.7755333333333333</v>
      </c>
      <c r="P2195">
        <f t="shared" si="137"/>
        <v>12.968784838350055</v>
      </c>
      <c r="Q2195" t="s">
        <v>8337</v>
      </c>
      <c r="R2195" t="s">
        <v>8355</v>
      </c>
      <c r="S2195" s="11">
        <f t="shared" si="138"/>
        <v>42664.155925925923</v>
      </c>
      <c r="T2195" s="11">
        <f t="shared" si="139"/>
        <v>42694.957638888889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11633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1.1633</v>
      </c>
      <c r="P2196">
        <f t="shared" si="137"/>
        <v>13.249430523917995</v>
      </c>
      <c r="Q2196" t="s">
        <v>8337</v>
      </c>
      <c r="R2196" t="s">
        <v>8355</v>
      </c>
      <c r="S2196" s="11">
        <f t="shared" si="138"/>
        <v>42425.507986111115</v>
      </c>
      <c r="T2196" s="11">
        <f t="shared" si="139"/>
        <v>42455.466319444444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11633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2.5289130434782607</v>
      </c>
      <c r="P2197">
        <f t="shared" si="137"/>
        <v>101.15652173913044</v>
      </c>
      <c r="Q2197" t="s">
        <v>8337</v>
      </c>
      <c r="R2197" t="s">
        <v>8355</v>
      </c>
      <c r="S2197" s="11">
        <f t="shared" si="138"/>
        <v>42197.521990740745</v>
      </c>
      <c r="T2197" s="11">
        <f t="shared" si="139"/>
        <v>42227.521990740745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11633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0.83092857142857146</v>
      </c>
      <c r="P2198">
        <f t="shared" si="137"/>
        <v>49.713675213675216</v>
      </c>
      <c r="Q2198" t="s">
        <v>8337</v>
      </c>
      <c r="R2198" t="s">
        <v>8355</v>
      </c>
      <c r="S2198" s="11">
        <f t="shared" si="138"/>
        <v>42675.237291666665</v>
      </c>
      <c r="T2198" s="11">
        <f t="shared" si="139"/>
        <v>42706.041666666672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11633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0.38776666666666665</v>
      </c>
      <c r="P2199">
        <f t="shared" si="137"/>
        <v>2.6866050808314088</v>
      </c>
      <c r="Q2199" t="s">
        <v>8337</v>
      </c>
      <c r="R2199" t="s">
        <v>8355</v>
      </c>
      <c r="S2199" s="11">
        <f t="shared" si="138"/>
        <v>42033.334016203706</v>
      </c>
      <c r="T2199" s="11">
        <f t="shared" si="139"/>
        <v>42063.334016203706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11633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0.290825</v>
      </c>
      <c r="P2200">
        <f t="shared" si="137"/>
        <v>17.869431643625191</v>
      </c>
      <c r="Q2200" t="s">
        <v>8337</v>
      </c>
      <c r="R2200" t="s">
        <v>8355</v>
      </c>
      <c r="S2200" s="11">
        <f t="shared" si="138"/>
        <v>42292.263888888891</v>
      </c>
      <c r="T2200" s="11">
        <f t="shared" si="139"/>
        <v>42322.305555555555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11633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1.2925555555555555</v>
      </c>
      <c r="P2201">
        <f t="shared" si="137"/>
        <v>46.34661354581673</v>
      </c>
      <c r="Q2201" t="s">
        <v>8337</v>
      </c>
      <c r="R2201" t="s">
        <v>8355</v>
      </c>
      <c r="S2201" s="11">
        <f t="shared" si="138"/>
        <v>42262.166643518518</v>
      </c>
      <c r="T2201" s="11">
        <f t="shared" si="139"/>
        <v>42292.166643518518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11633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5.8164999999999996</v>
      </c>
      <c r="P2202">
        <f t="shared" si="137"/>
        <v>44.231939163498097</v>
      </c>
      <c r="Q2202" t="s">
        <v>8337</v>
      </c>
      <c r="R2202" t="s">
        <v>8355</v>
      </c>
      <c r="S2202" s="11">
        <f t="shared" si="138"/>
        <v>42163.375787037032</v>
      </c>
      <c r="T2202" s="11">
        <f t="shared" si="139"/>
        <v>42190.875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11633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105.75454545454545</v>
      </c>
      <c r="P2203">
        <f t="shared" si="137"/>
        <v>415.46428571428572</v>
      </c>
      <c r="Q2203" t="s">
        <v>8329</v>
      </c>
      <c r="R2203" t="s">
        <v>8334</v>
      </c>
      <c r="S2203" s="11">
        <f t="shared" si="138"/>
        <v>41276.596817129634</v>
      </c>
      <c r="T2203" s="11">
        <f t="shared" si="139"/>
        <v>41290.596817129634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11633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2.9082499999999998</v>
      </c>
      <c r="P2204">
        <f t="shared" si="137"/>
        <v>16.134535367545077</v>
      </c>
      <c r="Q2204" t="s">
        <v>8329</v>
      </c>
      <c r="R2204" t="s">
        <v>8334</v>
      </c>
      <c r="S2204" s="11">
        <f t="shared" si="138"/>
        <v>41184.599166666667</v>
      </c>
      <c r="T2204" s="11">
        <f t="shared" si="139"/>
        <v>41214.599166666667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11633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5.8164999999999996</v>
      </c>
      <c r="P2205">
        <f t="shared" si="137"/>
        <v>232.66</v>
      </c>
      <c r="Q2205" t="s">
        <v>8329</v>
      </c>
      <c r="R2205" t="s">
        <v>8334</v>
      </c>
      <c r="S2205" s="11">
        <f t="shared" si="138"/>
        <v>42241.60974537037</v>
      </c>
      <c r="T2205" s="11">
        <f t="shared" si="139"/>
        <v>42271.60974537037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11633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7.7553333333333336</v>
      </c>
      <c r="P2206">
        <f t="shared" si="137"/>
        <v>159.35616438356163</v>
      </c>
      <c r="Q2206" t="s">
        <v>8329</v>
      </c>
      <c r="R2206" t="s">
        <v>8334</v>
      </c>
      <c r="S2206" s="11">
        <f t="shared" si="138"/>
        <v>41312.061562499999</v>
      </c>
      <c r="T2206" s="11">
        <f t="shared" si="139"/>
        <v>41342.061562499999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11633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15.510666666666667</v>
      </c>
      <c r="P2207">
        <f t="shared" si="137"/>
        <v>430.85185185185185</v>
      </c>
      <c r="Q2207" t="s">
        <v>8329</v>
      </c>
      <c r="R2207" t="s">
        <v>8334</v>
      </c>
      <c r="S2207" s="11">
        <f t="shared" si="138"/>
        <v>41031.57163194444</v>
      </c>
      <c r="T2207" s="11">
        <f t="shared" si="139"/>
        <v>41061.57163194444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11633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10.575454545454546</v>
      </c>
      <c r="P2208">
        <f t="shared" si="137"/>
        <v>342.14705882352939</v>
      </c>
      <c r="Q2208" t="s">
        <v>8329</v>
      </c>
      <c r="R2208" t="s">
        <v>8334</v>
      </c>
      <c r="S2208" s="11">
        <f t="shared" si="138"/>
        <v>40997.007222222222</v>
      </c>
      <c r="T2208" s="11">
        <f t="shared" si="139"/>
        <v>41015.007222222222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11633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5.8164999999999996</v>
      </c>
      <c r="P2209">
        <f t="shared" si="137"/>
        <v>1661.8571428571429</v>
      </c>
      <c r="Q2209" t="s">
        <v>8329</v>
      </c>
      <c r="R2209" t="s">
        <v>8334</v>
      </c>
      <c r="S2209" s="11">
        <f t="shared" si="138"/>
        <v>41563.944131944445</v>
      </c>
      <c r="T2209" s="11">
        <f t="shared" si="139"/>
        <v>41593.985798611109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11633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11.632999999999999</v>
      </c>
      <c r="P2210">
        <f t="shared" si="137"/>
        <v>484.70833333333331</v>
      </c>
      <c r="Q2210" t="s">
        <v>8329</v>
      </c>
      <c r="R2210" t="s">
        <v>8334</v>
      </c>
      <c r="S2210" s="11">
        <f t="shared" si="138"/>
        <v>40946.632245370369</v>
      </c>
      <c r="T2210" s="11">
        <f t="shared" si="139"/>
        <v>41005.916666666664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11633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23.265999999999998</v>
      </c>
      <c r="P2211">
        <f t="shared" si="137"/>
        <v>775.5333333333333</v>
      </c>
      <c r="Q2211" t="s">
        <v>8329</v>
      </c>
      <c r="R2211" t="s">
        <v>8334</v>
      </c>
      <c r="S2211" s="11">
        <f t="shared" si="138"/>
        <v>41732.229675925926</v>
      </c>
      <c r="T2211" s="11">
        <f t="shared" si="139"/>
        <v>41743.708333333336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11633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2.9082499999999998</v>
      </c>
      <c r="P2212">
        <f t="shared" si="137"/>
        <v>161.56944444444446</v>
      </c>
      <c r="Q2212" t="s">
        <v>8329</v>
      </c>
      <c r="R2212" t="s">
        <v>8334</v>
      </c>
      <c r="S2212" s="11">
        <f t="shared" si="138"/>
        <v>40955.816087962965</v>
      </c>
      <c r="T2212" s="11">
        <f t="shared" si="139"/>
        <v>41013.48333333333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11633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4.6532</v>
      </c>
      <c r="P2213">
        <f t="shared" si="137"/>
        <v>96.941666666666663</v>
      </c>
      <c r="Q2213" t="s">
        <v>8329</v>
      </c>
      <c r="R2213" t="s">
        <v>8334</v>
      </c>
      <c r="S2213" s="11">
        <f t="shared" si="138"/>
        <v>41716.535011574073</v>
      </c>
      <c r="T2213" s="11">
        <f t="shared" si="139"/>
        <v>41739.040972222225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11633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1.9388333333333334</v>
      </c>
      <c r="P2214">
        <f t="shared" si="137"/>
        <v>94.577235772357724</v>
      </c>
      <c r="Q2214" t="s">
        <v>8329</v>
      </c>
      <c r="R2214" t="s">
        <v>8334</v>
      </c>
      <c r="S2214" s="11">
        <f t="shared" si="138"/>
        <v>41548.497418981482</v>
      </c>
      <c r="T2214" s="11">
        <f t="shared" si="139"/>
        <v>41581.791666666664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11633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2326.6</v>
      </c>
      <c r="P2215">
        <f t="shared" si="137"/>
        <v>11633</v>
      </c>
      <c r="Q2215" t="s">
        <v>8329</v>
      </c>
      <c r="R2215" t="s">
        <v>8334</v>
      </c>
      <c r="S2215" s="11">
        <f t="shared" si="138"/>
        <v>42109.576145833329</v>
      </c>
      <c r="T2215" s="11">
        <f t="shared" si="139"/>
        <v>42139.576145833329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11633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19.388333333333332</v>
      </c>
      <c r="P2216">
        <f t="shared" si="137"/>
        <v>484.70833333333331</v>
      </c>
      <c r="Q2216" t="s">
        <v>8329</v>
      </c>
      <c r="R2216" t="s">
        <v>8334</v>
      </c>
      <c r="S2216" s="11">
        <f t="shared" si="138"/>
        <v>41646.542222222226</v>
      </c>
      <c r="T2216" s="11">
        <f t="shared" si="139"/>
        <v>41676.542222222226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11633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21.150909090909092</v>
      </c>
      <c r="P2217">
        <f t="shared" si="137"/>
        <v>352.5151515151515</v>
      </c>
      <c r="Q2217" t="s">
        <v>8329</v>
      </c>
      <c r="R2217" t="s">
        <v>8334</v>
      </c>
      <c r="S2217" s="11">
        <f t="shared" si="138"/>
        <v>40958.467268518521</v>
      </c>
      <c r="T2217" s="11">
        <f t="shared" si="139"/>
        <v>40981.040972222225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11633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38.776666666666664</v>
      </c>
      <c r="P2218">
        <f t="shared" si="137"/>
        <v>830.92857142857144</v>
      </c>
      <c r="Q2218" t="s">
        <v>8329</v>
      </c>
      <c r="R2218" t="s">
        <v>8334</v>
      </c>
      <c r="S2218" s="11">
        <f t="shared" si="138"/>
        <v>42194.501678240747</v>
      </c>
      <c r="T2218" s="11">
        <f t="shared" si="139"/>
        <v>42208.501678240747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11633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27.697619047619046</v>
      </c>
      <c r="P2219">
        <f t="shared" si="137"/>
        <v>1292.5555555555557</v>
      </c>
      <c r="Q2219" t="s">
        <v>8329</v>
      </c>
      <c r="R2219" t="s">
        <v>8334</v>
      </c>
      <c r="S2219" s="11">
        <f t="shared" si="138"/>
        <v>42299.526770833334</v>
      </c>
      <c r="T2219" s="11">
        <f t="shared" si="139"/>
        <v>42310.083333333328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11633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5.8164999999999996</v>
      </c>
      <c r="P2220">
        <f t="shared" si="137"/>
        <v>153.06578947368422</v>
      </c>
      <c r="Q2220" t="s">
        <v>8329</v>
      </c>
      <c r="R2220" t="s">
        <v>8334</v>
      </c>
      <c r="S2220" s="11">
        <f t="shared" si="138"/>
        <v>41127.562303240738</v>
      </c>
      <c r="T2220" s="11">
        <f t="shared" si="139"/>
        <v>41149.75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11633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11.632999999999999</v>
      </c>
      <c r="P2221">
        <f t="shared" si="137"/>
        <v>612.26315789473688</v>
      </c>
      <c r="Q2221" t="s">
        <v>8329</v>
      </c>
      <c r="R2221" t="s">
        <v>8334</v>
      </c>
      <c r="S2221" s="11">
        <f t="shared" si="138"/>
        <v>42205.468888888892</v>
      </c>
      <c r="T2221" s="11">
        <f t="shared" si="139"/>
        <v>42235.468888888892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11633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3.3237142857142858</v>
      </c>
      <c r="P2222">
        <f t="shared" si="137"/>
        <v>168.59420289855072</v>
      </c>
      <c r="Q2222" t="s">
        <v>8329</v>
      </c>
      <c r="R2222" t="s">
        <v>8334</v>
      </c>
      <c r="S2222" s="11">
        <f t="shared" si="138"/>
        <v>41451.810601851852</v>
      </c>
      <c r="T2222" s="11">
        <f t="shared" si="139"/>
        <v>41481.810601851852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11633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1.5510666666666666</v>
      </c>
      <c r="P2223">
        <f t="shared" si="137"/>
        <v>53.362385321100916</v>
      </c>
      <c r="Q2223" t="s">
        <v>8337</v>
      </c>
      <c r="R2223" t="s">
        <v>8355</v>
      </c>
      <c r="S2223" s="11">
        <f t="shared" si="138"/>
        <v>42452.416770833333</v>
      </c>
      <c r="T2223" s="11">
        <f t="shared" si="139"/>
        <v>42482.75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11633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23.265999999999998</v>
      </c>
      <c r="P2224">
        <f t="shared" si="137"/>
        <v>387.76666666666665</v>
      </c>
      <c r="Q2224" t="s">
        <v>8337</v>
      </c>
      <c r="R2224" t="s">
        <v>8355</v>
      </c>
      <c r="S2224" s="11">
        <f t="shared" si="138"/>
        <v>40906.537581018521</v>
      </c>
      <c r="T2224" s="11">
        <f t="shared" si="139"/>
        <v>40936.537581018521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11633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0.59656410256410253</v>
      </c>
      <c r="P2225">
        <f t="shared" si="137"/>
        <v>116.33</v>
      </c>
      <c r="Q2225" t="s">
        <v>8337</v>
      </c>
      <c r="R2225" t="s">
        <v>8355</v>
      </c>
      <c r="S2225" s="11">
        <f t="shared" si="138"/>
        <v>42152.390833333338</v>
      </c>
      <c r="T2225" s="11">
        <f t="shared" si="139"/>
        <v>42182.390833333338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11633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1.1633</v>
      </c>
      <c r="P2226">
        <f t="shared" si="137"/>
        <v>39.300675675675677</v>
      </c>
      <c r="Q2226" t="s">
        <v>8337</v>
      </c>
      <c r="R2226" t="s">
        <v>8355</v>
      </c>
      <c r="S2226" s="11">
        <f t="shared" si="138"/>
        <v>42644.417534722219</v>
      </c>
      <c r="T2226" s="11">
        <f t="shared" si="139"/>
        <v>42672.541666666672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11633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0.55395238095238097</v>
      </c>
      <c r="P2227">
        <f t="shared" si="137"/>
        <v>9.6619601328903659</v>
      </c>
      <c r="Q2227" t="s">
        <v>8337</v>
      </c>
      <c r="R2227" t="s">
        <v>8355</v>
      </c>
      <c r="S2227" s="11">
        <f t="shared" si="138"/>
        <v>41873.54184027778</v>
      </c>
      <c r="T2227" s="11">
        <f t="shared" si="139"/>
        <v>41903.54184027778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11633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0.64627777777777773</v>
      </c>
      <c r="P2228">
        <f t="shared" si="137"/>
        <v>36.239875389408098</v>
      </c>
      <c r="Q2228" t="s">
        <v>8337</v>
      </c>
      <c r="R2228" t="s">
        <v>8355</v>
      </c>
      <c r="S2228" s="11">
        <f t="shared" si="138"/>
        <v>42381.54886574074</v>
      </c>
      <c r="T2228" s="11">
        <f t="shared" si="139"/>
        <v>42411.957638888889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11633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0.89484615384615385</v>
      </c>
      <c r="P2229">
        <f t="shared" si="137"/>
        <v>38.647840531561464</v>
      </c>
      <c r="Q2229" t="s">
        <v>8337</v>
      </c>
      <c r="R2229" t="s">
        <v>8355</v>
      </c>
      <c r="S2229" s="11">
        <f t="shared" si="138"/>
        <v>41561.557349537034</v>
      </c>
      <c r="T2229" s="11">
        <f t="shared" si="139"/>
        <v>41591.599016203705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11633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11.632999999999999</v>
      </c>
      <c r="P2230">
        <f t="shared" si="137"/>
        <v>80.784722222222229</v>
      </c>
      <c r="Q2230" t="s">
        <v>8337</v>
      </c>
      <c r="R2230" t="s">
        <v>8355</v>
      </c>
      <c r="S2230" s="11">
        <f t="shared" si="138"/>
        <v>42202.028194444443</v>
      </c>
      <c r="T2230" s="11">
        <f t="shared" si="139"/>
        <v>42232.028194444443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11633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1.4519470793809286</v>
      </c>
      <c r="P2231">
        <f t="shared" si="137"/>
        <v>21.582560296846012</v>
      </c>
      <c r="Q2231" t="s">
        <v>8337</v>
      </c>
      <c r="R2231" t="s">
        <v>8355</v>
      </c>
      <c r="S2231" s="11">
        <f t="shared" si="138"/>
        <v>41484.414247685185</v>
      </c>
      <c r="T2231" s="11">
        <f t="shared" si="139"/>
        <v>41519.916666666664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11633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1.3685882352941177</v>
      </c>
      <c r="P2232">
        <f t="shared" si="137"/>
        <v>23.359437751004016</v>
      </c>
      <c r="Q2232" t="s">
        <v>8337</v>
      </c>
      <c r="R2232" t="s">
        <v>8355</v>
      </c>
      <c r="S2232" s="11">
        <f t="shared" si="138"/>
        <v>41724.631099537037</v>
      </c>
      <c r="T2232" s="11">
        <f t="shared" si="139"/>
        <v>41754.631099537037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11633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4.6532</v>
      </c>
      <c r="P2233">
        <f t="shared" si="137"/>
        <v>10.45193171608266</v>
      </c>
      <c r="Q2233" t="s">
        <v>8337</v>
      </c>
      <c r="R2233" t="s">
        <v>8355</v>
      </c>
      <c r="S2233" s="11">
        <f t="shared" si="138"/>
        <v>41423.660891203705</v>
      </c>
      <c r="T2233" s="11">
        <f t="shared" si="139"/>
        <v>41449.958333333336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11633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2.3266</v>
      </c>
      <c r="P2234">
        <f t="shared" si="137"/>
        <v>11.774291497975709</v>
      </c>
      <c r="Q2234" t="s">
        <v>8337</v>
      </c>
      <c r="R2234" t="s">
        <v>8355</v>
      </c>
      <c r="S2234" s="11">
        <f t="shared" si="138"/>
        <v>41806.544074074074</v>
      </c>
      <c r="T2234" s="11">
        <f t="shared" si="139"/>
        <v>41838.875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11633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4.6532</v>
      </c>
      <c r="P2235">
        <f t="shared" si="137"/>
        <v>29.751918158567776</v>
      </c>
      <c r="Q2235" t="s">
        <v>8337</v>
      </c>
      <c r="R2235" t="s">
        <v>8355</v>
      </c>
      <c r="S2235" s="11">
        <f t="shared" si="138"/>
        <v>42331.128923611104</v>
      </c>
      <c r="T2235" s="11">
        <f t="shared" si="139"/>
        <v>42351.75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11633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116.33</v>
      </c>
      <c r="P2236">
        <f t="shared" si="137"/>
        <v>415.46428571428572</v>
      </c>
      <c r="Q2236" t="s">
        <v>8337</v>
      </c>
      <c r="R2236" t="s">
        <v>8355</v>
      </c>
      <c r="S2236" s="11">
        <f t="shared" si="138"/>
        <v>42710.574618055558</v>
      </c>
      <c r="T2236" s="11">
        <f t="shared" si="139"/>
        <v>42740.574618055558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11633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0.89484615384615385</v>
      </c>
      <c r="P2237">
        <f t="shared" si="137"/>
        <v>79.136054421768705</v>
      </c>
      <c r="Q2237" t="s">
        <v>8337</v>
      </c>
      <c r="R2237" t="s">
        <v>8355</v>
      </c>
      <c r="S2237" s="11">
        <f t="shared" si="138"/>
        <v>42061.772118055553</v>
      </c>
      <c r="T2237" s="11">
        <f t="shared" si="139"/>
        <v>42091.730451388896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11633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4.1546428571428571</v>
      </c>
      <c r="P2238">
        <f t="shared" si="137"/>
        <v>17.107352941176469</v>
      </c>
      <c r="Q2238" t="s">
        <v>8337</v>
      </c>
      <c r="R2238" t="s">
        <v>8355</v>
      </c>
      <c r="S2238" s="11">
        <f t="shared" si="138"/>
        <v>42371.367164351846</v>
      </c>
      <c r="T2238" s="11">
        <f t="shared" si="139"/>
        <v>42401.367164351846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11633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0.64627777777777773</v>
      </c>
      <c r="P2239">
        <f t="shared" si="137"/>
        <v>11.834181078331637</v>
      </c>
      <c r="Q2239" t="s">
        <v>8337</v>
      </c>
      <c r="R2239" t="s">
        <v>8355</v>
      </c>
      <c r="S2239" s="11">
        <f t="shared" si="138"/>
        <v>41914.753275462965</v>
      </c>
      <c r="T2239" s="11">
        <f t="shared" si="139"/>
        <v>41955.082638888889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11633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2.9082499999999998</v>
      </c>
      <c r="P2240">
        <f t="shared" si="137"/>
        <v>147.25316455696202</v>
      </c>
      <c r="Q2240" t="s">
        <v>8337</v>
      </c>
      <c r="R2240" t="s">
        <v>8355</v>
      </c>
      <c r="S2240" s="11">
        <f t="shared" si="138"/>
        <v>42774.371712962966</v>
      </c>
      <c r="T2240" s="11">
        <f t="shared" si="139"/>
        <v>42804.371712962966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11633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0.46532000000000001</v>
      </c>
      <c r="P2241">
        <f t="shared" si="137"/>
        <v>27.3075117370892</v>
      </c>
      <c r="Q2241" t="s">
        <v>8337</v>
      </c>
      <c r="R2241" t="s">
        <v>8355</v>
      </c>
      <c r="S2241" s="11">
        <f t="shared" si="138"/>
        <v>41572.708495370374</v>
      </c>
      <c r="T2241" s="11">
        <f t="shared" si="139"/>
        <v>41608.918055555558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11633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2.3266</v>
      </c>
      <c r="P2242">
        <f t="shared" si="137"/>
        <v>121.17708333333333</v>
      </c>
      <c r="Q2242" t="s">
        <v>8337</v>
      </c>
      <c r="R2242" t="s">
        <v>8355</v>
      </c>
      <c r="S2242" s="11">
        <f t="shared" si="138"/>
        <v>42452.575740740736</v>
      </c>
      <c r="T2242" s="11">
        <f t="shared" si="139"/>
        <v>42482.575740740736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11633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11.632999999999999</v>
      </c>
      <c r="P2243">
        <f t="shared" ref="P2243:P2306" si="141">IF(L2243&gt;0, E2243/L2243, 0)</f>
        <v>71.368098159509202</v>
      </c>
      <c r="Q2243" t="s">
        <v>8337</v>
      </c>
      <c r="R2243" t="s">
        <v>8355</v>
      </c>
      <c r="S2243" s="11">
        <f t="shared" ref="S2243:S2306" si="142">(((J2243/60)/60)/24)+DATE(1970,1,1)+(-6/24)</f>
        <v>42766.577546296292</v>
      </c>
      <c r="T2243" s="11">
        <f t="shared" ref="T2243:T2306" si="143">(((I2243/60)/60)/24)+DATE(1970,1,1)+(-6/24)</f>
        <v>42796.577546296292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11633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1.1633</v>
      </c>
      <c r="P2244">
        <f t="shared" si="141"/>
        <v>4.6071287128712868</v>
      </c>
      <c r="Q2244" t="s">
        <v>8337</v>
      </c>
      <c r="R2244" t="s">
        <v>8355</v>
      </c>
      <c r="S2244" s="11">
        <f t="shared" si="142"/>
        <v>41569.325613425928</v>
      </c>
      <c r="T2244" s="11">
        <f t="shared" si="143"/>
        <v>41604.876388888886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11633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11633</v>
      </c>
      <c r="P2245">
        <f t="shared" si="141"/>
        <v>5.7164619164619168</v>
      </c>
      <c r="Q2245" t="s">
        <v>8337</v>
      </c>
      <c r="R2245" t="s">
        <v>8355</v>
      </c>
      <c r="S2245" s="11">
        <f t="shared" si="142"/>
        <v>42800.501041666663</v>
      </c>
      <c r="T2245" s="11">
        <f t="shared" si="143"/>
        <v>42806.875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11633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2.3266</v>
      </c>
      <c r="P2246">
        <f t="shared" si="141"/>
        <v>40.113793103448273</v>
      </c>
      <c r="Q2246" t="s">
        <v>8337</v>
      </c>
      <c r="R2246" t="s">
        <v>8355</v>
      </c>
      <c r="S2246" s="11">
        <f t="shared" si="142"/>
        <v>42647.568819444445</v>
      </c>
      <c r="T2246" s="11">
        <f t="shared" si="143"/>
        <v>42659.604166666672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11633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2.9082499999999998</v>
      </c>
      <c r="P2247">
        <f t="shared" si="141"/>
        <v>5.8752525252525256</v>
      </c>
      <c r="Q2247" t="s">
        <v>8337</v>
      </c>
      <c r="R2247" t="s">
        <v>8355</v>
      </c>
      <c r="S2247" s="11">
        <f t="shared" si="142"/>
        <v>41660.458530092597</v>
      </c>
      <c r="T2247" s="11">
        <f t="shared" si="143"/>
        <v>41691.5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11633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4.6532</v>
      </c>
      <c r="P2248">
        <f t="shared" si="141"/>
        <v>204.08771929824562</v>
      </c>
      <c r="Q2248" t="s">
        <v>8337</v>
      </c>
      <c r="R2248" t="s">
        <v>8355</v>
      </c>
      <c r="S2248" s="11">
        <f t="shared" si="142"/>
        <v>42221.54178240741</v>
      </c>
      <c r="T2248" s="11">
        <f t="shared" si="143"/>
        <v>42251.54178240741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11633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0.62881081081081081</v>
      </c>
      <c r="P2249">
        <f t="shared" si="141"/>
        <v>30.61315789473684</v>
      </c>
      <c r="Q2249" t="s">
        <v>8337</v>
      </c>
      <c r="R2249" t="s">
        <v>8355</v>
      </c>
      <c r="S2249" s="11">
        <f t="shared" si="142"/>
        <v>42200.416261574079</v>
      </c>
      <c r="T2249" s="11">
        <f t="shared" si="143"/>
        <v>42214.416261574079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11633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1.6618571428571429</v>
      </c>
      <c r="P2250">
        <f t="shared" si="141"/>
        <v>90.8828125</v>
      </c>
      <c r="Q2250" t="s">
        <v>8337</v>
      </c>
      <c r="R2250" t="s">
        <v>8355</v>
      </c>
      <c r="S2250" s="11">
        <f t="shared" si="142"/>
        <v>42688.625902777778</v>
      </c>
      <c r="T2250" s="11">
        <f t="shared" si="143"/>
        <v>42718.625902777778</v>
      </c>
    </row>
    <row r="2251" spans="1:20" ht="33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11633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3.3237142857142858</v>
      </c>
      <c r="P2251">
        <f t="shared" si="141"/>
        <v>64.62777777777778</v>
      </c>
      <c r="Q2251" t="s">
        <v>8337</v>
      </c>
      <c r="R2251" t="s">
        <v>8355</v>
      </c>
      <c r="S2251" s="11">
        <f t="shared" si="142"/>
        <v>41336.453298611108</v>
      </c>
      <c r="T2251" s="11">
        <f t="shared" si="143"/>
        <v>41366.411631944444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11633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0.46532000000000001</v>
      </c>
      <c r="P2252">
        <f t="shared" si="141"/>
        <v>20.373029772329247</v>
      </c>
      <c r="Q2252" t="s">
        <v>8337</v>
      </c>
      <c r="R2252" t="s">
        <v>8355</v>
      </c>
      <c r="S2252" s="11">
        <f t="shared" si="142"/>
        <v>42676.755474537036</v>
      </c>
      <c r="T2252" s="11">
        <f t="shared" si="143"/>
        <v>42706.7971412037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11633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1.3685882352941177</v>
      </c>
      <c r="P2253">
        <f t="shared" si="141"/>
        <v>24.235416666666666</v>
      </c>
      <c r="Q2253" t="s">
        <v>8337</v>
      </c>
      <c r="R2253" t="s">
        <v>8355</v>
      </c>
      <c r="S2253" s="11">
        <f t="shared" si="142"/>
        <v>41846.09579861111</v>
      </c>
      <c r="T2253" s="11">
        <f t="shared" si="143"/>
        <v>41867.09579861111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11633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1.2925555555555555</v>
      </c>
      <c r="P2254">
        <f t="shared" si="141"/>
        <v>46.718875502008032</v>
      </c>
      <c r="Q2254" t="s">
        <v>8337</v>
      </c>
      <c r="R2254" t="s">
        <v>8355</v>
      </c>
      <c r="S2254" s="11">
        <f t="shared" si="142"/>
        <v>42573.077986111108</v>
      </c>
      <c r="T2254" s="11">
        <f t="shared" si="143"/>
        <v>42588.077986111108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11633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1.4541249999999999</v>
      </c>
      <c r="P2255">
        <f t="shared" si="141"/>
        <v>138.48809523809524</v>
      </c>
      <c r="Q2255" t="s">
        <v>8337</v>
      </c>
      <c r="R2255" t="s">
        <v>8355</v>
      </c>
      <c r="S2255" s="11">
        <f t="shared" si="142"/>
        <v>42296.381331018521</v>
      </c>
      <c r="T2255" s="11">
        <f t="shared" si="143"/>
        <v>42326.422997685186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11633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23.265999999999998</v>
      </c>
      <c r="P2256">
        <f t="shared" si="141"/>
        <v>59.050761421319798</v>
      </c>
      <c r="Q2256" t="s">
        <v>8337</v>
      </c>
      <c r="R2256" t="s">
        <v>8355</v>
      </c>
      <c r="S2256" s="11">
        <f t="shared" si="142"/>
        <v>42752.397777777776</v>
      </c>
      <c r="T2256" s="11">
        <f t="shared" si="143"/>
        <v>42759.397777777776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11633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2.9450632911392405</v>
      </c>
      <c r="P2257">
        <f t="shared" si="141"/>
        <v>42.926199261992622</v>
      </c>
      <c r="Q2257" t="s">
        <v>8337</v>
      </c>
      <c r="R2257" t="s">
        <v>8355</v>
      </c>
      <c r="S2257" s="11">
        <f t="shared" si="142"/>
        <v>42467.701979166668</v>
      </c>
      <c r="T2257" s="11">
        <f t="shared" si="143"/>
        <v>42497.701979166668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11633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24.235416666666666</v>
      </c>
      <c r="P2258">
        <f t="shared" si="141"/>
        <v>232.66</v>
      </c>
      <c r="Q2258" t="s">
        <v>8337</v>
      </c>
      <c r="R2258" t="s">
        <v>8355</v>
      </c>
      <c r="S2258" s="11">
        <f t="shared" si="142"/>
        <v>42682.201921296291</v>
      </c>
      <c r="T2258" s="11">
        <f t="shared" si="143"/>
        <v>42696.201921296291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11633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4.6532</v>
      </c>
      <c r="P2259">
        <f t="shared" si="141"/>
        <v>68.834319526627212</v>
      </c>
      <c r="Q2259" t="s">
        <v>8337</v>
      </c>
      <c r="R2259" t="s">
        <v>8355</v>
      </c>
      <c r="S2259" s="11">
        <f t="shared" si="142"/>
        <v>42505.686678240745</v>
      </c>
      <c r="T2259" s="11">
        <f t="shared" si="143"/>
        <v>42540.708333333328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11633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5.2877272727272731</v>
      </c>
      <c r="P2260">
        <f t="shared" si="141"/>
        <v>56.746341463414637</v>
      </c>
      <c r="Q2260" t="s">
        <v>8337</v>
      </c>
      <c r="R2260" t="s">
        <v>8355</v>
      </c>
      <c r="S2260" s="11">
        <f t="shared" si="142"/>
        <v>42136.50100694444</v>
      </c>
      <c r="T2260" s="11">
        <f t="shared" si="143"/>
        <v>42166.50100694444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11633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11.632999999999999</v>
      </c>
      <c r="P2261">
        <f t="shared" si="141"/>
        <v>56.470873786407765</v>
      </c>
      <c r="Q2261" t="s">
        <v>8337</v>
      </c>
      <c r="R2261" t="s">
        <v>8355</v>
      </c>
      <c r="S2261" s="11">
        <f t="shared" si="142"/>
        <v>42702.554814814815</v>
      </c>
      <c r="T2261" s="11">
        <f t="shared" si="143"/>
        <v>42712.554814814815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11633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4.6532</v>
      </c>
      <c r="P2262">
        <f t="shared" si="141"/>
        <v>138.48809523809524</v>
      </c>
      <c r="Q2262" t="s">
        <v>8337</v>
      </c>
      <c r="R2262" t="s">
        <v>8355</v>
      </c>
      <c r="S2262" s="11">
        <f t="shared" si="142"/>
        <v>41694.766782407409</v>
      </c>
      <c r="T2262" s="11">
        <f t="shared" si="143"/>
        <v>41724.725115740745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11633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11.632999999999999</v>
      </c>
      <c r="P2263">
        <f t="shared" si="141"/>
        <v>55.395238095238092</v>
      </c>
      <c r="Q2263" t="s">
        <v>8337</v>
      </c>
      <c r="R2263" t="s">
        <v>8355</v>
      </c>
      <c r="S2263" s="11">
        <f t="shared" si="142"/>
        <v>42759.474768518514</v>
      </c>
      <c r="T2263" s="11">
        <f t="shared" si="143"/>
        <v>42780.474768518514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11633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3.5251515151515154</v>
      </c>
      <c r="P2264">
        <f t="shared" si="141"/>
        <v>64.270718232044203</v>
      </c>
      <c r="Q2264" t="s">
        <v>8337</v>
      </c>
      <c r="R2264" t="s">
        <v>8355</v>
      </c>
      <c r="S2264" s="11">
        <f t="shared" si="142"/>
        <v>41926.335162037038</v>
      </c>
      <c r="T2264" s="11">
        <f t="shared" si="143"/>
        <v>41960.75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11633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1.5510666666666666</v>
      </c>
      <c r="P2265">
        <f t="shared" si="141"/>
        <v>193.88333333333333</v>
      </c>
      <c r="Q2265" t="s">
        <v>8337</v>
      </c>
      <c r="R2265" t="s">
        <v>8355</v>
      </c>
      <c r="S2265" s="11">
        <f t="shared" si="142"/>
        <v>42014.582326388889</v>
      </c>
      <c r="T2265" s="11">
        <f t="shared" si="143"/>
        <v>42035.582326388889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11633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1.9388333333333334</v>
      </c>
      <c r="P2266">
        <f t="shared" si="141"/>
        <v>26.141573033707864</v>
      </c>
      <c r="Q2266" t="s">
        <v>8337</v>
      </c>
      <c r="R2266" t="s">
        <v>8355</v>
      </c>
      <c r="S2266" s="11">
        <f t="shared" si="142"/>
        <v>42496.332337962958</v>
      </c>
      <c r="T2266" s="11">
        <f t="shared" si="143"/>
        <v>42512.875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11633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58.164999999999999</v>
      </c>
      <c r="P2267">
        <f t="shared" si="141"/>
        <v>684.29411764705878</v>
      </c>
      <c r="Q2267" t="s">
        <v>8337</v>
      </c>
      <c r="R2267" t="s">
        <v>8355</v>
      </c>
      <c r="S2267" s="11">
        <f t="shared" si="142"/>
        <v>42689.603090277778</v>
      </c>
      <c r="T2267" s="11">
        <f t="shared" si="143"/>
        <v>42696.603090277778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11633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7.7553333333333336</v>
      </c>
      <c r="P2268">
        <f t="shared" si="141"/>
        <v>59.963917525773198</v>
      </c>
      <c r="Q2268" t="s">
        <v>8337</v>
      </c>
      <c r="R2268" t="s">
        <v>8355</v>
      </c>
      <c r="S2268" s="11">
        <f t="shared" si="142"/>
        <v>42469.624907407408</v>
      </c>
      <c r="T2268" s="11">
        <f t="shared" si="143"/>
        <v>42486.833333333328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11633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0.58165</v>
      </c>
      <c r="P2269">
        <f t="shared" si="141"/>
        <v>28.794554455445546</v>
      </c>
      <c r="Q2269" t="s">
        <v>8337</v>
      </c>
      <c r="R2269" t="s">
        <v>8355</v>
      </c>
      <c r="S2269" s="11">
        <f t="shared" si="142"/>
        <v>41968.579826388886</v>
      </c>
      <c r="T2269" s="11">
        <f t="shared" si="143"/>
        <v>41993.791666666672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11633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0.41546428571428573</v>
      </c>
      <c r="P2270">
        <f t="shared" si="141"/>
        <v>59.963917525773198</v>
      </c>
      <c r="Q2270" t="s">
        <v>8337</v>
      </c>
      <c r="R2270" t="s">
        <v>8355</v>
      </c>
      <c r="S2270" s="11">
        <f t="shared" si="142"/>
        <v>42775.832349537035</v>
      </c>
      <c r="T2270" s="11">
        <f t="shared" si="143"/>
        <v>42805.832349537035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11633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4.6532</v>
      </c>
      <c r="P2271">
        <f t="shared" si="141"/>
        <v>12.896895787139689</v>
      </c>
      <c r="Q2271" t="s">
        <v>8337</v>
      </c>
      <c r="R2271" t="s">
        <v>8355</v>
      </c>
      <c r="S2271" s="11">
        <f t="shared" si="142"/>
        <v>42776.454432870371</v>
      </c>
      <c r="T2271" s="11">
        <f t="shared" si="143"/>
        <v>42800.958333333328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11633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0.46532000000000001</v>
      </c>
      <c r="P2272">
        <f t="shared" si="141"/>
        <v>6.9658682634730535</v>
      </c>
      <c r="Q2272" t="s">
        <v>8337</v>
      </c>
      <c r="R2272" t="s">
        <v>8355</v>
      </c>
      <c r="S2272" s="11">
        <f t="shared" si="142"/>
        <v>42725.619363425925</v>
      </c>
      <c r="T2272" s="11">
        <f t="shared" si="143"/>
        <v>42745.665972222225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11633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0.58165</v>
      </c>
      <c r="P2273">
        <f t="shared" si="141"/>
        <v>8.7597891566265051</v>
      </c>
      <c r="Q2273" t="s">
        <v>8337</v>
      </c>
      <c r="R2273" t="s">
        <v>8355</v>
      </c>
      <c r="S2273" s="11">
        <f t="shared" si="142"/>
        <v>42683.750046296293</v>
      </c>
      <c r="T2273" s="11">
        <f t="shared" si="143"/>
        <v>42713.750046296293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11633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11.632999999999999</v>
      </c>
      <c r="P2274">
        <f t="shared" si="141"/>
        <v>12.323093220338983</v>
      </c>
      <c r="Q2274" t="s">
        <v>8337</v>
      </c>
      <c r="R2274" t="s">
        <v>8355</v>
      </c>
      <c r="S2274" s="11">
        <f t="shared" si="142"/>
        <v>42315.449490740735</v>
      </c>
      <c r="T2274" s="11">
        <f t="shared" si="143"/>
        <v>42345.449490740735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11633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4.6532</v>
      </c>
      <c r="P2275">
        <f t="shared" si="141"/>
        <v>79.136054421768705</v>
      </c>
      <c r="Q2275" t="s">
        <v>8337</v>
      </c>
      <c r="R2275" t="s">
        <v>8355</v>
      </c>
      <c r="S2275" s="11">
        <f t="shared" si="142"/>
        <v>42781.299097222218</v>
      </c>
      <c r="T2275" s="11">
        <f t="shared" si="143"/>
        <v>42806.257430555561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11633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4.6532</v>
      </c>
      <c r="P2276">
        <f t="shared" si="141"/>
        <v>117.50505050505051</v>
      </c>
      <c r="Q2276" t="s">
        <v>8337</v>
      </c>
      <c r="R2276" t="s">
        <v>8355</v>
      </c>
      <c r="S2276" s="11">
        <f t="shared" si="142"/>
        <v>41663.250659722224</v>
      </c>
      <c r="T2276" s="11">
        <f t="shared" si="143"/>
        <v>41693.250659722224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11633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17.896923076923077</v>
      </c>
      <c r="P2277">
        <f t="shared" si="141"/>
        <v>147.25316455696202</v>
      </c>
      <c r="Q2277" t="s">
        <v>8337</v>
      </c>
      <c r="R2277" t="s">
        <v>8355</v>
      </c>
      <c r="S2277" s="11">
        <f t="shared" si="142"/>
        <v>41965.366655092599</v>
      </c>
      <c r="T2277" s="11">
        <f t="shared" si="143"/>
        <v>41995.366655092599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11633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2.5349749400740902</v>
      </c>
      <c r="P2278">
        <f t="shared" si="141"/>
        <v>155.10666666666665</v>
      </c>
      <c r="Q2278" t="s">
        <v>8337</v>
      </c>
      <c r="R2278" t="s">
        <v>8355</v>
      </c>
      <c r="S2278" s="11">
        <f t="shared" si="142"/>
        <v>41614.401493055557</v>
      </c>
      <c r="T2278" s="11">
        <f t="shared" si="143"/>
        <v>41644.401493055557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11633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1.3685882352941177</v>
      </c>
      <c r="P2279">
        <f t="shared" si="141"/>
        <v>56.19806763285024</v>
      </c>
      <c r="Q2279" t="s">
        <v>8337</v>
      </c>
      <c r="R2279" t="s">
        <v>8355</v>
      </c>
      <c r="S2279" s="11">
        <f t="shared" si="142"/>
        <v>40936.428506944445</v>
      </c>
      <c r="T2279" s="11">
        <f t="shared" si="143"/>
        <v>40966.428506944445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11633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5.8164999999999996</v>
      </c>
      <c r="P2280">
        <f t="shared" si="141"/>
        <v>114.04901960784314</v>
      </c>
      <c r="Q2280" t="s">
        <v>8337</v>
      </c>
      <c r="R2280" t="s">
        <v>8355</v>
      </c>
      <c r="S2280" s="11">
        <f t="shared" si="142"/>
        <v>42338.459108796291</v>
      </c>
      <c r="T2280" s="11">
        <f t="shared" si="143"/>
        <v>42372.707638888889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11633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11.632999999999999</v>
      </c>
      <c r="P2281">
        <f t="shared" si="141"/>
        <v>363.53125</v>
      </c>
      <c r="Q2281" t="s">
        <v>8337</v>
      </c>
      <c r="R2281" t="s">
        <v>8355</v>
      </c>
      <c r="S2281" s="11">
        <f t="shared" si="142"/>
        <v>42020.556701388887</v>
      </c>
      <c r="T2281" s="11">
        <f t="shared" si="143"/>
        <v>42038.916666666672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11633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1.1870408163265307</v>
      </c>
      <c r="P2282">
        <f t="shared" si="141"/>
        <v>24.235416666666666</v>
      </c>
      <c r="Q2282" t="s">
        <v>8337</v>
      </c>
      <c r="R2282" t="s">
        <v>8355</v>
      </c>
      <c r="S2282" s="11">
        <f t="shared" si="142"/>
        <v>42234.374895833331</v>
      </c>
      <c r="T2282" s="11">
        <f t="shared" si="143"/>
        <v>42264.374895833331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11633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38.776666666666664</v>
      </c>
      <c r="P2283">
        <f t="shared" si="141"/>
        <v>1057.5454545454545</v>
      </c>
      <c r="Q2283" t="s">
        <v>8329</v>
      </c>
      <c r="R2283" t="s">
        <v>8330</v>
      </c>
      <c r="S2283" s="11">
        <f t="shared" si="142"/>
        <v>40687.035844907405</v>
      </c>
      <c r="T2283" s="11">
        <f t="shared" si="143"/>
        <v>40749.034722222219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11633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15.510666666666667</v>
      </c>
      <c r="P2284">
        <f t="shared" si="141"/>
        <v>969.41666666666663</v>
      </c>
      <c r="Q2284" t="s">
        <v>8329</v>
      </c>
      <c r="R2284" t="s">
        <v>8330</v>
      </c>
      <c r="S2284" s="11">
        <f t="shared" si="142"/>
        <v>42322.92460648148</v>
      </c>
      <c r="T2284" s="11">
        <f t="shared" si="143"/>
        <v>42382.92460648148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11633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3.8776666666666668</v>
      </c>
      <c r="P2285">
        <f t="shared" si="141"/>
        <v>242.35416666666666</v>
      </c>
      <c r="Q2285" t="s">
        <v>8329</v>
      </c>
      <c r="R2285" t="s">
        <v>8330</v>
      </c>
      <c r="S2285" s="11">
        <f t="shared" si="142"/>
        <v>40977.875046296293</v>
      </c>
      <c r="T2285" s="11">
        <f t="shared" si="143"/>
        <v>41037.833379629628</v>
      </c>
    </row>
    <row r="2286" spans="1:20" ht="18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11633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1.9388333333333334</v>
      </c>
      <c r="P2286">
        <f t="shared" si="141"/>
        <v>197.16949152542372</v>
      </c>
      <c r="Q2286" t="s">
        <v>8329</v>
      </c>
      <c r="R2286" t="s">
        <v>8330</v>
      </c>
      <c r="S2286" s="11">
        <f t="shared" si="142"/>
        <v>40585.546817129631</v>
      </c>
      <c r="T2286" s="11">
        <f t="shared" si="143"/>
        <v>40613.916666666664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11633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3.8776666666666668</v>
      </c>
      <c r="P2287">
        <f t="shared" si="141"/>
        <v>147.25316455696202</v>
      </c>
      <c r="Q2287" t="s">
        <v>8329</v>
      </c>
      <c r="R2287" t="s">
        <v>8330</v>
      </c>
      <c r="S2287" s="11">
        <f t="shared" si="142"/>
        <v>41058.935682870368</v>
      </c>
      <c r="T2287" s="11">
        <f t="shared" si="143"/>
        <v>41088.935682870368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11633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7.7553333333333336</v>
      </c>
      <c r="P2288">
        <f t="shared" si="141"/>
        <v>830.92857142857144</v>
      </c>
      <c r="Q2288" t="s">
        <v>8329</v>
      </c>
      <c r="R2288" t="s">
        <v>8330</v>
      </c>
      <c r="S2288" s="11">
        <f t="shared" si="142"/>
        <v>41494.713587962964</v>
      </c>
      <c r="T2288" s="11">
        <f t="shared" si="143"/>
        <v>41522.915972222225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11633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2.5851111111111109</v>
      </c>
      <c r="P2289">
        <f t="shared" si="141"/>
        <v>109.74528301886792</v>
      </c>
      <c r="Q2289" t="s">
        <v>8329</v>
      </c>
      <c r="R2289" t="s">
        <v>8330</v>
      </c>
      <c r="S2289" s="11">
        <f t="shared" si="142"/>
        <v>41792.417361111111</v>
      </c>
      <c r="T2289" s="11">
        <f t="shared" si="143"/>
        <v>41813.417361111111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11633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11.632999999999999</v>
      </c>
      <c r="P2290">
        <f t="shared" si="141"/>
        <v>465.32</v>
      </c>
      <c r="Q2290" t="s">
        <v>8329</v>
      </c>
      <c r="R2290" t="s">
        <v>8330</v>
      </c>
      <c r="S2290" s="11">
        <f t="shared" si="142"/>
        <v>41067.577418981484</v>
      </c>
      <c r="T2290" s="11">
        <f t="shared" si="143"/>
        <v>41086.5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11633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7.7553333333333336</v>
      </c>
      <c r="P2291">
        <f t="shared" si="141"/>
        <v>465.32</v>
      </c>
      <c r="Q2291" t="s">
        <v>8329</v>
      </c>
      <c r="R2291" t="s">
        <v>8330</v>
      </c>
      <c r="S2291" s="11">
        <f t="shared" si="142"/>
        <v>41571.748379629629</v>
      </c>
      <c r="T2291" s="11">
        <f t="shared" si="143"/>
        <v>41614.723611111112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11633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7.7553333333333336</v>
      </c>
      <c r="P2292">
        <f t="shared" si="141"/>
        <v>401.13793103448273</v>
      </c>
      <c r="Q2292" t="s">
        <v>8329</v>
      </c>
      <c r="R2292" t="s">
        <v>8330</v>
      </c>
      <c r="S2292" s="11">
        <f t="shared" si="142"/>
        <v>40070.003819444442</v>
      </c>
      <c r="T2292" s="11">
        <f t="shared" si="143"/>
        <v>40148.458333333336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11633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4.6532</v>
      </c>
      <c r="P2293">
        <f t="shared" si="141"/>
        <v>270.53488372093022</v>
      </c>
      <c r="Q2293" t="s">
        <v>8329</v>
      </c>
      <c r="R2293" t="s">
        <v>8330</v>
      </c>
      <c r="S2293" s="11">
        <f t="shared" si="142"/>
        <v>40987.727060185185</v>
      </c>
      <c r="T2293" s="11">
        <f t="shared" si="143"/>
        <v>41021.916666666664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11633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5.8164999999999996</v>
      </c>
      <c r="P2294">
        <f t="shared" si="141"/>
        <v>252.89130434782609</v>
      </c>
      <c r="Q2294" t="s">
        <v>8329</v>
      </c>
      <c r="R2294" t="s">
        <v>8330</v>
      </c>
      <c r="S2294" s="11">
        <f t="shared" si="142"/>
        <v>40987.447638888887</v>
      </c>
      <c r="T2294" s="11">
        <f t="shared" si="143"/>
        <v>41017.447638888887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11633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13.685882352941176</v>
      </c>
      <c r="P2295">
        <f t="shared" si="141"/>
        <v>430.85185185185185</v>
      </c>
      <c r="Q2295" t="s">
        <v>8329</v>
      </c>
      <c r="R2295" t="s">
        <v>8330</v>
      </c>
      <c r="S2295" s="11">
        <f t="shared" si="142"/>
        <v>41151.458321759259</v>
      </c>
      <c r="T2295" s="11">
        <f t="shared" si="143"/>
        <v>41176.915972222225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11633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2.3266</v>
      </c>
      <c r="P2296">
        <f t="shared" si="141"/>
        <v>103.86607142857143</v>
      </c>
      <c r="Q2296" t="s">
        <v>8329</v>
      </c>
      <c r="R2296" t="s">
        <v>8330</v>
      </c>
      <c r="S2296" s="11">
        <f t="shared" si="142"/>
        <v>41264.47314814815</v>
      </c>
      <c r="T2296" s="11">
        <f t="shared" si="143"/>
        <v>41294.47314814815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11633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9.6941666666666659</v>
      </c>
      <c r="P2297">
        <f t="shared" si="141"/>
        <v>342.14705882352939</v>
      </c>
      <c r="Q2297" t="s">
        <v>8329</v>
      </c>
      <c r="R2297" t="s">
        <v>8330</v>
      </c>
      <c r="S2297" s="11">
        <f t="shared" si="142"/>
        <v>41270.704351851848</v>
      </c>
      <c r="T2297" s="11">
        <f t="shared" si="143"/>
        <v>41300.704351851848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11633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1.6618571428571429</v>
      </c>
      <c r="P2298">
        <f t="shared" si="141"/>
        <v>80.227586206896547</v>
      </c>
      <c r="Q2298" t="s">
        <v>8329</v>
      </c>
      <c r="R2298" t="s">
        <v>8330</v>
      </c>
      <c r="S2298" s="11">
        <f t="shared" si="142"/>
        <v>40927.481782407405</v>
      </c>
      <c r="T2298" s="11">
        <f t="shared" si="143"/>
        <v>40962.481782407405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11633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11.632999999999999</v>
      </c>
      <c r="P2299">
        <f t="shared" si="141"/>
        <v>612.26315789473688</v>
      </c>
      <c r="Q2299" t="s">
        <v>8329</v>
      </c>
      <c r="R2299" t="s">
        <v>8330</v>
      </c>
      <c r="S2299" s="11">
        <f t="shared" si="142"/>
        <v>40947.792233796295</v>
      </c>
      <c r="T2299" s="11">
        <f t="shared" si="143"/>
        <v>40981.915972222225</v>
      </c>
    </row>
    <row r="2300" spans="1:20" ht="33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11633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0.38776666666666665</v>
      </c>
      <c r="P2300">
        <f t="shared" si="141"/>
        <v>40.392361111111114</v>
      </c>
      <c r="Q2300" t="s">
        <v>8329</v>
      </c>
      <c r="R2300" t="s">
        <v>8330</v>
      </c>
      <c r="S2300" s="11">
        <f t="shared" si="142"/>
        <v>41694.59065972222</v>
      </c>
      <c r="T2300" s="11">
        <f t="shared" si="143"/>
        <v>41724.548993055556</v>
      </c>
    </row>
    <row r="2301" spans="1:20" ht="33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11633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38.776666666666664</v>
      </c>
      <c r="P2301">
        <f t="shared" si="141"/>
        <v>830.92857142857144</v>
      </c>
      <c r="Q2301" t="s">
        <v>8329</v>
      </c>
      <c r="R2301" t="s">
        <v>8330</v>
      </c>
      <c r="S2301" s="11">
        <f t="shared" si="142"/>
        <v>40564.782511574071</v>
      </c>
      <c r="T2301" s="11">
        <f t="shared" si="143"/>
        <v>40579.782511574071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11633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14.54125</v>
      </c>
      <c r="P2302">
        <f t="shared" si="141"/>
        <v>1661.8571428571429</v>
      </c>
      <c r="Q2302" t="s">
        <v>8329</v>
      </c>
      <c r="R2302" t="s">
        <v>8330</v>
      </c>
      <c r="S2302" s="11">
        <f t="shared" si="142"/>
        <v>41074.477037037039</v>
      </c>
      <c r="T2302" s="11">
        <f t="shared" si="143"/>
        <v>41088.477037037039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11633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2.3266</v>
      </c>
      <c r="P2303">
        <f t="shared" si="141"/>
        <v>55.132701421800945</v>
      </c>
      <c r="Q2303" t="s">
        <v>8329</v>
      </c>
      <c r="R2303" t="s">
        <v>8333</v>
      </c>
      <c r="S2303" s="11">
        <f t="shared" si="142"/>
        <v>41415.896944444445</v>
      </c>
      <c r="T2303" s="11">
        <f t="shared" si="143"/>
        <v>41445.896944444445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11633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5.0578260869565215</v>
      </c>
      <c r="P2304">
        <f t="shared" si="141"/>
        <v>136.85882352941175</v>
      </c>
      <c r="Q2304" t="s">
        <v>8329</v>
      </c>
      <c r="R2304" t="s">
        <v>8333</v>
      </c>
      <c r="S2304" s="11">
        <f t="shared" si="142"/>
        <v>41605.618449074071</v>
      </c>
      <c r="T2304" s="11">
        <f t="shared" si="143"/>
        <v>41639.041666666664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11633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1.8035658914728683</v>
      </c>
      <c r="P2305">
        <f t="shared" si="141"/>
        <v>112.94174757281553</v>
      </c>
      <c r="Q2305" t="s">
        <v>8329</v>
      </c>
      <c r="R2305" t="s">
        <v>8333</v>
      </c>
      <c r="S2305" s="11">
        <f t="shared" si="142"/>
        <v>40849.861064814817</v>
      </c>
      <c r="T2305" s="11">
        <f t="shared" si="143"/>
        <v>40889.902731481481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11633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1.9388333333333334</v>
      </c>
      <c r="P2306">
        <f t="shared" si="141"/>
        <v>102.94690265486726</v>
      </c>
      <c r="Q2306" t="s">
        <v>8329</v>
      </c>
      <c r="R2306" t="s">
        <v>8333</v>
      </c>
      <c r="S2306" s="11">
        <f t="shared" si="142"/>
        <v>40502.565868055557</v>
      </c>
      <c r="T2306" s="11">
        <f t="shared" si="143"/>
        <v>40543.957638888889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11633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0.64627777777777773</v>
      </c>
      <c r="P2307">
        <f t="shared" ref="P2307:P2370" si="145">IF(L2307&gt;0, E2307/L2307, 0)</f>
        <v>69.658682634730539</v>
      </c>
      <c r="Q2307" t="s">
        <v>8329</v>
      </c>
      <c r="R2307" t="s">
        <v>8333</v>
      </c>
      <c r="S2307" s="11">
        <f t="shared" ref="S2307:S2370" si="146">(((J2307/60)/60)/24)+DATE(1970,1,1)+(-6/24)</f>
        <v>41834.445277777777</v>
      </c>
      <c r="T2307" s="11">
        <f t="shared" ref="T2307:T2370" si="147">(((I2307/60)/60)/24)+DATE(1970,1,1)+(-6/24)</f>
        <v>41859.5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11633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3.3237142857142858</v>
      </c>
      <c r="P2308">
        <f t="shared" si="145"/>
        <v>159.35616438356163</v>
      </c>
      <c r="Q2308" t="s">
        <v>8329</v>
      </c>
      <c r="R2308" t="s">
        <v>8333</v>
      </c>
      <c r="S2308" s="11">
        <f t="shared" si="146"/>
        <v>40947.91815972222</v>
      </c>
      <c r="T2308" s="11">
        <f t="shared" si="147"/>
        <v>40977.91815972222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11633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5.9216989824227397</v>
      </c>
      <c r="P2309">
        <f t="shared" si="145"/>
        <v>155.10666666666665</v>
      </c>
      <c r="Q2309" t="s">
        <v>8329</v>
      </c>
      <c r="R2309" t="s">
        <v>8333</v>
      </c>
      <c r="S2309" s="11">
        <f t="shared" si="146"/>
        <v>41004.552465277775</v>
      </c>
      <c r="T2309" s="11">
        <f t="shared" si="147"/>
        <v>41034.552407407406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11633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0.23266000000000001</v>
      </c>
      <c r="P2310">
        <f t="shared" si="145"/>
        <v>18.946254071661237</v>
      </c>
      <c r="Q2310" t="s">
        <v>8329</v>
      </c>
      <c r="R2310" t="s">
        <v>8333</v>
      </c>
      <c r="S2310" s="11">
        <f t="shared" si="146"/>
        <v>41851.712916666671</v>
      </c>
      <c r="T2310" s="11">
        <f t="shared" si="147"/>
        <v>41879.791666666664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11633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1.9388333333333334</v>
      </c>
      <c r="P2311">
        <f t="shared" si="145"/>
        <v>108.71962616822429</v>
      </c>
      <c r="Q2311" t="s">
        <v>8329</v>
      </c>
      <c r="R2311" t="s">
        <v>8333</v>
      </c>
      <c r="S2311" s="11">
        <f t="shared" si="146"/>
        <v>41307.737696759257</v>
      </c>
      <c r="T2311" s="11">
        <f t="shared" si="147"/>
        <v>41342.737696759257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11633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0.62881081081081081</v>
      </c>
      <c r="P2312">
        <f t="shared" si="145"/>
        <v>9.5040849673202619</v>
      </c>
      <c r="Q2312" t="s">
        <v>8329</v>
      </c>
      <c r="R2312" t="s">
        <v>8333</v>
      </c>
      <c r="S2312" s="11">
        <f t="shared" si="146"/>
        <v>41324.54415509259</v>
      </c>
      <c r="T2312" s="11">
        <f t="shared" si="147"/>
        <v>41354.502488425926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11633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1.2925555555555555</v>
      </c>
      <c r="P2313">
        <f t="shared" si="145"/>
        <v>111.85576923076923</v>
      </c>
      <c r="Q2313" t="s">
        <v>8329</v>
      </c>
      <c r="R2313" t="s">
        <v>8333</v>
      </c>
      <c r="S2313" s="11">
        <f t="shared" si="146"/>
        <v>41735.754502314812</v>
      </c>
      <c r="T2313" s="11">
        <f t="shared" si="147"/>
        <v>41765.754502314812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11633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3.8776666666666668</v>
      </c>
      <c r="P2314">
        <f t="shared" si="145"/>
        <v>147.25316455696202</v>
      </c>
      <c r="Q2314" t="s">
        <v>8329</v>
      </c>
      <c r="R2314" t="s">
        <v>8333</v>
      </c>
      <c r="S2314" s="11">
        <f t="shared" si="146"/>
        <v>41716.382847222223</v>
      </c>
      <c r="T2314" s="11">
        <f t="shared" si="147"/>
        <v>41747.708333333336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11633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2.3266</v>
      </c>
      <c r="P2315">
        <f t="shared" si="145"/>
        <v>74.095541401273891</v>
      </c>
      <c r="Q2315" t="s">
        <v>8329</v>
      </c>
      <c r="R2315" t="s">
        <v>8333</v>
      </c>
      <c r="S2315" s="11">
        <f t="shared" si="146"/>
        <v>41002.708634259259</v>
      </c>
      <c r="T2315" s="11">
        <f t="shared" si="147"/>
        <v>41032.708634259259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11633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9.6941666666666659</v>
      </c>
      <c r="P2316">
        <f t="shared" si="145"/>
        <v>232.66</v>
      </c>
      <c r="Q2316" t="s">
        <v>8329</v>
      </c>
      <c r="R2316" t="s">
        <v>8333</v>
      </c>
      <c r="S2316" s="11">
        <f t="shared" si="146"/>
        <v>41037.301585648151</v>
      </c>
      <c r="T2316" s="11">
        <f t="shared" si="147"/>
        <v>41067.301585648151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11633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4.6532</v>
      </c>
      <c r="P2317">
        <f t="shared" si="145"/>
        <v>181.765625</v>
      </c>
      <c r="Q2317" t="s">
        <v>8329</v>
      </c>
      <c r="R2317" t="s">
        <v>8333</v>
      </c>
      <c r="S2317" s="11">
        <f t="shared" si="146"/>
        <v>41004.47619212963</v>
      </c>
      <c r="T2317" s="11">
        <f t="shared" si="147"/>
        <v>41034.47619212963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11633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0.7755333333333333</v>
      </c>
      <c r="P2318">
        <f t="shared" si="145"/>
        <v>58.164999999999999</v>
      </c>
      <c r="Q2318" t="s">
        <v>8329</v>
      </c>
      <c r="R2318" t="s">
        <v>8333</v>
      </c>
      <c r="S2318" s="11">
        <f t="shared" si="146"/>
        <v>40079.475115740745</v>
      </c>
      <c r="T2318" s="11">
        <f t="shared" si="147"/>
        <v>40156.51666666667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11633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29.0825</v>
      </c>
      <c r="P2319">
        <f t="shared" si="145"/>
        <v>528.77272727272725</v>
      </c>
      <c r="Q2319" t="s">
        <v>8329</v>
      </c>
      <c r="R2319" t="s">
        <v>8333</v>
      </c>
      <c r="S2319" s="11">
        <f t="shared" si="146"/>
        <v>40192.292233796295</v>
      </c>
      <c r="T2319" s="11">
        <f t="shared" si="147"/>
        <v>40223.958333333336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11633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2.3266</v>
      </c>
      <c r="P2320">
        <f t="shared" si="145"/>
        <v>71.368098159509202</v>
      </c>
      <c r="Q2320" t="s">
        <v>8329</v>
      </c>
      <c r="R2320" t="s">
        <v>8333</v>
      </c>
      <c r="S2320" s="11">
        <f t="shared" si="146"/>
        <v>40050.393680555557</v>
      </c>
      <c r="T2320" s="11">
        <f t="shared" si="147"/>
        <v>40081.915972222225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11633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3.8776666666666668</v>
      </c>
      <c r="P2321">
        <f t="shared" si="145"/>
        <v>151.07792207792207</v>
      </c>
      <c r="Q2321" t="s">
        <v>8329</v>
      </c>
      <c r="R2321" t="s">
        <v>8333</v>
      </c>
      <c r="S2321" s="11">
        <f t="shared" si="146"/>
        <v>41592.832002314812</v>
      </c>
      <c r="T2321" s="11">
        <f t="shared" si="147"/>
        <v>41622.832002314812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11633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2.3266</v>
      </c>
      <c r="P2322">
        <f t="shared" si="145"/>
        <v>130.70786516853931</v>
      </c>
      <c r="Q2322" t="s">
        <v>8329</v>
      </c>
      <c r="R2322" t="s">
        <v>8333</v>
      </c>
      <c r="S2322" s="11">
        <f t="shared" si="146"/>
        <v>41696.567129629628</v>
      </c>
      <c r="T2322" s="11">
        <f t="shared" si="147"/>
        <v>41731.525462962964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11633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1.1019228947617694</v>
      </c>
      <c r="P2323">
        <f t="shared" si="145"/>
        <v>181.765625</v>
      </c>
      <c r="Q2323" t="s">
        <v>8340</v>
      </c>
      <c r="R2323" t="s">
        <v>8356</v>
      </c>
      <c r="S2323" s="11">
        <f t="shared" si="146"/>
        <v>42799.010428240741</v>
      </c>
      <c r="T2323" s="11">
        <f t="shared" si="147"/>
        <v>42828.96876157407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11633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4.3085185185185182</v>
      </c>
      <c r="P2324">
        <f t="shared" si="145"/>
        <v>2908.25</v>
      </c>
      <c r="Q2324" t="s">
        <v>8340</v>
      </c>
      <c r="R2324" t="s">
        <v>8356</v>
      </c>
      <c r="S2324" s="11">
        <f t="shared" si="146"/>
        <v>42804.645474537043</v>
      </c>
      <c r="T2324" s="11">
        <f t="shared" si="147"/>
        <v>42834.603807870371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11633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46.531999999999996</v>
      </c>
      <c r="P2325">
        <f t="shared" si="145"/>
        <v>2908.25</v>
      </c>
      <c r="Q2325" t="s">
        <v>8340</v>
      </c>
      <c r="R2325" t="s">
        <v>8356</v>
      </c>
      <c r="S2325" s="11">
        <f t="shared" si="146"/>
        <v>42807.505173611105</v>
      </c>
      <c r="T2325" s="11">
        <f t="shared" si="147"/>
        <v>42814.505173611105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11633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1.5510666666666666</v>
      </c>
      <c r="P2326">
        <f t="shared" si="145"/>
        <v>190.70491803278688</v>
      </c>
      <c r="Q2326" t="s">
        <v>8340</v>
      </c>
      <c r="R2326" t="s">
        <v>8356</v>
      </c>
      <c r="S2326" s="11">
        <f t="shared" si="146"/>
        <v>42790.635243055556</v>
      </c>
      <c r="T2326" s="11">
        <f t="shared" si="147"/>
        <v>42820.593576388885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11633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11.632999999999999</v>
      </c>
      <c r="P2327">
        <f t="shared" si="145"/>
        <v>1661.8571428571429</v>
      </c>
      <c r="Q2327" t="s">
        <v>8340</v>
      </c>
      <c r="R2327" t="s">
        <v>8356</v>
      </c>
      <c r="S2327" s="11">
        <f t="shared" si="146"/>
        <v>42793.772349537037</v>
      </c>
      <c r="T2327" s="11">
        <f t="shared" si="147"/>
        <v>42823.730682870373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11633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0.7755333333333333</v>
      </c>
      <c r="P2328">
        <f t="shared" si="145"/>
        <v>11633</v>
      </c>
      <c r="Q2328" t="s">
        <v>8340</v>
      </c>
      <c r="R2328" t="s">
        <v>8356</v>
      </c>
      <c r="S2328" s="11">
        <f t="shared" si="146"/>
        <v>42803.784120370372</v>
      </c>
      <c r="T2328" s="11">
        <f t="shared" si="147"/>
        <v>42855.458333333328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11633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0.3323714285714286</v>
      </c>
      <c r="P2329">
        <f t="shared" si="145"/>
        <v>3.4673621460506707</v>
      </c>
      <c r="Q2329" t="s">
        <v>8340</v>
      </c>
      <c r="R2329" t="s">
        <v>8356</v>
      </c>
      <c r="S2329" s="11">
        <f t="shared" si="146"/>
        <v>41842.667129629634</v>
      </c>
      <c r="T2329" s="11">
        <f t="shared" si="147"/>
        <v>41877.667129629634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11633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1.1633</v>
      </c>
      <c r="P2330">
        <f t="shared" si="145"/>
        <v>21.662942271880819</v>
      </c>
      <c r="Q2330" t="s">
        <v>8340</v>
      </c>
      <c r="R2330" t="s">
        <v>8356</v>
      </c>
      <c r="S2330" s="11">
        <f t="shared" si="146"/>
        <v>42139.531678240746</v>
      </c>
      <c r="T2330" s="11">
        <f t="shared" si="147"/>
        <v>42169.531678240746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11633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0.46532000000000001</v>
      </c>
      <c r="P2331">
        <f t="shared" si="145"/>
        <v>93.063999999999993</v>
      </c>
      <c r="Q2331" t="s">
        <v>8340</v>
      </c>
      <c r="R2331" t="s">
        <v>8356</v>
      </c>
      <c r="S2331" s="11">
        <f t="shared" si="146"/>
        <v>41807.374374999999</v>
      </c>
      <c r="T2331" s="11">
        <f t="shared" si="147"/>
        <v>41837.374374999999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11633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0.3323714285714286</v>
      </c>
      <c r="P2332">
        <f t="shared" si="145"/>
        <v>71.368098159509202</v>
      </c>
      <c r="Q2332" t="s">
        <v>8340</v>
      </c>
      <c r="R2332" t="s">
        <v>8356</v>
      </c>
      <c r="S2332" s="11">
        <f t="shared" si="146"/>
        <v>42332.64980324074</v>
      </c>
      <c r="T2332" s="11">
        <f t="shared" si="147"/>
        <v>42362.75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11633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1.4541249999999999</v>
      </c>
      <c r="P2333">
        <f t="shared" si="145"/>
        <v>41.10600706713781</v>
      </c>
      <c r="Q2333" t="s">
        <v>8340</v>
      </c>
      <c r="R2333" t="s">
        <v>8356</v>
      </c>
      <c r="S2333" s="11">
        <f t="shared" si="146"/>
        <v>41838.755671296298</v>
      </c>
      <c r="T2333" s="11">
        <f t="shared" si="147"/>
        <v>41868.755671296298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11633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0.46532000000000001</v>
      </c>
      <c r="P2334">
        <f t="shared" si="145"/>
        <v>33.048295454545453</v>
      </c>
      <c r="Q2334" t="s">
        <v>8340</v>
      </c>
      <c r="R2334" t="s">
        <v>8356</v>
      </c>
      <c r="S2334" s="11">
        <f t="shared" si="146"/>
        <v>42011.378136574072</v>
      </c>
      <c r="T2334" s="11">
        <f t="shared" si="147"/>
        <v>42041.378136574072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11633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19.388333333333332</v>
      </c>
      <c r="P2335">
        <f t="shared" si="145"/>
        <v>123.75531914893617</v>
      </c>
      <c r="Q2335" t="s">
        <v>8340</v>
      </c>
      <c r="R2335" t="s">
        <v>8356</v>
      </c>
      <c r="S2335" s="11">
        <f t="shared" si="146"/>
        <v>41767.400347222225</v>
      </c>
      <c r="T2335" s="11">
        <f t="shared" si="147"/>
        <v>41788.493055555555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11633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2.9082499999999998</v>
      </c>
      <c r="P2336">
        <f t="shared" si="145"/>
        <v>173.62686567164178</v>
      </c>
      <c r="Q2336" t="s">
        <v>8340</v>
      </c>
      <c r="R2336" t="s">
        <v>8356</v>
      </c>
      <c r="S2336" s="11">
        <f t="shared" si="146"/>
        <v>41918.420115740737</v>
      </c>
      <c r="T2336" s="11">
        <f t="shared" si="147"/>
        <v>41948.481944444444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11633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0.46532000000000001</v>
      </c>
      <c r="P2337">
        <f t="shared" si="145"/>
        <v>52.638009049773757</v>
      </c>
      <c r="Q2337" t="s">
        <v>8340</v>
      </c>
      <c r="R2337" t="s">
        <v>8356</v>
      </c>
      <c r="S2337" s="11">
        <f t="shared" si="146"/>
        <v>41771.322256944448</v>
      </c>
      <c r="T2337" s="11">
        <f t="shared" si="147"/>
        <v>41801.322256944448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11633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0.58165</v>
      </c>
      <c r="P2338">
        <f t="shared" si="145"/>
        <v>5.3732101616628176</v>
      </c>
      <c r="Q2338" t="s">
        <v>8340</v>
      </c>
      <c r="R2338" t="s">
        <v>8356</v>
      </c>
      <c r="S2338" s="11">
        <f t="shared" si="146"/>
        <v>41666.674710648149</v>
      </c>
      <c r="T2338" s="11">
        <f t="shared" si="147"/>
        <v>41706.674710648149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11633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0.9694166666666667</v>
      </c>
      <c r="P2339">
        <f t="shared" si="145"/>
        <v>64.988826815642454</v>
      </c>
      <c r="Q2339" t="s">
        <v>8340</v>
      </c>
      <c r="R2339" t="s">
        <v>8356</v>
      </c>
      <c r="S2339" s="11">
        <f t="shared" si="146"/>
        <v>41786.390543981484</v>
      </c>
      <c r="T2339" s="11">
        <f t="shared" si="147"/>
        <v>41816.390543981484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11633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0.7755333333333333</v>
      </c>
      <c r="P2340">
        <f t="shared" si="145"/>
        <v>94.577235772357724</v>
      </c>
      <c r="Q2340" t="s">
        <v>8340</v>
      </c>
      <c r="R2340" t="s">
        <v>8356</v>
      </c>
      <c r="S2340" s="11">
        <f t="shared" si="146"/>
        <v>41789.646805555552</v>
      </c>
      <c r="T2340" s="11">
        <f t="shared" si="147"/>
        <v>41819.646805555552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11633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0.46532000000000001</v>
      </c>
      <c r="P2341">
        <f t="shared" si="145"/>
        <v>10.53713768115942</v>
      </c>
      <c r="Q2341" t="s">
        <v>8340</v>
      </c>
      <c r="R2341" t="s">
        <v>8356</v>
      </c>
      <c r="S2341" s="11">
        <f t="shared" si="146"/>
        <v>42692.54987268518</v>
      </c>
      <c r="T2341" s="11">
        <f t="shared" si="147"/>
        <v>42723.082638888889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11633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0.290825</v>
      </c>
      <c r="P2342">
        <f t="shared" si="145"/>
        <v>28.866004962779158</v>
      </c>
      <c r="Q2342" t="s">
        <v>8340</v>
      </c>
      <c r="R2342" t="s">
        <v>8356</v>
      </c>
      <c r="S2342" s="11">
        <f t="shared" si="146"/>
        <v>42643.392800925925</v>
      </c>
      <c r="T2342" s="11">
        <f t="shared" si="147"/>
        <v>42673.392800925925</v>
      </c>
    </row>
    <row r="2343" spans="1:20" ht="33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11633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2.3266</v>
      </c>
      <c r="P2343">
        <f t="shared" si="145"/>
        <v>0</v>
      </c>
      <c r="Q2343" t="s">
        <v>8323</v>
      </c>
      <c r="R2343" t="s">
        <v>8324</v>
      </c>
      <c r="S2343" s="11">
        <f t="shared" si="146"/>
        <v>42167.563703703709</v>
      </c>
      <c r="T2343" s="11">
        <f t="shared" si="147"/>
        <v>42197.563703703709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11633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2.1150909090909091</v>
      </c>
      <c r="P2344">
        <f t="shared" si="145"/>
        <v>0</v>
      </c>
      <c r="Q2344" t="s">
        <v>8323</v>
      </c>
      <c r="R2344" t="s">
        <v>8324</v>
      </c>
      <c r="S2344" s="11">
        <f t="shared" si="146"/>
        <v>41897.452199074076</v>
      </c>
      <c r="T2344" s="11">
        <f t="shared" si="147"/>
        <v>41917.958333333336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11633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1.1633</v>
      </c>
      <c r="P2345">
        <f t="shared" si="145"/>
        <v>11633</v>
      </c>
      <c r="Q2345" t="s">
        <v>8323</v>
      </c>
      <c r="R2345" t="s">
        <v>8324</v>
      </c>
      <c r="S2345" s="11">
        <f t="shared" si="146"/>
        <v>42327.575289351851</v>
      </c>
      <c r="T2345" s="11">
        <f t="shared" si="147"/>
        <v>42377.57430555555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11633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11.632999999999999</v>
      </c>
      <c r="P2346">
        <f t="shared" si="145"/>
        <v>11633</v>
      </c>
      <c r="Q2346" t="s">
        <v>8323</v>
      </c>
      <c r="R2346" t="s">
        <v>8324</v>
      </c>
      <c r="S2346" s="11">
        <f t="shared" si="146"/>
        <v>42515.477650462963</v>
      </c>
      <c r="T2346" s="11">
        <f t="shared" si="147"/>
        <v>42545.477650462963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11633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3.8776666666666668</v>
      </c>
      <c r="P2347">
        <f t="shared" si="145"/>
        <v>0</v>
      </c>
      <c r="Q2347" t="s">
        <v>8323</v>
      </c>
      <c r="R2347" t="s">
        <v>8324</v>
      </c>
      <c r="S2347" s="11">
        <f t="shared" si="146"/>
        <v>42059.751805555556</v>
      </c>
      <c r="T2347" s="11">
        <f t="shared" si="147"/>
        <v>42094.735416666663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11633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0.19388333333333332</v>
      </c>
      <c r="P2348">
        <f t="shared" si="145"/>
        <v>3877.6666666666665</v>
      </c>
      <c r="Q2348" t="s">
        <v>8323</v>
      </c>
      <c r="R2348" t="s">
        <v>8324</v>
      </c>
      <c r="S2348" s="11">
        <f t="shared" si="146"/>
        <v>42615.54896990741</v>
      </c>
      <c r="T2348" s="11">
        <f t="shared" si="147"/>
        <v>42660.54896990741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11633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11.632999999999999</v>
      </c>
      <c r="P2349">
        <f t="shared" si="145"/>
        <v>11633</v>
      </c>
      <c r="Q2349" t="s">
        <v>8323</v>
      </c>
      <c r="R2349" t="s">
        <v>8324</v>
      </c>
      <c r="S2349" s="11">
        <f t="shared" si="146"/>
        <v>42577.357361111113</v>
      </c>
      <c r="T2349" s="11">
        <f t="shared" si="147"/>
        <v>42607.357361111113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11633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0.1661857142857143</v>
      </c>
      <c r="P2350">
        <f t="shared" si="145"/>
        <v>2326.6</v>
      </c>
      <c r="Q2350" t="s">
        <v>8323</v>
      </c>
      <c r="R2350" t="s">
        <v>8324</v>
      </c>
      <c r="S2350" s="11">
        <f t="shared" si="146"/>
        <v>42360.682152777779</v>
      </c>
      <c r="T2350" s="11">
        <f t="shared" si="147"/>
        <v>42420.682152777779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11633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2.4495683301747735E-2</v>
      </c>
      <c r="P2351">
        <f t="shared" si="145"/>
        <v>0</v>
      </c>
      <c r="Q2351" t="s">
        <v>8323</v>
      </c>
      <c r="R2351" t="s">
        <v>8324</v>
      </c>
      <c r="S2351" s="11">
        <f t="shared" si="146"/>
        <v>42198.525787037041</v>
      </c>
      <c r="T2351" s="11">
        <f t="shared" si="147"/>
        <v>42227.525787037041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11633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0.23266000000000001</v>
      </c>
      <c r="P2352">
        <f t="shared" si="145"/>
        <v>0</v>
      </c>
      <c r="Q2352" t="s">
        <v>8323</v>
      </c>
      <c r="R2352" t="s">
        <v>8324</v>
      </c>
      <c r="S2352" s="11">
        <f t="shared" si="146"/>
        <v>42708.592245370368</v>
      </c>
      <c r="T2352" s="11">
        <f t="shared" si="147"/>
        <v>42738.592245370368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11633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0.61550264550264555</v>
      </c>
      <c r="P2353">
        <f t="shared" si="145"/>
        <v>1661.8571428571429</v>
      </c>
      <c r="Q2353" t="s">
        <v>8323</v>
      </c>
      <c r="R2353" t="s">
        <v>8324</v>
      </c>
      <c r="S2353" s="11">
        <f t="shared" si="146"/>
        <v>42093.851145833338</v>
      </c>
      <c r="T2353" s="11">
        <f t="shared" si="147"/>
        <v>42123.851145833338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11633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5.8164999999999996</v>
      </c>
      <c r="P2354">
        <f t="shared" si="145"/>
        <v>0</v>
      </c>
      <c r="Q2354" t="s">
        <v>8323</v>
      </c>
      <c r="R2354" t="s">
        <v>8324</v>
      </c>
      <c r="S2354" s="11">
        <f t="shared" si="146"/>
        <v>42101.383703703701</v>
      </c>
      <c r="T2354" s="11">
        <f t="shared" si="147"/>
        <v>42161.383703703701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11633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11.632999999999999</v>
      </c>
      <c r="P2355">
        <f t="shared" si="145"/>
        <v>0</v>
      </c>
      <c r="Q2355" t="s">
        <v>8323</v>
      </c>
      <c r="R2355" t="s">
        <v>8324</v>
      </c>
      <c r="S2355" s="11">
        <f t="shared" si="146"/>
        <v>42103.426180555558</v>
      </c>
      <c r="T2355" s="11">
        <f t="shared" si="147"/>
        <v>42115.426180555558</v>
      </c>
    </row>
    <row r="2356" spans="1:20" ht="33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11633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0.3323714285714286</v>
      </c>
      <c r="P2356">
        <f t="shared" si="145"/>
        <v>11633</v>
      </c>
      <c r="Q2356" t="s">
        <v>8323</v>
      </c>
      <c r="R2356" t="s">
        <v>8324</v>
      </c>
      <c r="S2356" s="11">
        <f t="shared" si="146"/>
        <v>41954.472916666666</v>
      </c>
      <c r="T2356" s="11">
        <f t="shared" si="147"/>
        <v>42014.472916666666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11633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1.4541249999999999</v>
      </c>
      <c r="P2357">
        <f t="shared" si="145"/>
        <v>5816.5</v>
      </c>
      <c r="Q2357" t="s">
        <v>8323</v>
      </c>
      <c r="R2357" t="s">
        <v>8324</v>
      </c>
      <c r="S2357" s="11">
        <f t="shared" si="146"/>
        <v>42096.668240740735</v>
      </c>
      <c r="T2357" s="11">
        <f t="shared" si="147"/>
        <v>42126.668240740735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11633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1.1633</v>
      </c>
      <c r="P2358">
        <f t="shared" si="145"/>
        <v>0</v>
      </c>
      <c r="Q2358" t="s">
        <v>8323</v>
      </c>
      <c r="R2358" t="s">
        <v>8324</v>
      </c>
      <c r="S2358" s="11">
        <f t="shared" si="146"/>
        <v>42130.53361111111</v>
      </c>
      <c r="T2358" s="11">
        <f t="shared" si="147"/>
        <v>42160.53361111111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11633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0.43085185185185187</v>
      </c>
      <c r="P2359">
        <f t="shared" si="145"/>
        <v>0</v>
      </c>
      <c r="Q2359" t="s">
        <v>8323</v>
      </c>
      <c r="R2359" t="s">
        <v>8324</v>
      </c>
      <c r="S2359" s="11">
        <f t="shared" si="146"/>
        <v>42264.370115740734</v>
      </c>
      <c r="T2359" s="11">
        <f t="shared" si="147"/>
        <v>42294.370115740734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11633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7.7553333333333336</v>
      </c>
      <c r="P2360">
        <f t="shared" si="145"/>
        <v>0</v>
      </c>
      <c r="Q2360" t="s">
        <v>8323</v>
      </c>
      <c r="R2360" t="s">
        <v>8324</v>
      </c>
      <c r="S2360" s="11">
        <f t="shared" si="146"/>
        <v>41978.680972222224</v>
      </c>
      <c r="T2360" s="11">
        <f t="shared" si="147"/>
        <v>42034.777083333334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11633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1.5510666666666666</v>
      </c>
      <c r="P2361">
        <f t="shared" si="145"/>
        <v>3877.6666666666665</v>
      </c>
      <c r="Q2361" t="s">
        <v>8323</v>
      </c>
      <c r="R2361" t="s">
        <v>8324</v>
      </c>
      <c r="S2361" s="11">
        <f t="shared" si="146"/>
        <v>42159.399583333332</v>
      </c>
      <c r="T2361" s="11">
        <f t="shared" si="147"/>
        <v>42219.399583333332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11633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2.3266</v>
      </c>
      <c r="P2362">
        <f t="shared" si="145"/>
        <v>11633</v>
      </c>
      <c r="Q2362" t="s">
        <v>8323</v>
      </c>
      <c r="R2362" t="s">
        <v>8324</v>
      </c>
      <c r="S2362" s="11">
        <f t="shared" si="146"/>
        <v>42377.45694444445</v>
      </c>
      <c r="T2362" s="11">
        <f t="shared" si="147"/>
        <v>42407.45694444445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11633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58.164999999999999</v>
      </c>
      <c r="P2363">
        <f t="shared" si="145"/>
        <v>0</v>
      </c>
      <c r="Q2363" t="s">
        <v>8323</v>
      </c>
      <c r="R2363" t="s">
        <v>8324</v>
      </c>
      <c r="S2363" s="11">
        <f t="shared" si="146"/>
        <v>42466.608888888892</v>
      </c>
      <c r="T2363" s="11">
        <f t="shared" si="147"/>
        <v>42490.666666666672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11633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27.697619047619046</v>
      </c>
      <c r="P2364">
        <f t="shared" si="145"/>
        <v>5816.5</v>
      </c>
      <c r="Q2364" t="s">
        <v>8323</v>
      </c>
      <c r="R2364" t="s">
        <v>8324</v>
      </c>
      <c r="S2364" s="11">
        <f t="shared" si="146"/>
        <v>41954.438310185185</v>
      </c>
      <c r="T2364" s="11">
        <f t="shared" si="147"/>
        <v>41984.438310185185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11633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6.6474285714285708E-2</v>
      </c>
      <c r="P2365">
        <f t="shared" si="145"/>
        <v>0</v>
      </c>
      <c r="Q2365" t="s">
        <v>8323</v>
      </c>
      <c r="R2365" t="s">
        <v>8324</v>
      </c>
      <c r="S2365" s="11">
        <f t="shared" si="146"/>
        <v>42321.761574074073</v>
      </c>
      <c r="T2365" s="11">
        <f t="shared" si="147"/>
        <v>42366.761574074073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11633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90.8828125</v>
      </c>
      <c r="P2366">
        <f t="shared" si="145"/>
        <v>0</v>
      </c>
      <c r="Q2366" t="s">
        <v>8323</v>
      </c>
      <c r="R2366" t="s">
        <v>8324</v>
      </c>
      <c r="S2366" s="11">
        <f t="shared" si="146"/>
        <v>42248.684675925921</v>
      </c>
      <c r="T2366" s="11">
        <f t="shared" si="147"/>
        <v>42303.684675925921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11633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11.632999999999999</v>
      </c>
      <c r="P2367">
        <f t="shared" si="145"/>
        <v>0</v>
      </c>
      <c r="Q2367" t="s">
        <v>8323</v>
      </c>
      <c r="R2367" t="s">
        <v>8324</v>
      </c>
      <c r="S2367" s="11">
        <f t="shared" si="146"/>
        <v>42346.486400462964</v>
      </c>
      <c r="T2367" s="11">
        <f t="shared" si="147"/>
        <v>42386.708333333328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11633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0.46532000000000001</v>
      </c>
      <c r="P2368">
        <f t="shared" si="145"/>
        <v>430.85185185185185</v>
      </c>
      <c r="Q2368" t="s">
        <v>8323</v>
      </c>
      <c r="R2368" t="s">
        <v>8324</v>
      </c>
      <c r="S2368" s="11">
        <f t="shared" si="146"/>
        <v>42268.281631944439</v>
      </c>
      <c r="T2368" s="11">
        <f t="shared" si="147"/>
        <v>42298.281631944439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11633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0.23266000000000001</v>
      </c>
      <c r="P2369">
        <f t="shared" si="145"/>
        <v>830.92857142857144</v>
      </c>
      <c r="Q2369" t="s">
        <v>8323</v>
      </c>
      <c r="R2369" t="s">
        <v>8324</v>
      </c>
      <c r="S2369" s="11">
        <f t="shared" si="146"/>
        <v>42425.720092592594</v>
      </c>
      <c r="T2369" s="11">
        <f t="shared" si="147"/>
        <v>42485.678425925929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11633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0.290825</v>
      </c>
      <c r="P2370">
        <f t="shared" si="145"/>
        <v>5816.5</v>
      </c>
      <c r="Q2370" t="s">
        <v>8323</v>
      </c>
      <c r="R2370" t="s">
        <v>8324</v>
      </c>
      <c r="S2370" s="11">
        <f t="shared" si="146"/>
        <v>42063.471817129626</v>
      </c>
      <c r="T2370" s="11">
        <f t="shared" si="147"/>
        <v>42108.430150462969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11633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0.46532000000000001</v>
      </c>
      <c r="P2371">
        <f t="shared" ref="P2371:P2434" si="149">IF(L2371&gt;0, E2371/L2371, 0)</f>
        <v>0</v>
      </c>
      <c r="Q2371" t="s">
        <v>8323</v>
      </c>
      <c r="R2371" t="s">
        <v>8324</v>
      </c>
      <c r="S2371" s="11">
        <f t="shared" ref="S2371:S2434" si="150">(((J2371/60)/60)/24)+DATE(1970,1,1)+(-6/24)</f>
        <v>42380.562627314815</v>
      </c>
      <c r="T2371" s="11">
        <f t="shared" ref="T2371:T2434" si="151">(((I2371/60)/60)/24)+DATE(1970,1,1)+(-6/24)</f>
        <v>42410.562627314815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11633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0.46532000000000001</v>
      </c>
      <c r="P2372">
        <f t="shared" si="149"/>
        <v>2908.25</v>
      </c>
      <c r="Q2372" t="s">
        <v>8323</v>
      </c>
      <c r="R2372" t="s">
        <v>8324</v>
      </c>
      <c r="S2372" s="11">
        <f t="shared" si="150"/>
        <v>41960.93913194444</v>
      </c>
      <c r="T2372" s="11">
        <f t="shared" si="151"/>
        <v>41990.93913194444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11633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5.8164999999999996</v>
      </c>
      <c r="P2373">
        <f t="shared" si="149"/>
        <v>0</v>
      </c>
      <c r="Q2373" t="s">
        <v>8323</v>
      </c>
      <c r="R2373" t="s">
        <v>8324</v>
      </c>
      <c r="S2373" s="11">
        <f t="shared" si="150"/>
        <v>42150.527731481481</v>
      </c>
      <c r="T2373" s="11">
        <f t="shared" si="151"/>
        <v>42180.527731481481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11633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2.1150909090909091</v>
      </c>
      <c r="P2374">
        <f t="shared" si="149"/>
        <v>1938.8333333333333</v>
      </c>
      <c r="Q2374" t="s">
        <v>8323</v>
      </c>
      <c r="R2374" t="s">
        <v>8324</v>
      </c>
      <c r="S2374" s="11">
        <f t="shared" si="150"/>
        <v>42087.819108796291</v>
      </c>
      <c r="T2374" s="11">
        <f t="shared" si="151"/>
        <v>42117.819108796291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11633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1.3685882352941176E-2</v>
      </c>
      <c r="P2375">
        <f t="shared" si="149"/>
        <v>11633</v>
      </c>
      <c r="Q2375" t="s">
        <v>8323</v>
      </c>
      <c r="R2375" t="s">
        <v>8324</v>
      </c>
      <c r="S2375" s="11">
        <f t="shared" si="150"/>
        <v>42215.412314814821</v>
      </c>
      <c r="T2375" s="11">
        <f t="shared" si="151"/>
        <v>42245.412314814821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11633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0.52877272727272728</v>
      </c>
      <c r="P2376">
        <f t="shared" si="149"/>
        <v>11633</v>
      </c>
      <c r="Q2376" t="s">
        <v>8323</v>
      </c>
      <c r="R2376" t="s">
        <v>8324</v>
      </c>
      <c r="S2376" s="11">
        <f t="shared" si="150"/>
        <v>42017.593287037031</v>
      </c>
      <c r="T2376" s="11">
        <f t="shared" si="151"/>
        <v>42047.593287037031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11633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1.1633</v>
      </c>
      <c r="P2377">
        <f t="shared" si="149"/>
        <v>0</v>
      </c>
      <c r="Q2377" t="s">
        <v>8323</v>
      </c>
      <c r="R2377" t="s">
        <v>8324</v>
      </c>
      <c r="S2377" s="11">
        <f t="shared" si="150"/>
        <v>42592.586076388892</v>
      </c>
      <c r="T2377" s="11">
        <f t="shared" si="151"/>
        <v>42622.586076388892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11633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3.8776666666666668</v>
      </c>
      <c r="P2378">
        <f t="shared" si="149"/>
        <v>2908.25</v>
      </c>
      <c r="Q2378" t="s">
        <v>8323</v>
      </c>
      <c r="R2378" t="s">
        <v>8324</v>
      </c>
      <c r="S2378" s="11">
        <f t="shared" si="150"/>
        <v>42318.675532407404</v>
      </c>
      <c r="T2378" s="11">
        <f t="shared" si="151"/>
        <v>42348.675532407404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11633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4.6532</v>
      </c>
      <c r="P2379">
        <f t="shared" si="149"/>
        <v>0</v>
      </c>
      <c r="Q2379" t="s">
        <v>8323</v>
      </c>
      <c r="R2379" t="s">
        <v>8324</v>
      </c>
      <c r="S2379" s="11">
        <f t="shared" si="150"/>
        <v>42669.620173611111</v>
      </c>
      <c r="T2379" s="11">
        <f t="shared" si="151"/>
        <v>42699.661840277782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11633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0.10575454545454545</v>
      </c>
      <c r="P2380">
        <f t="shared" si="149"/>
        <v>0</v>
      </c>
      <c r="Q2380" t="s">
        <v>8323</v>
      </c>
      <c r="R2380" t="s">
        <v>8324</v>
      </c>
      <c r="S2380" s="11">
        <f t="shared" si="150"/>
        <v>42212.763078703705</v>
      </c>
      <c r="T2380" s="11">
        <f t="shared" si="151"/>
        <v>42241.763078703705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11633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0.38776666666666665</v>
      </c>
      <c r="P2381">
        <f t="shared" si="149"/>
        <v>0</v>
      </c>
      <c r="Q2381" t="s">
        <v>8323</v>
      </c>
      <c r="R2381" t="s">
        <v>8324</v>
      </c>
      <c r="S2381" s="11">
        <f t="shared" si="150"/>
        <v>42236.766388888893</v>
      </c>
      <c r="T2381" s="11">
        <f t="shared" si="151"/>
        <v>42281.766388888893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11633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0.7755333333333333</v>
      </c>
      <c r="P2382">
        <f t="shared" si="149"/>
        <v>3877.6666666666665</v>
      </c>
      <c r="Q2382" t="s">
        <v>8323</v>
      </c>
      <c r="R2382" t="s">
        <v>8324</v>
      </c>
      <c r="S2382" s="11">
        <f t="shared" si="150"/>
        <v>42248.543310185181</v>
      </c>
      <c r="T2382" s="11">
        <f t="shared" si="151"/>
        <v>42278.543310185181</v>
      </c>
    </row>
    <row r="2383" spans="1:20" ht="33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11633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0.13471916618413435</v>
      </c>
      <c r="P2383">
        <f t="shared" si="149"/>
        <v>1661.8571428571429</v>
      </c>
      <c r="Q2383" t="s">
        <v>8323</v>
      </c>
      <c r="R2383" t="s">
        <v>8324</v>
      </c>
      <c r="S2383" s="11">
        <f t="shared" si="150"/>
        <v>42074.685740740737</v>
      </c>
      <c r="T2383" s="11">
        <f t="shared" si="151"/>
        <v>42104.685740740737</v>
      </c>
    </row>
    <row r="2384" spans="1:20" ht="49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11633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3.8776666666666668</v>
      </c>
      <c r="P2384">
        <f t="shared" si="149"/>
        <v>5816.5</v>
      </c>
      <c r="Q2384" t="s">
        <v>8323</v>
      </c>
      <c r="R2384" t="s">
        <v>8324</v>
      </c>
      <c r="S2384" s="11">
        <f t="shared" si="150"/>
        <v>42194.937534722223</v>
      </c>
      <c r="T2384" s="11">
        <f t="shared" si="151"/>
        <v>42219.937534722223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11633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1.1633</v>
      </c>
      <c r="P2385">
        <f t="shared" si="149"/>
        <v>3877.6666666666665</v>
      </c>
      <c r="Q2385" t="s">
        <v>8323</v>
      </c>
      <c r="R2385" t="s">
        <v>8324</v>
      </c>
      <c r="S2385" s="11">
        <f t="shared" si="150"/>
        <v>42026.806793981479</v>
      </c>
      <c r="T2385" s="11">
        <f t="shared" si="151"/>
        <v>42056.806793981479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11633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11.632999999999999</v>
      </c>
      <c r="P2386">
        <f t="shared" si="149"/>
        <v>1454.125</v>
      </c>
      <c r="Q2386" t="s">
        <v>8323</v>
      </c>
      <c r="R2386" t="s">
        <v>8324</v>
      </c>
      <c r="S2386" s="11">
        <f t="shared" si="150"/>
        <v>41926.817627314813</v>
      </c>
      <c r="T2386" s="11">
        <f t="shared" si="151"/>
        <v>41956.859293981484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11633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0.17896923076923077</v>
      </c>
      <c r="P2387">
        <f t="shared" si="149"/>
        <v>1661.8571428571429</v>
      </c>
      <c r="Q2387" t="s">
        <v>8323</v>
      </c>
      <c r="R2387" t="s">
        <v>8324</v>
      </c>
      <c r="S2387" s="11">
        <f t="shared" si="150"/>
        <v>42191.45175925926</v>
      </c>
      <c r="T2387" s="11">
        <f t="shared" si="151"/>
        <v>42221.45175925926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11633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0.38776666666666665</v>
      </c>
      <c r="P2388">
        <f t="shared" si="149"/>
        <v>0</v>
      </c>
      <c r="Q2388" t="s">
        <v>8323</v>
      </c>
      <c r="R2388" t="s">
        <v>8324</v>
      </c>
      <c r="S2388" s="11">
        <f t="shared" si="150"/>
        <v>41954.588240740741</v>
      </c>
      <c r="T2388" s="11">
        <f t="shared" si="151"/>
        <v>42014.588240740741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11633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7.7553333333333335E-2</v>
      </c>
      <c r="P2389">
        <f t="shared" si="149"/>
        <v>3877.6666666666665</v>
      </c>
      <c r="Q2389" t="s">
        <v>8323</v>
      </c>
      <c r="R2389" t="s">
        <v>8324</v>
      </c>
      <c r="S2389" s="11">
        <f t="shared" si="150"/>
        <v>42528.376620370371</v>
      </c>
      <c r="T2389" s="11">
        <f t="shared" si="151"/>
        <v>42573.376620370371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11633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0.3144054054054054</v>
      </c>
      <c r="P2390">
        <f t="shared" si="149"/>
        <v>1454.125</v>
      </c>
      <c r="Q2390" t="s">
        <v>8323</v>
      </c>
      <c r="R2390" t="s">
        <v>8324</v>
      </c>
      <c r="S2390" s="11">
        <f t="shared" si="150"/>
        <v>41989.603692129633</v>
      </c>
      <c r="T2390" s="11">
        <f t="shared" si="151"/>
        <v>42019.561805555553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11633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0.72706249999999994</v>
      </c>
      <c r="P2391">
        <f t="shared" si="149"/>
        <v>11633</v>
      </c>
      <c r="Q2391" t="s">
        <v>8323</v>
      </c>
      <c r="R2391" t="s">
        <v>8324</v>
      </c>
      <c r="S2391" s="11">
        <f t="shared" si="150"/>
        <v>42179.403379629628</v>
      </c>
      <c r="T2391" s="11">
        <f t="shared" si="151"/>
        <v>42210.665972222225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11633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2.2809803921568627E-2</v>
      </c>
      <c r="P2392">
        <f t="shared" si="149"/>
        <v>0</v>
      </c>
      <c r="Q2392" t="s">
        <v>8323</v>
      </c>
      <c r="R2392" t="s">
        <v>8324</v>
      </c>
      <c r="S2392" s="11">
        <f t="shared" si="150"/>
        <v>41968.012314814812</v>
      </c>
      <c r="T2392" s="11">
        <f t="shared" si="151"/>
        <v>42008.012314814812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11633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0.58165</v>
      </c>
      <c r="P2393">
        <f t="shared" si="149"/>
        <v>11633</v>
      </c>
      <c r="Q2393" t="s">
        <v>8323</v>
      </c>
      <c r="R2393" t="s">
        <v>8324</v>
      </c>
      <c r="S2393" s="11">
        <f t="shared" si="150"/>
        <v>42064.544490740736</v>
      </c>
      <c r="T2393" s="11">
        <f t="shared" si="151"/>
        <v>42094.502824074079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11633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2.7697619047619049</v>
      </c>
      <c r="P2394">
        <f t="shared" si="149"/>
        <v>0</v>
      </c>
      <c r="Q2394" t="s">
        <v>8323</v>
      </c>
      <c r="R2394" t="s">
        <v>8324</v>
      </c>
      <c r="S2394" s="11">
        <f t="shared" si="150"/>
        <v>42275.870636574073</v>
      </c>
      <c r="T2394" s="11">
        <f t="shared" si="151"/>
        <v>42305.870636574073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11633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0.11633</v>
      </c>
      <c r="P2395">
        <f t="shared" si="149"/>
        <v>11633</v>
      </c>
      <c r="Q2395" t="s">
        <v>8323</v>
      </c>
      <c r="R2395" t="s">
        <v>8324</v>
      </c>
      <c r="S2395" s="11">
        <f t="shared" si="150"/>
        <v>42194.398344907408</v>
      </c>
      <c r="T2395" s="11">
        <f t="shared" si="151"/>
        <v>42224.398344907408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11633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2.3266</v>
      </c>
      <c r="P2396">
        <f t="shared" si="149"/>
        <v>5816.5</v>
      </c>
      <c r="Q2396" t="s">
        <v>8323</v>
      </c>
      <c r="R2396" t="s">
        <v>8324</v>
      </c>
      <c r="S2396" s="11">
        <f t="shared" si="150"/>
        <v>42031.112187499995</v>
      </c>
      <c r="T2396" s="11">
        <f t="shared" si="151"/>
        <v>42061.112187499995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11633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0.3525151515151515</v>
      </c>
      <c r="P2397">
        <f t="shared" si="149"/>
        <v>0</v>
      </c>
      <c r="Q2397" t="s">
        <v>8323</v>
      </c>
      <c r="R2397" t="s">
        <v>8324</v>
      </c>
      <c r="S2397" s="11">
        <f t="shared" si="150"/>
        <v>42716.871377314819</v>
      </c>
      <c r="T2397" s="11">
        <f t="shared" si="151"/>
        <v>42745.122916666667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11633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2.3266</v>
      </c>
      <c r="P2398">
        <f t="shared" si="149"/>
        <v>11633</v>
      </c>
      <c r="Q2398" t="s">
        <v>8323</v>
      </c>
      <c r="R2398" t="s">
        <v>8324</v>
      </c>
      <c r="S2398" s="11">
        <f t="shared" si="150"/>
        <v>42262.599050925928</v>
      </c>
      <c r="T2398" s="11">
        <f t="shared" si="151"/>
        <v>42292.599050925928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11633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9.3814516129032258E-2</v>
      </c>
      <c r="P2399">
        <f t="shared" si="149"/>
        <v>0</v>
      </c>
      <c r="Q2399" t="s">
        <v>8323</v>
      </c>
      <c r="R2399" t="s">
        <v>8324</v>
      </c>
      <c r="S2399" s="11">
        <f t="shared" si="150"/>
        <v>41976.63490740741</v>
      </c>
      <c r="T2399" s="11">
        <f t="shared" si="151"/>
        <v>42006.63490740741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11633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2.9082499999999998</v>
      </c>
      <c r="P2400">
        <f t="shared" si="149"/>
        <v>0</v>
      </c>
      <c r="Q2400" t="s">
        <v>8323</v>
      </c>
      <c r="R2400" t="s">
        <v>8324</v>
      </c>
      <c r="S2400" s="11">
        <f t="shared" si="150"/>
        <v>42157.666481481487</v>
      </c>
      <c r="T2400" s="11">
        <f t="shared" si="151"/>
        <v>42187.666481481487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11633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0.89484615384615385</v>
      </c>
      <c r="P2401">
        <f t="shared" si="149"/>
        <v>0</v>
      </c>
      <c r="Q2401" t="s">
        <v>8323</v>
      </c>
      <c r="R2401" t="s">
        <v>8324</v>
      </c>
      <c r="S2401" s="11">
        <f t="shared" si="150"/>
        <v>41956.603078703702</v>
      </c>
      <c r="T2401" s="11">
        <f t="shared" si="151"/>
        <v>41991.603078703702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11633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0.23266000000000001</v>
      </c>
      <c r="P2402">
        <f t="shared" si="149"/>
        <v>0</v>
      </c>
      <c r="Q2402" t="s">
        <v>8323</v>
      </c>
      <c r="R2402" t="s">
        <v>8324</v>
      </c>
      <c r="S2402" s="11">
        <f t="shared" si="150"/>
        <v>42444.018101851849</v>
      </c>
      <c r="T2402" s="11">
        <f t="shared" si="151"/>
        <v>42474.018101851849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11633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0.41546428571428573</v>
      </c>
      <c r="P2403">
        <f t="shared" si="149"/>
        <v>1292.5555555555557</v>
      </c>
      <c r="Q2403" t="s">
        <v>8340</v>
      </c>
      <c r="R2403" t="s">
        <v>8341</v>
      </c>
      <c r="S2403" s="11">
        <f t="shared" si="150"/>
        <v>42374.572870370372</v>
      </c>
      <c r="T2403" s="11">
        <f t="shared" si="151"/>
        <v>42434.572870370372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11633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0.9694166666666667</v>
      </c>
      <c r="P2404">
        <f t="shared" si="149"/>
        <v>11633</v>
      </c>
      <c r="Q2404" t="s">
        <v>8340</v>
      </c>
      <c r="R2404" t="s">
        <v>8341</v>
      </c>
      <c r="S2404" s="11">
        <f t="shared" si="150"/>
        <v>42107.429756944446</v>
      </c>
      <c r="T2404" s="11">
        <f t="shared" si="151"/>
        <v>42137.429756944446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11633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9.6941666666666659</v>
      </c>
      <c r="P2405">
        <f t="shared" si="149"/>
        <v>969.41666666666663</v>
      </c>
      <c r="Q2405" t="s">
        <v>8340</v>
      </c>
      <c r="R2405" t="s">
        <v>8341</v>
      </c>
      <c r="S2405" s="11">
        <f t="shared" si="150"/>
        <v>42399.632615740738</v>
      </c>
      <c r="T2405" s="11">
        <f t="shared" si="151"/>
        <v>42459.590949074074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11633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0.7755333333333333</v>
      </c>
      <c r="P2406">
        <f t="shared" si="149"/>
        <v>0</v>
      </c>
      <c r="Q2406" t="s">
        <v>8340</v>
      </c>
      <c r="R2406" t="s">
        <v>8341</v>
      </c>
      <c r="S2406" s="11">
        <f t="shared" si="150"/>
        <v>42341.78943287037</v>
      </c>
      <c r="T2406" s="11">
        <f t="shared" si="151"/>
        <v>42371.78943287037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11633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2.3266</v>
      </c>
      <c r="P2407">
        <f t="shared" si="149"/>
        <v>581.65</v>
      </c>
      <c r="Q2407" t="s">
        <v>8340</v>
      </c>
      <c r="R2407" t="s">
        <v>8341</v>
      </c>
      <c r="S2407" s="11">
        <f t="shared" si="150"/>
        <v>42595.335358796292</v>
      </c>
      <c r="T2407" s="11">
        <f t="shared" si="151"/>
        <v>42616.335358796292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11633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3.5793846153846154</v>
      </c>
      <c r="P2408">
        <f t="shared" si="149"/>
        <v>727.0625</v>
      </c>
      <c r="Q2408" t="s">
        <v>8340</v>
      </c>
      <c r="R2408" t="s">
        <v>8341</v>
      </c>
      <c r="S2408" s="11">
        <f t="shared" si="150"/>
        <v>41982.860995370371</v>
      </c>
      <c r="T2408" s="11">
        <f t="shared" si="151"/>
        <v>42022.860995370371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11633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0.52877272727272728</v>
      </c>
      <c r="P2409">
        <f t="shared" si="149"/>
        <v>352.5151515151515</v>
      </c>
      <c r="Q2409" t="s">
        <v>8340</v>
      </c>
      <c r="R2409" t="s">
        <v>8341</v>
      </c>
      <c r="S2409" s="11">
        <f t="shared" si="150"/>
        <v>42082.325555555552</v>
      </c>
      <c r="T2409" s="11">
        <f t="shared" si="151"/>
        <v>42105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11633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0.7755333333333333</v>
      </c>
      <c r="P2410">
        <f t="shared" si="149"/>
        <v>5816.5</v>
      </c>
      <c r="Q2410" t="s">
        <v>8340</v>
      </c>
      <c r="R2410" t="s">
        <v>8341</v>
      </c>
      <c r="S2410" s="11">
        <f t="shared" si="150"/>
        <v>41918.890706018516</v>
      </c>
      <c r="T2410" s="11">
        <f t="shared" si="151"/>
        <v>41948.932372685187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11633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0.46532000000000001</v>
      </c>
      <c r="P2411">
        <f t="shared" si="149"/>
        <v>1938.8333333333333</v>
      </c>
      <c r="Q2411" t="s">
        <v>8340</v>
      </c>
      <c r="R2411" t="s">
        <v>8341</v>
      </c>
      <c r="S2411" s="11">
        <f t="shared" si="150"/>
        <v>42204.625868055555</v>
      </c>
      <c r="T2411" s="11">
        <f t="shared" si="151"/>
        <v>42234.625868055555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11633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0.7755333333333333</v>
      </c>
      <c r="P2412">
        <f t="shared" si="149"/>
        <v>0</v>
      </c>
      <c r="Q2412" t="s">
        <v>8340</v>
      </c>
      <c r="R2412" t="s">
        <v>8341</v>
      </c>
      <c r="S2412" s="11">
        <f t="shared" si="150"/>
        <v>42224.158275462964</v>
      </c>
      <c r="T2412" s="11">
        <f t="shared" si="151"/>
        <v>42254.158275462964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11633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0.46532000000000001</v>
      </c>
      <c r="P2413">
        <f t="shared" si="149"/>
        <v>3877.6666666666665</v>
      </c>
      <c r="Q2413" t="s">
        <v>8340</v>
      </c>
      <c r="R2413" t="s">
        <v>8341</v>
      </c>
      <c r="S2413" s="11">
        <f t="shared" si="150"/>
        <v>42211.482430555552</v>
      </c>
      <c r="T2413" s="11">
        <f t="shared" si="151"/>
        <v>42241.482430555552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11633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1.4541249999999999</v>
      </c>
      <c r="P2414">
        <f t="shared" si="149"/>
        <v>0</v>
      </c>
      <c r="Q2414" t="s">
        <v>8340</v>
      </c>
      <c r="R2414" t="s">
        <v>8341</v>
      </c>
      <c r="S2414" s="11">
        <f t="shared" si="150"/>
        <v>42655.486956018518</v>
      </c>
      <c r="T2414" s="11">
        <f t="shared" si="151"/>
        <v>42700.528622685189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11633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3.8776666666666668</v>
      </c>
      <c r="P2415">
        <f t="shared" si="149"/>
        <v>3877.6666666666665</v>
      </c>
      <c r="Q2415" t="s">
        <v>8340</v>
      </c>
      <c r="R2415" t="s">
        <v>8341</v>
      </c>
      <c r="S2415" s="11">
        <f t="shared" si="150"/>
        <v>41759.85974537037</v>
      </c>
      <c r="T2415" s="11">
        <f t="shared" si="151"/>
        <v>41790.729166666664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11633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0.7755333333333333</v>
      </c>
      <c r="P2416">
        <f t="shared" si="149"/>
        <v>894.84615384615381</v>
      </c>
      <c r="Q2416" t="s">
        <v>8340</v>
      </c>
      <c r="R2416" t="s">
        <v>8341</v>
      </c>
      <c r="S2416" s="11">
        <f t="shared" si="150"/>
        <v>42198.445138888885</v>
      </c>
      <c r="T2416" s="11">
        <f t="shared" si="151"/>
        <v>42237.915972222225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11633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0.19388333333333332</v>
      </c>
      <c r="P2417">
        <f t="shared" si="149"/>
        <v>1938.8333333333333</v>
      </c>
      <c r="Q2417" t="s">
        <v>8340</v>
      </c>
      <c r="R2417" t="s">
        <v>8341</v>
      </c>
      <c r="S2417" s="11">
        <f t="shared" si="150"/>
        <v>42536.612800925926</v>
      </c>
      <c r="T2417" s="11">
        <f t="shared" si="151"/>
        <v>42566.612800925926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11633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0.58165</v>
      </c>
      <c r="P2418">
        <f t="shared" si="149"/>
        <v>11633</v>
      </c>
      <c r="Q2418" t="s">
        <v>8340</v>
      </c>
      <c r="R2418" t="s">
        <v>8341</v>
      </c>
      <c r="S2418" s="11">
        <f t="shared" si="150"/>
        <v>42019.487766203703</v>
      </c>
      <c r="T2418" s="11">
        <f t="shared" si="151"/>
        <v>42077.375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11633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11.632999999999999</v>
      </c>
      <c r="P2419">
        <f t="shared" si="149"/>
        <v>0</v>
      </c>
      <c r="Q2419" t="s">
        <v>8340</v>
      </c>
      <c r="R2419" t="s">
        <v>8341</v>
      </c>
      <c r="S2419" s="11">
        <f t="shared" si="150"/>
        <v>41831.634108796294</v>
      </c>
      <c r="T2419" s="11">
        <f t="shared" si="151"/>
        <v>41861.634108796294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11633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0.46532000000000001</v>
      </c>
      <c r="P2420">
        <f t="shared" si="149"/>
        <v>2326.6</v>
      </c>
      <c r="Q2420" t="s">
        <v>8340</v>
      </c>
      <c r="R2420" t="s">
        <v>8341</v>
      </c>
      <c r="S2420" s="11">
        <f t="shared" si="150"/>
        <v>42027.606990740736</v>
      </c>
      <c r="T2420" s="11">
        <f t="shared" si="151"/>
        <v>42087.565324074079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11633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3.8776666666666668</v>
      </c>
      <c r="P2421">
        <f t="shared" si="149"/>
        <v>0</v>
      </c>
      <c r="Q2421" t="s">
        <v>8340</v>
      </c>
      <c r="R2421" t="s">
        <v>8341</v>
      </c>
      <c r="S2421" s="11">
        <f t="shared" si="150"/>
        <v>41993.488298611104</v>
      </c>
      <c r="T2421" s="11">
        <f t="shared" si="151"/>
        <v>42053.488298611104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11633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0.6895672791938352</v>
      </c>
      <c r="P2422">
        <f t="shared" si="149"/>
        <v>323.13888888888891</v>
      </c>
      <c r="Q2422" t="s">
        <v>8340</v>
      </c>
      <c r="R2422" t="s">
        <v>8341</v>
      </c>
      <c r="S2422" s="11">
        <f t="shared" si="150"/>
        <v>41892.778877314813</v>
      </c>
      <c r="T2422" s="11">
        <f t="shared" si="151"/>
        <v>41952.820543981477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11633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1.9388333333333334</v>
      </c>
      <c r="P2423">
        <f t="shared" si="149"/>
        <v>11633</v>
      </c>
      <c r="Q2423" t="s">
        <v>8340</v>
      </c>
      <c r="R2423" t="s">
        <v>8341</v>
      </c>
      <c r="S2423" s="11">
        <f t="shared" si="150"/>
        <v>42026.437453703707</v>
      </c>
      <c r="T2423" s="11">
        <f t="shared" si="151"/>
        <v>42056.437453703707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11633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23.265999999999998</v>
      </c>
      <c r="P2424">
        <f t="shared" si="149"/>
        <v>11633</v>
      </c>
      <c r="Q2424" t="s">
        <v>8340</v>
      </c>
      <c r="R2424" t="s">
        <v>8341</v>
      </c>
      <c r="S2424" s="11">
        <f t="shared" si="150"/>
        <v>42044.474953703699</v>
      </c>
      <c r="T2424" s="11">
        <f t="shared" si="151"/>
        <v>42074.433287037042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11633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0.19388333333333332</v>
      </c>
      <c r="P2425">
        <f t="shared" si="149"/>
        <v>11633</v>
      </c>
      <c r="Q2425" t="s">
        <v>8340</v>
      </c>
      <c r="R2425" t="s">
        <v>8341</v>
      </c>
      <c r="S2425" s="11">
        <f t="shared" si="150"/>
        <v>41974.454745370371</v>
      </c>
      <c r="T2425" s="11">
        <f t="shared" si="151"/>
        <v>42004.454745370371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11633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0.46532000000000001</v>
      </c>
      <c r="P2426">
        <f t="shared" si="149"/>
        <v>1292.5555555555557</v>
      </c>
      <c r="Q2426" t="s">
        <v>8340</v>
      </c>
      <c r="R2426" t="s">
        <v>8341</v>
      </c>
      <c r="S2426" s="11">
        <f t="shared" si="150"/>
        <v>41909.642453703702</v>
      </c>
      <c r="T2426" s="11">
        <f t="shared" si="151"/>
        <v>41939.642453703702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11633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3.3237142857142858</v>
      </c>
      <c r="P2427">
        <f t="shared" si="149"/>
        <v>11633</v>
      </c>
      <c r="Q2427" t="s">
        <v>8340</v>
      </c>
      <c r="R2427" t="s">
        <v>8341</v>
      </c>
      <c r="S2427" s="11">
        <f t="shared" si="150"/>
        <v>42502.663761574076</v>
      </c>
      <c r="T2427" s="11">
        <f t="shared" si="151"/>
        <v>42517.669444444444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11633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0.58165</v>
      </c>
      <c r="P2428">
        <f t="shared" si="149"/>
        <v>0</v>
      </c>
      <c r="Q2428" t="s">
        <v>8340</v>
      </c>
      <c r="R2428" t="s">
        <v>8341</v>
      </c>
      <c r="S2428" s="11">
        <f t="shared" si="150"/>
        <v>42163.920046296291</v>
      </c>
      <c r="T2428" s="11">
        <f t="shared" si="151"/>
        <v>42223.920046296291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11633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0.23266000000000001</v>
      </c>
      <c r="P2429">
        <f t="shared" si="149"/>
        <v>11633</v>
      </c>
      <c r="Q2429" t="s">
        <v>8340</v>
      </c>
      <c r="R2429" t="s">
        <v>8341</v>
      </c>
      <c r="S2429" s="11">
        <f t="shared" si="150"/>
        <v>42412.068668981476</v>
      </c>
      <c r="T2429" s="11">
        <f t="shared" si="151"/>
        <v>42452.027002314819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11633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0.3323714285714286</v>
      </c>
      <c r="P2430">
        <f t="shared" si="149"/>
        <v>11633</v>
      </c>
      <c r="Q2430" t="s">
        <v>8340</v>
      </c>
      <c r="R2430" t="s">
        <v>8341</v>
      </c>
      <c r="S2430" s="11">
        <f t="shared" si="150"/>
        <v>42045.534155092595</v>
      </c>
      <c r="T2430" s="11">
        <f t="shared" si="151"/>
        <v>42075.492488425924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11633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8.3092857142857149E-2</v>
      </c>
      <c r="P2431">
        <f t="shared" si="149"/>
        <v>2908.25</v>
      </c>
      <c r="Q2431" t="s">
        <v>8340</v>
      </c>
      <c r="R2431" t="s">
        <v>8341</v>
      </c>
      <c r="S2431" s="11">
        <f t="shared" si="150"/>
        <v>42734.629236111112</v>
      </c>
      <c r="T2431" s="11">
        <f t="shared" si="151"/>
        <v>42771.447222222225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11633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3.8776666666666668</v>
      </c>
      <c r="P2432">
        <f t="shared" si="149"/>
        <v>5816.5</v>
      </c>
      <c r="Q2432" t="s">
        <v>8340</v>
      </c>
      <c r="R2432" t="s">
        <v>8341</v>
      </c>
      <c r="S2432" s="11">
        <f t="shared" si="150"/>
        <v>42381.880833333329</v>
      </c>
      <c r="T2432" s="11">
        <f t="shared" si="151"/>
        <v>42411.880833333329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11633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0.11633</v>
      </c>
      <c r="P2433">
        <f t="shared" si="149"/>
        <v>5816.5</v>
      </c>
      <c r="Q2433" t="s">
        <v>8340</v>
      </c>
      <c r="R2433" t="s">
        <v>8341</v>
      </c>
      <c r="S2433" s="11">
        <f t="shared" si="150"/>
        <v>42488.849687499998</v>
      </c>
      <c r="T2433" s="11">
        <f t="shared" si="151"/>
        <v>42548.849687499998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11633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0.83092857142857146</v>
      </c>
      <c r="P2434">
        <f t="shared" si="149"/>
        <v>5816.5</v>
      </c>
      <c r="Q2434" t="s">
        <v>8340</v>
      </c>
      <c r="R2434" t="s">
        <v>8341</v>
      </c>
      <c r="S2434" s="11">
        <f t="shared" si="150"/>
        <v>42040.968715277777</v>
      </c>
      <c r="T2434" s="11">
        <f t="shared" si="151"/>
        <v>42070.968715277777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11633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1.1633</v>
      </c>
      <c r="P2435">
        <f t="shared" ref="P2435:P2498" si="153">IF(L2435&gt;0, E2435/L2435, 0)</f>
        <v>0</v>
      </c>
      <c r="Q2435" t="s">
        <v>8340</v>
      </c>
      <c r="R2435" t="s">
        <v>8341</v>
      </c>
      <c r="S2435" s="11">
        <f t="shared" ref="S2435:S2498" si="154">(((J2435/60)/60)/24)+DATE(1970,1,1)+(-6/24)</f>
        <v>42397.64980324074</v>
      </c>
      <c r="T2435" s="11">
        <f t="shared" ref="T2435:T2498" si="155">(((I2435/60)/60)/24)+DATE(1970,1,1)+(-6/24)</f>
        <v>42427.64980324074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11633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0.58165</v>
      </c>
      <c r="P2436">
        <f t="shared" si="153"/>
        <v>5816.5</v>
      </c>
      <c r="Q2436" t="s">
        <v>8340</v>
      </c>
      <c r="R2436" t="s">
        <v>8341</v>
      </c>
      <c r="S2436" s="11">
        <f t="shared" si="154"/>
        <v>42179.93604166666</v>
      </c>
      <c r="T2436" s="11">
        <f t="shared" si="155"/>
        <v>42219.93604166666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11633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4.6531999999999997E-2</v>
      </c>
      <c r="P2437">
        <f t="shared" si="153"/>
        <v>2908.25</v>
      </c>
      <c r="Q2437" t="s">
        <v>8340</v>
      </c>
      <c r="R2437" t="s">
        <v>8341</v>
      </c>
      <c r="S2437" s="11">
        <f t="shared" si="154"/>
        <v>42252.027615740735</v>
      </c>
      <c r="T2437" s="11">
        <f t="shared" si="155"/>
        <v>42282.027615740735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11633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9.942735042735043E-2</v>
      </c>
      <c r="P2438">
        <f t="shared" si="153"/>
        <v>5816.5</v>
      </c>
      <c r="Q2438" t="s">
        <v>8340</v>
      </c>
      <c r="R2438" t="s">
        <v>8341</v>
      </c>
      <c r="S2438" s="11">
        <f t="shared" si="154"/>
        <v>42338.365393518514</v>
      </c>
      <c r="T2438" s="11">
        <f t="shared" si="155"/>
        <v>42398.365393518514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11633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1.4541249999999999</v>
      </c>
      <c r="P2439">
        <f t="shared" si="153"/>
        <v>0</v>
      </c>
      <c r="Q2439" t="s">
        <v>8340</v>
      </c>
      <c r="R2439" t="s">
        <v>8341</v>
      </c>
      <c r="S2439" s="11">
        <f t="shared" si="154"/>
        <v>42031.715138888889</v>
      </c>
      <c r="T2439" s="11">
        <f t="shared" si="155"/>
        <v>42080.5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11633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0.7755333333333333</v>
      </c>
      <c r="P2440">
        <f t="shared" si="153"/>
        <v>11633</v>
      </c>
      <c r="Q2440" t="s">
        <v>8340</v>
      </c>
      <c r="R2440" t="s">
        <v>8341</v>
      </c>
      <c r="S2440" s="11">
        <f t="shared" si="154"/>
        <v>42285.66506944444</v>
      </c>
      <c r="T2440" s="11">
        <f t="shared" si="155"/>
        <v>42345.706736111111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11633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1.1633</v>
      </c>
      <c r="P2441">
        <f t="shared" si="153"/>
        <v>0</v>
      </c>
      <c r="Q2441" t="s">
        <v>8340</v>
      </c>
      <c r="R2441" t="s">
        <v>8341</v>
      </c>
      <c r="S2441" s="11">
        <f t="shared" si="154"/>
        <v>42265.568622685183</v>
      </c>
      <c r="T2441" s="11">
        <f t="shared" si="155"/>
        <v>42295.568622685183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11633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2.3266</v>
      </c>
      <c r="P2442">
        <f t="shared" si="153"/>
        <v>5816.5</v>
      </c>
      <c r="Q2442" t="s">
        <v>8340</v>
      </c>
      <c r="R2442" t="s">
        <v>8341</v>
      </c>
      <c r="S2442" s="11">
        <f t="shared" si="154"/>
        <v>42383.649456018517</v>
      </c>
      <c r="T2442" s="11">
        <f t="shared" si="155"/>
        <v>42413.649456018517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11633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1.5510666666666666</v>
      </c>
      <c r="P2443">
        <f t="shared" si="153"/>
        <v>106.72477064220183</v>
      </c>
      <c r="Q2443" t="s">
        <v>8340</v>
      </c>
      <c r="R2443" t="s">
        <v>8356</v>
      </c>
      <c r="S2443" s="11">
        <f t="shared" si="154"/>
        <v>42186.875625000001</v>
      </c>
      <c r="T2443" s="11">
        <f t="shared" si="155"/>
        <v>42207.957638888889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11633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0.48470833333333335</v>
      </c>
      <c r="P2444">
        <f t="shared" si="153"/>
        <v>31.271505376344088</v>
      </c>
      <c r="Q2444" t="s">
        <v>8340</v>
      </c>
      <c r="R2444" t="s">
        <v>8356</v>
      </c>
      <c r="S2444" s="11">
        <f t="shared" si="154"/>
        <v>42052.416990740734</v>
      </c>
      <c r="T2444" s="11">
        <f t="shared" si="155"/>
        <v>42082.375324074077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11633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0.58165</v>
      </c>
      <c r="P2445">
        <f t="shared" si="153"/>
        <v>37.40514469453376</v>
      </c>
      <c r="Q2445" t="s">
        <v>8340</v>
      </c>
      <c r="R2445" t="s">
        <v>8356</v>
      </c>
      <c r="S2445" s="11">
        <f t="shared" si="154"/>
        <v>41836.375254629631</v>
      </c>
      <c r="T2445" s="11">
        <f t="shared" si="155"/>
        <v>41866.375254629631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11633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3.8776666666666668</v>
      </c>
      <c r="P2446">
        <f t="shared" si="153"/>
        <v>190.70491803278688</v>
      </c>
      <c r="Q2446" t="s">
        <v>8340</v>
      </c>
      <c r="R2446" t="s">
        <v>8356</v>
      </c>
      <c r="S2446" s="11">
        <f t="shared" si="154"/>
        <v>42485.504525462966</v>
      </c>
      <c r="T2446" s="11">
        <f t="shared" si="155"/>
        <v>42515.504525462966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11633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2.3266</v>
      </c>
      <c r="P2447">
        <f t="shared" si="153"/>
        <v>101.15652173913044</v>
      </c>
      <c r="Q2447" t="s">
        <v>8340</v>
      </c>
      <c r="R2447" t="s">
        <v>8356</v>
      </c>
      <c r="S2447" s="11">
        <f t="shared" si="154"/>
        <v>42242.940057870372</v>
      </c>
      <c r="T2447" s="11">
        <f t="shared" si="155"/>
        <v>42272.940057870372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11633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2.3266</v>
      </c>
      <c r="P2448">
        <f t="shared" si="153"/>
        <v>104.8018018018018</v>
      </c>
      <c r="Q2448" t="s">
        <v>8340</v>
      </c>
      <c r="R2448" t="s">
        <v>8356</v>
      </c>
      <c r="S2448" s="11">
        <f t="shared" si="154"/>
        <v>42670.352673611109</v>
      </c>
      <c r="T2448" s="11">
        <f t="shared" si="155"/>
        <v>42700.39434027778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11633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4.6532</v>
      </c>
      <c r="P2449">
        <f t="shared" si="153"/>
        <v>34.519287833827896</v>
      </c>
      <c r="Q2449" t="s">
        <v>8340</v>
      </c>
      <c r="R2449" t="s">
        <v>8356</v>
      </c>
      <c r="S2449" s="11">
        <f t="shared" si="154"/>
        <v>42654.219826388886</v>
      </c>
      <c r="T2449" s="11">
        <f t="shared" si="155"/>
        <v>42685.916666666672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11633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29.0825</v>
      </c>
      <c r="P2450">
        <f t="shared" si="153"/>
        <v>1292.5555555555557</v>
      </c>
      <c r="Q2450" t="s">
        <v>8340</v>
      </c>
      <c r="R2450" t="s">
        <v>8356</v>
      </c>
      <c r="S2450" s="11">
        <f t="shared" si="154"/>
        <v>42607.066122685181</v>
      </c>
      <c r="T2450" s="11">
        <f t="shared" si="155"/>
        <v>42612.983333333337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11633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1.1633</v>
      </c>
      <c r="P2451">
        <f t="shared" si="153"/>
        <v>96.941666666666663</v>
      </c>
      <c r="Q2451" t="s">
        <v>8340</v>
      </c>
      <c r="R2451" t="s">
        <v>8356</v>
      </c>
      <c r="S2451" s="11">
        <f t="shared" si="154"/>
        <v>41942.892534722225</v>
      </c>
      <c r="T2451" s="11">
        <f t="shared" si="155"/>
        <v>41972.934201388889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11633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0.7755333333333333</v>
      </c>
      <c r="P2452">
        <f t="shared" si="153"/>
        <v>114.04901960784314</v>
      </c>
      <c r="Q2452" t="s">
        <v>8340</v>
      </c>
      <c r="R2452" t="s">
        <v>8356</v>
      </c>
      <c r="S2452" s="11">
        <f t="shared" si="154"/>
        <v>41901.82240740741</v>
      </c>
      <c r="T2452" s="11">
        <f t="shared" si="155"/>
        <v>41939.882638888892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11633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1.1633</v>
      </c>
      <c r="P2453">
        <f t="shared" si="153"/>
        <v>62.543010752688176</v>
      </c>
      <c r="Q2453" t="s">
        <v>8340</v>
      </c>
      <c r="R2453" t="s">
        <v>8356</v>
      </c>
      <c r="S2453" s="11">
        <f t="shared" si="154"/>
        <v>42779.658449074079</v>
      </c>
      <c r="T2453" s="11">
        <f t="shared" si="155"/>
        <v>42799.658449074079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11633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19.388333333333332</v>
      </c>
      <c r="P2454">
        <f t="shared" si="153"/>
        <v>775.5333333333333</v>
      </c>
      <c r="Q2454" t="s">
        <v>8340</v>
      </c>
      <c r="R2454" t="s">
        <v>8356</v>
      </c>
      <c r="S2454" s="11">
        <f t="shared" si="154"/>
        <v>42338.59375</v>
      </c>
      <c r="T2454" s="11">
        <f t="shared" si="155"/>
        <v>42367.708333333328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11633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3.8776666666666668</v>
      </c>
      <c r="P2455">
        <f t="shared" si="153"/>
        <v>173.62686567164178</v>
      </c>
      <c r="Q2455" t="s">
        <v>8340</v>
      </c>
      <c r="R2455" t="s">
        <v>8356</v>
      </c>
      <c r="S2455" s="11">
        <f t="shared" si="154"/>
        <v>42738.442233796297</v>
      </c>
      <c r="T2455" s="11">
        <f t="shared" si="155"/>
        <v>42768.442233796297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11633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0.3323714285714286</v>
      </c>
      <c r="P2456">
        <f t="shared" si="153"/>
        <v>89.484615384615381</v>
      </c>
      <c r="Q2456" t="s">
        <v>8340</v>
      </c>
      <c r="R2456" t="s">
        <v>8356</v>
      </c>
      <c r="S2456" s="11">
        <f t="shared" si="154"/>
        <v>42769.951481481476</v>
      </c>
      <c r="T2456" s="11">
        <f t="shared" si="155"/>
        <v>42804.951481481476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11633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38.776666666666664</v>
      </c>
      <c r="P2457">
        <f t="shared" si="153"/>
        <v>727.0625</v>
      </c>
      <c r="Q2457" t="s">
        <v>8340</v>
      </c>
      <c r="R2457" t="s">
        <v>8356</v>
      </c>
      <c r="S2457" s="11">
        <f t="shared" si="154"/>
        <v>42452.531828703708</v>
      </c>
      <c r="T2457" s="11">
        <f t="shared" si="155"/>
        <v>42480.531828703708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11633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7.7553333333333336</v>
      </c>
      <c r="P2458">
        <f t="shared" si="153"/>
        <v>173.62686567164178</v>
      </c>
      <c r="Q2458" t="s">
        <v>8340</v>
      </c>
      <c r="R2458" t="s">
        <v>8356</v>
      </c>
      <c r="S2458" s="11">
        <f t="shared" si="154"/>
        <v>42761.711099537039</v>
      </c>
      <c r="T2458" s="11">
        <f t="shared" si="155"/>
        <v>42791.711099537039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11633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0.50578260869565217</v>
      </c>
      <c r="P2459">
        <f t="shared" si="153"/>
        <v>93.814516129032256</v>
      </c>
      <c r="Q2459" t="s">
        <v>8340</v>
      </c>
      <c r="R2459" t="s">
        <v>8356</v>
      </c>
      <c r="S2459" s="11">
        <f t="shared" si="154"/>
        <v>42423.352500000001</v>
      </c>
      <c r="T2459" s="11">
        <f t="shared" si="155"/>
        <v>42453.310833333337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11633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2.3266</v>
      </c>
      <c r="P2460">
        <f t="shared" si="153"/>
        <v>145.41249999999999</v>
      </c>
      <c r="Q2460" t="s">
        <v>8340</v>
      </c>
      <c r="R2460" t="s">
        <v>8356</v>
      </c>
      <c r="S2460" s="11">
        <f t="shared" si="154"/>
        <v>42495.621736111112</v>
      </c>
      <c r="T2460" s="11">
        <f t="shared" si="155"/>
        <v>42530.541666666672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11633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0.38776666666666665</v>
      </c>
      <c r="P2461">
        <f t="shared" si="153"/>
        <v>41.251773049645394</v>
      </c>
      <c r="Q2461" t="s">
        <v>8340</v>
      </c>
      <c r="R2461" t="s">
        <v>8356</v>
      </c>
      <c r="S2461" s="11">
        <f t="shared" si="154"/>
        <v>42407.387557870374</v>
      </c>
      <c r="T2461" s="11">
        <f t="shared" si="155"/>
        <v>42452.345891203702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11633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1.3685882352941177</v>
      </c>
      <c r="P2462">
        <f t="shared" si="153"/>
        <v>171.0735294117647</v>
      </c>
      <c r="Q2462" t="s">
        <v>8340</v>
      </c>
      <c r="R2462" t="s">
        <v>8356</v>
      </c>
      <c r="S2462" s="11">
        <f t="shared" si="154"/>
        <v>42703.937118055561</v>
      </c>
      <c r="T2462" s="11">
        <f t="shared" si="155"/>
        <v>42737.928472222222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11633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1.5510666666666666</v>
      </c>
      <c r="P2463">
        <f t="shared" si="153"/>
        <v>135.26744186046511</v>
      </c>
      <c r="Q2463" t="s">
        <v>8329</v>
      </c>
      <c r="R2463" t="s">
        <v>8333</v>
      </c>
      <c r="S2463" s="11">
        <f t="shared" si="154"/>
        <v>40783.762696759259</v>
      </c>
      <c r="T2463" s="11">
        <f t="shared" si="155"/>
        <v>40816.875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11633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3.8776666666666668</v>
      </c>
      <c r="P2464">
        <f t="shared" si="153"/>
        <v>101.15652173913044</v>
      </c>
      <c r="Q2464" t="s">
        <v>8329</v>
      </c>
      <c r="R2464" t="s">
        <v>8333</v>
      </c>
      <c r="S2464" s="11">
        <f t="shared" si="154"/>
        <v>41088.936296296299</v>
      </c>
      <c r="T2464" s="11">
        <f t="shared" si="155"/>
        <v>41108.936296296299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11633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5.8164999999999996</v>
      </c>
      <c r="P2465">
        <f t="shared" si="153"/>
        <v>155.10666666666665</v>
      </c>
      <c r="Q2465" t="s">
        <v>8329</v>
      </c>
      <c r="R2465" t="s">
        <v>8333</v>
      </c>
      <c r="S2465" s="11">
        <f t="shared" si="154"/>
        <v>41340.861400462964</v>
      </c>
      <c r="T2465" s="11">
        <f t="shared" si="155"/>
        <v>41380.541666666664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11633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5.8164999999999996</v>
      </c>
      <c r="P2466">
        <f t="shared" si="153"/>
        <v>270.53488372093022</v>
      </c>
      <c r="Q2466" t="s">
        <v>8329</v>
      </c>
      <c r="R2466" t="s">
        <v>8333</v>
      </c>
      <c r="S2466" s="11">
        <f t="shared" si="154"/>
        <v>42248.65042824074</v>
      </c>
      <c r="T2466" s="11">
        <f t="shared" si="155"/>
        <v>42277.561805555553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11633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16.618571428571428</v>
      </c>
      <c r="P2467">
        <f t="shared" si="153"/>
        <v>242.35416666666666</v>
      </c>
      <c r="Q2467" t="s">
        <v>8329</v>
      </c>
      <c r="R2467" t="s">
        <v>8333</v>
      </c>
      <c r="S2467" s="11">
        <f t="shared" si="154"/>
        <v>41145.469305555554</v>
      </c>
      <c r="T2467" s="11">
        <f t="shared" si="155"/>
        <v>41175.469305555554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11633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4.6532</v>
      </c>
      <c r="P2468">
        <f t="shared" si="153"/>
        <v>223.71153846153845</v>
      </c>
      <c r="Q2468" t="s">
        <v>8329</v>
      </c>
      <c r="R2468" t="s">
        <v>8333</v>
      </c>
      <c r="S2468" s="11">
        <f t="shared" si="154"/>
        <v>41372.852465277778</v>
      </c>
      <c r="T2468" s="11">
        <f t="shared" si="155"/>
        <v>41402.852465277778</v>
      </c>
    </row>
    <row r="2469" spans="1:20" ht="33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11633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11.632999999999999</v>
      </c>
      <c r="P2469">
        <f t="shared" si="153"/>
        <v>270.53488372093022</v>
      </c>
      <c r="Q2469" t="s">
        <v>8329</v>
      </c>
      <c r="R2469" t="s">
        <v>8333</v>
      </c>
      <c r="S2469" s="11">
        <f t="shared" si="154"/>
        <v>41025.624201388891</v>
      </c>
      <c r="T2469" s="11">
        <f t="shared" si="155"/>
        <v>41039.458333333336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11633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5.8164999999999996</v>
      </c>
      <c r="P2470">
        <f t="shared" si="153"/>
        <v>200.56896551724137</v>
      </c>
      <c r="Q2470" t="s">
        <v>8329</v>
      </c>
      <c r="R2470" t="s">
        <v>8333</v>
      </c>
      <c r="S2470" s="11">
        <f t="shared" si="154"/>
        <v>41173.904178240737</v>
      </c>
      <c r="T2470" s="11">
        <f t="shared" si="155"/>
        <v>41209.958333333336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11633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9.6941666666666659</v>
      </c>
      <c r="P2471">
        <f t="shared" si="153"/>
        <v>247.51063829787233</v>
      </c>
      <c r="Q2471" t="s">
        <v>8329</v>
      </c>
      <c r="R2471" t="s">
        <v>8333</v>
      </c>
      <c r="S2471" s="11">
        <f t="shared" si="154"/>
        <v>40557.179733796293</v>
      </c>
      <c r="T2471" s="11">
        <f t="shared" si="155"/>
        <v>40582.179733796293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11633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11.632999999999999</v>
      </c>
      <c r="P2472">
        <f t="shared" si="153"/>
        <v>323.13888888888891</v>
      </c>
      <c r="Q2472" t="s">
        <v>8329</v>
      </c>
      <c r="R2472" t="s">
        <v>8333</v>
      </c>
      <c r="S2472" s="11">
        <f t="shared" si="154"/>
        <v>41022.82471064815</v>
      </c>
      <c r="T2472" s="11">
        <f t="shared" si="155"/>
        <v>41052.82471064815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11633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23.265999999999998</v>
      </c>
      <c r="P2473">
        <f t="shared" si="153"/>
        <v>684.29411764705878</v>
      </c>
      <c r="Q2473" t="s">
        <v>8329</v>
      </c>
      <c r="R2473" t="s">
        <v>8333</v>
      </c>
      <c r="S2473" s="11">
        <f t="shared" si="154"/>
        <v>40893.742962962962</v>
      </c>
      <c r="T2473" s="11">
        <f t="shared" si="155"/>
        <v>40933.742962962962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11633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1.5510666666666666</v>
      </c>
      <c r="P2474">
        <f t="shared" si="153"/>
        <v>111.85576923076923</v>
      </c>
      <c r="Q2474" t="s">
        <v>8329</v>
      </c>
      <c r="R2474" t="s">
        <v>8333</v>
      </c>
      <c r="S2474" s="11">
        <f t="shared" si="154"/>
        <v>40353.86550925926</v>
      </c>
      <c r="T2474" s="11">
        <f t="shared" si="155"/>
        <v>40424.793749999997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11633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5.8164999999999996</v>
      </c>
      <c r="P2475">
        <f t="shared" si="153"/>
        <v>247.51063829787233</v>
      </c>
      <c r="Q2475" t="s">
        <v>8329</v>
      </c>
      <c r="R2475" t="s">
        <v>8333</v>
      </c>
      <c r="S2475" s="11">
        <f t="shared" si="154"/>
        <v>41193.498483796298</v>
      </c>
      <c r="T2475" s="11">
        <f t="shared" si="155"/>
        <v>41223.540150462963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11633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2.3266</v>
      </c>
      <c r="P2476">
        <f t="shared" si="153"/>
        <v>306.13157894736844</v>
      </c>
      <c r="Q2476" t="s">
        <v>8329</v>
      </c>
      <c r="R2476" t="s">
        <v>8333</v>
      </c>
      <c r="S2476" s="11">
        <f t="shared" si="154"/>
        <v>40416.761296296296</v>
      </c>
      <c r="T2476" s="11">
        <f t="shared" si="155"/>
        <v>40461.761296296296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11633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4.6532</v>
      </c>
      <c r="P2477">
        <f t="shared" si="153"/>
        <v>143.61728395061729</v>
      </c>
      <c r="Q2477" t="s">
        <v>8329</v>
      </c>
      <c r="R2477" t="s">
        <v>8333</v>
      </c>
      <c r="S2477" s="11">
        <f t="shared" si="154"/>
        <v>40310.037673611114</v>
      </c>
      <c r="T2477" s="11">
        <f t="shared" si="155"/>
        <v>40369.666666666664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11633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3.6353124999999999</v>
      </c>
      <c r="P2478">
        <f t="shared" si="153"/>
        <v>211.5090909090909</v>
      </c>
      <c r="Q2478" t="s">
        <v>8329</v>
      </c>
      <c r="R2478" t="s">
        <v>8333</v>
      </c>
      <c r="S2478" s="11">
        <f t="shared" si="154"/>
        <v>41913.078356481477</v>
      </c>
      <c r="T2478" s="11">
        <f t="shared" si="155"/>
        <v>41946.120023148149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11633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15.510666666666667</v>
      </c>
      <c r="P2479">
        <f t="shared" si="153"/>
        <v>283.73170731707319</v>
      </c>
      <c r="Q2479" t="s">
        <v>8329</v>
      </c>
      <c r="R2479" t="s">
        <v>8333</v>
      </c>
      <c r="S2479" s="11">
        <f t="shared" si="154"/>
        <v>41088.441493055558</v>
      </c>
      <c r="T2479" s="11">
        <f t="shared" si="155"/>
        <v>41133.441493055558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11633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1.4541249999999999</v>
      </c>
      <c r="P2480">
        <f t="shared" si="153"/>
        <v>147.25316455696202</v>
      </c>
      <c r="Q2480" t="s">
        <v>8329</v>
      </c>
      <c r="R2480" t="s">
        <v>8333</v>
      </c>
      <c r="S2480" s="11">
        <f t="shared" si="154"/>
        <v>41257.700381944444</v>
      </c>
      <c r="T2480" s="11">
        <f t="shared" si="155"/>
        <v>41287.700381944444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11633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38.776666666666664</v>
      </c>
      <c r="P2481">
        <f t="shared" si="153"/>
        <v>727.0625</v>
      </c>
      <c r="Q2481" t="s">
        <v>8329</v>
      </c>
      <c r="R2481" t="s">
        <v>8333</v>
      </c>
      <c r="S2481" s="11">
        <f t="shared" si="154"/>
        <v>41107.476782407408</v>
      </c>
      <c r="T2481" s="11">
        <f t="shared" si="155"/>
        <v>41117.833333333336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11633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5.8164999999999996</v>
      </c>
      <c r="P2482">
        <f t="shared" si="153"/>
        <v>1454.125</v>
      </c>
      <c r="Q2482" t="s">
        <v>8329</v>
      </c>
      <c r="R2482" t="s">
        <v>8333</v>
      </c>
      <c r="S2482" s="11">
        <f t="shared" si="154"/>
        <v>42227.686157407406</v>
      </c>
      <c r="T2482" s="11">
        <f t="shared" si="155"/>
        <v>42287.686157407406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11633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2.9082499999999998</v>
      </c>
      <c r="P2483">
        <f t="shared" si="153"/>
        <v>122.45263157894736</v>
      </c>
      <c r="Q2483" t="s">
        <v>8329</v>
      </c>
      <c r="R2483" t="s">
        <v>8333</v>
      </c>
      <c r="S2483" s="11">
        <f t="shared" si="154"/>
        <v>40999.395925925928</v>
      </c>
      <c r="T2483" s="11">
        <f t="shared" si="155"/>
        <v>41029.395925925928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11633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11.632999999999999</v>
      </c>
      <c r="P2484">
        <f t="shared" si="153"/>
        <v>465.32</v>
      </c>
      <c r="Q2484" t="s">
        <v>8329</v>
      </c>
      <c r="R2484" t="s">
        <v>8333</v>
      </c>
      <c r="S2484" s="11">
        <f t="shared" si="154"/>
        <v>40711.532210648147</v>
      </c>
      <c r="T2484" s="11">
        <f t="shared" si="155"/>
        <v>40756.532210648147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11633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10.575454545454546</v>
      </c>
      <c r="P2485">
        <f t="shared" si="153"/>
        <v>612.26315789473688</v>
      </c>
      <c r="Q2485" t="s">
        <v>8329</v>
      </c>
      <c r="R2485" t="s">
        <v>8333</v>
      </c>
      <c r="S2485" s="11">
        <f t="shared" si="154"/>
        <v>40970.500034722223</v>
      </c>
      <c r="T2485" s="11">
        <f t="shared" si="155"/>
        <v>41030.458368055559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11633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3.3237142857142858</v>
      </c>
      <c r="P2486">
        <f t="shared" si="153"/>
        <v>129.25555555555556</v>
      </c>
      <c r="Q2486" t="s">
        <v>8329</v>
      </c>
      <c r="R2486" t="s">
        <v>8333</v>
      </c>
      <c r="S2486" s="11">
        <f t="shared" si="154"/>
        <v>40771.666701388887</v>
      </c>
      <c r="T2486" s="11">
        <f t="shared" si="155"/>
        <v>40801.666701388887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11633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5.8164999999999996</v>
      </c>
      <c r="P2487">
        <f t="shared" si="153"/>
        <v>283.73170731707319</v>
      </c>
      <c r="Q2487" t="s">
        <v>8329</v>
      </c>
      <c r="R2487" t="s">
        <v>8333</v>
      </c>
      <c r="S2487" s="11">
        <f t="shared" si="154"/>
        <v>40793.748599537037</v>
      </c>
      <c r="T2487" s="11">
        <f t="shared" si="155"/>
        <v>40828.748599537037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11633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38.776666666666664</v>
      </c>
      <c r="P2488">
        <f t="shared" si="153"/>
        <v>387.76666666666665</v>
      </c>
      <c r="Q2488" t="s">
        <v>8329</v>
      </c>
      <c r="R2488" t="s">
        <v>8333</v>
      </c>
      <c r="S2488" s="11">
        <f t="shared" si="154"/>
        <v>40991.458055555559</v>
      </c>
      <c r="T2488" s="11">
        <f t="shared" si="155"/>
        <v>41021.458055555559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11633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7.7553333333333336</v>
      </c>
      <c r="P2489">
        <f t="shared" si="153"/>
        <v>306.13157894736844</v>
      </c>
      <c r="Q2489" t="s">
        <v>8329</v>
      </c>
      <c r="R2489" t="s">
        <v>8333</v>
      </c>
      <c r="S2489" s="11">
        <f t="shared" si="154"/>
        <v>41025.833298611113</v>
      </c>
      <c r="T2489" s="11">
        <f t="shared" si="155"/>
        <v>41055.833298611113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11633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3.8776666666666668</v>
      </c>
      <c r="P2490">
        <f t="shared" si="153"/>
        <v>178.96923076923076</v>
      </c>
      <c r="Q2490" t="s">
        <v>8329</v>
      </c>
      <c r="R2490" t="s">
        <v>8333</v>
      </c>
      <c r="S2490" s="11">
        <f t="shared" si="154"/>
        <v>40833.383194444446</v>
      </c>
      <c r="T2490" s="11">
        <f t="shared" si="155"/>
        <v>40863.424861111111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11633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3.3237142857142858</v>
      </c>
      <c r="P2491">
        <f t="shared" si="153"/>
        <v>155.10666666666665</v>
      </c>
      <c r="Q2491" t="s">
        <v>8329</v>
      </c>
      <c r="R2491" t="s">
        <v>8333</v>
      </c>
      <c r="S2491" s="11">
        <f t="shared" si="154"/>
        <v>41373.440266203703</v>
      </c>
      <c r="T2491" s="11">
        <f t="shared" si="155"/>
        <v>41403.440266203703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11633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23.265999999999998</v>
      </c>
      <c r="P2492">
        <f t="shared" si="153"/>
        <v>727.0625</v>
      </c>
      <c r="Q2492" t="s">
        <v>8329</v>
      </c>
      <c r="R2492" t="s">
        <v>8333</v>
      </c>
      <c r="S2492" s="11">
        <f t="shared" si="154"/>
        <v>41022.977731481478</v>
      </c>
      <c r="T2492" s="11">
        <f t="shared" si="155"/>
        <v>41082.977731481478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11633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23.265999999999998</v>
      </c>
      <c r="P2493">
        <f t="shared" si="153"/>
        <v>1163.3</v>
      </c>
      <c r="Q2493" t="s">
        <v>8329</v>
      </c>
      <c r="R2493" t="s">
        <v>8333</v>
      </c>
      <c r="S2493" s="11">
        <f t="shared" si="154"/>
        <v>40542.589282407411</v>
      </c>
      <c r="T2493" s="11">
        <f t="shared" si="155"/>
        <v>40558.82708333333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11633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19.388333333333332</v>
      </c>
      <c r="P2494">
        <f t="shared" si="153"/>
        <v>430.85185185185185</v>
      </c>
      <c r="Q2494" t="s">
        <v>8329</v>
      </c>
      <c r="R2494" t="s">
        <v>8333</v>
      </c>
      <c r="S2494" s="11">
        <f t="shared" si="154"/>
        <v>41024.735972222225</v>
      </c>
      <c r="T2494" s="11">
        <f t="shared" si="155"/>
        <v>41076.165972222225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11633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0.58165</v>
      </c>
      <c r="P2495">
        <f t="shared" si="153"/>
        <v>44.915057915057915</v>
      </c>
      <c r="Q2495" t="s">
        <v>8329</v>
      </c>
      <c r="R2495" t="s">
        <v>8333</v>
      </c>
      <c r="S2495" s="11">
        <f t="shared" si="154"/>
        <v>41347.918287037035</v>
      </c>
      <c r="T2495" s="11">
        <f t="shared" si="155"/>
        <v>41392.918287037035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11633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7.7553333333333336</v>
      </c>
      <c r="P2496">
        <f t="shared" si="153"/>
        <v>298.28205128205127</v>
      </c>
      <c r="Q2496" t="s">
        <v>8329</v>
      </c>
      <c r="R2496" t="s">
        <v>8333</v>
      </c>
      <c r="S2496" s="11">
        <f t="shared" si="154"/>
        <v>41022.395185185182</v>
      </c>
      <c r="T2496" s="11">
        <f t="shared" si="155"/>
        <v>41052.395185185182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11633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7.7553333333333336</v>
      </c>
      <c r="P2497">
        <f t="shared" si="153"/>
        <v>276.97619047619048</v>
      </c>
      <c r="Q2497" t="s">
        <v>8329</v>
      </c>
      <c r="R2497" t="s">
        <v>8333</v>
      </c>
      <c r="S2497" s="11">
        <f t="shared" si="154"/>
        <v>41036.696469907409</v>
      </c>
      <c r="T2497" s="11">
        <f t="shared" si="155"/>
        <v>41066.696469907409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11633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1.9388333333333334</v>
      </c>
      <c r="P2498">
        <f t="shared" si="153"/>
        <v>1163.3</v>
      </c>
      <c r="Q2498" t="s">
        <v>8329</v>
      </c>
      <c r="R2498" t="s">
        <v>8333</v>
      </c>
      <c r="S2498" s="11">
        <f t="shared" si="154"/>
        <v>41327.746435185189</v>
      </c>
      <c r="T2498" s="11">
        <f t="shared" si="155"/>
        <v>41362.704768518517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11633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2.9082499999999998</v>
      </c>
      <c r="P2499">
        <f t="shared" ref="P2499:P2562" si="157">IF(L2499&gt;0, E2499/L2499, 0)</f>
        <v>207.73214285714286</v>
      </c>
      <c r="Q2499" t="s">
        <v>8329</v>
      </c>
      <c r="R2499" t="s">
        <v>8333</v>
      </c>
      <c r="S2499" s="11">
        <f t="shared" ref="S2499:S2562" si="158">(((J2499/60)/60)/24)+DATE(1970,1,1)+(-6/24)</f>
        <v>40730.628912037035</v>
      </c>
      <c r="T2499" s="11">
        <f t="shared" ref="T2499:T2562" si="159">(((I2499/60)/60)/24)+DATE(1970,1,1)+(-6/24)</f>
        <v>40760.628912037035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11633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11.632999999999999</v>
      </c>
      <c r="P2500">
        <f t="shared" si="157"/>
        <v>581.65</v>
      </c>
      <c r="Q2500" t="s">
        <v>8329</v>
      </c>
      <c r="R2500" t="s">
        <v>8333</v>
      </c>
      <c r="S2500" s="11">
        <f t="shared" si="158"/>
        <v>42017.717442129629</v>
      </c>
      <c r="T2500" s="11">
        <f t="shared" si="159"/>
        <v>42031.717442129629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11633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2.9082499999999998</v>
      </c>
      <c r="P2501">
        <f t="shared" si="157"/>
        <v>68.429411764705875</v>
      </c>
      <c r="Q2501" t="s">
        <v>8329</v>
      </c>
      <c r="R2501" t="s">
        <v>8333</v>
      </c>
      <c r="S2501" s="11">
        <f t="shared" si="158"/>
        <v>41226.398576388885</v>
      </c>
      <c r="T2501" s="11">
        <f t="shared" si="159"/>
        <v>41274.5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11633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19.388333333333332</v>
      </c>
      <c r="P2502">
        <f t="shared" si="157"/>
        <v>401.13793103448273</v>
      </c>
      <c r="Q2502" t="s">
        <v>8329</v>
      </c>
      <c r="R2502" t="s">
        <v>8333</v>
      </c>
      <c r="S2502" s="11">
        <f t="shared" si="158"/>
        <v>41053.522858796299</v>
      </c>
      <c r="T2502" s="11">
        <f t="shared" si="159"/>
        <v>41083.522858796299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11633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1.0575454545454546</v>
      </c>
      <c r="P2503">
        <f t="shared" si="157"/>
        <v>1661.8571428571429</v>
      </c>
      <c r="Q2503" t="s">
        <v>8340</v>
      </c>
      <c r="R2503" t="s">
        <v>8357</v>
      </c>
      <c r="S2503" s="11">
        <f t="shared" si="158"/>
        <v>42244.526666666665</v>
      </c>
      <c r="T2503" s="11">
        <f t="shared" si="159"/>
        <v>42274.526666666665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11633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0.10575454545454545</v>
      </c>
      <c r="P2504">
        <f t="shared" si="157"/>
        <v>2326.6</v>
      </c>
      <c r="Q2504" t="s">
        <v>8340</v>
      </c>
      <c r="R2504" t="s">
        <v>8357</v>
      </c>
      <c r="S2504" s="11">
        <f t="shared" si="158"/>
        <v>41858.575439814813</v>
      </c>
      <c r="T2504" s="11">
        <f t="shared" si="159"/>
        <v>41903.575439814813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11633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1.1633</v>
      </c>
      <c r="P2505">
        <f t="shared" si="157"/>
        <v>0</v>
      </c>
      <c r="Q2505" t="s">
        <v>8340</v>
      </c>
      <c r="R2505" t="s">
        <v>8357</v>
      </c>
      <c r="S2505" s="11">
        <f t="shared" si="158"/>
        <v>42498.649398148147</v>
      </c>
      <c r="T2505" s="11">
        <f t="shared" si="159"/>
        <v>42528.629166666666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11633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0.3323714285714286</v>
      </c>
      <c r="P2506">
        <f t="shared" si="157"/>
        <v>0</v>
      </c>
      <c r="Q2506" t="s">
        <v>8340</v>
      </c>
      <c r="R2506" t="s">
        <v>8357</v>
      </c>
      <c r="S2506" s="11">
        <f t="shared" si="158"/>
        <v>41927.765439814815</v>
      </c>
      <c r="T2506" s="11">
        <f t="shared" si="159"/>
        <v>41957.807106481487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11633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1.6618571428571429</v>
      </c>
      <c r="P2507">
        <f t="shared" si="157"/>
        <v>0</v>
      </c>
      <c r="Q2507" t="s">
        <v>8340</v>
      </c>
      <c r="R2507" t="s">
        <v>8357</v>
      </c>
      <c r="S2507" s="11">
        <f t="shared" si="158"/>
        <v>42046.80574074074</v>
      </c>
      <c r="T2507" s="11">
        <f t="shared" si="159"/>
        <v>42076.764074074075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11633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2.3266</v>
      </c>
      <c r="P2508">
        <f t="shared" si="157"/>
        <v>5816.5</v>
      </c>
      <c r="Q2508" t="s">
        <v>8340</v>
      </c>
      <c r="R2508" t="s">
        <v>8357</v>
      </c>
      <c r="S2508" s="11">
        <f t="shared" si="158"/>
        <v>42258.047094907408</v>
      </c>
      <c r="T2508" s="11">
        <f t="shared" si="159"/>
        <v>42280.625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11633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0.27148191365227536</v>
      </c>
      <c r="P2509">
        <f t="shared" si="157"/>
        <v>0</v>
      </c>
      <c r="Q2509" t="s">
        <v>8340</v>
      </c>
      <c r="R2509" t="s">
        <v>8357</v>
      </c>
      <c r="S2509" s="11">
        <f t="shared" si="158"/>
        <v>42104.822962962964</v>
      </c>
      <c r="T2509" s="11">
        <f t="shared" si="159"/>
        <v>42134.822962962964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11633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0.58165</v>
      </c>
      <c r="P2510">
        <f t="shared" si="157"/>
        <v>0</v>
      </c>
      <c r="Q2510" t="s">
        <v>8340</v>
      </c>
      <c r="R2510" t="s">
        <v>8357</v>
      </c>
      <c r="S2510" s="11">
        <f t="shared" si="158"/>
        <v>41835.701782407406</v>
      </c>
      <c r="T2510" s="11">
        <f t="shared" si="159"/>
        <v>41865.701782407406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11633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0.12245263157894737</v>
      </c>
      <c r="P2511">
        <f t="shared" si="157"/>
        <v>415.46428571428572</v>
      </c>
      <c r="Q2511" t="s">
        <v>8340</v>
      </c>
      <c r="R2511" t="s">
        <v>8357</v>
      </c>
      <c r="S2511" s="11">
        <f t="shared" si="158"/>
        <v>42058.559594907405</v>
      </c>
      <c r="T2511" s="11">
        <f t="shared" si="159"/>
        <v>42114.517928240741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11633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0.23266000000000001</v>
      </c>
      <c r="P2512">
        <f t="shared" si="157"/>
        <v>5816.5</v>
      </c>
      <c r="Q2512" t="s">
        <v>8340</v>
      </c>
      <c r="R2512" t="s">
        <v>8357</v>
      </c>
      <c r="S2512" s="11">
        <f t="shared" si="158"/>
        <v>42078.747361111105</v>
      </c>
      <c r="T2512" s="11">
        <f t="shared" si="159"/>
        <v>42138.747361111105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11633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0.11633</v>
      </c>
      <c r="P2513">
        <f t="shared" si="157"/>
        <v>0</v>
      </c>
      <c r="Q2513" t="s">
        <v>8340</v>
      </c>
      <c r="R2513" t="s">
        <v>8357</v>
      </c>
      <c r="S2513" s="11">
        <f t="shared" si="158"/>
        <v>42371.196909722217</v>
      </c>
      <c r="T2513" s="11">
        <f t="shared" si="159"/>
        <v>42401.196909722217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11633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10.115652173913043</v>
      </c>
      <c r="P2514">
        <f t="shared" si="157"/>
        <v>0</v>
      </c>
      <c r="Q2514" t="s">
        <v>8340</v>
      </c>
      <c r="R2514" t="s">
        <v>8357</v>
      </c>
      <c r="S2514" s="11">
        <f t="shared" si="158"/>
        <v>41971.626863425925</v>
      </c>
      <c r="T2514" s="11">
        <f t="shared" si="159"/>
        <v>41986.626863425925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11633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6.4627777777777784E-2</v>
      </c>
      <c r="P2515">
        <f t="shared" si="157"/>
        <v>0</v>
      </c>
      <c r="Q2515" t="s">
        <v>8340</v>
      </c>
      <c r="R2515" t="s">
        <v>8357</v>
      </c>
      <c r="S2515" s="11">
        <f t="shared" si="158"/>
        <v>42731.75681712963</v>
      </c>
      <c r="T2515" s="11">
        <f t="shared" si="159"/>
        <v>42791.75681712963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11633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0.9694166666666667</v>
      </c>
      <c r="P2516">
        <f t="shared" si="157"/>
        <v>2908.25</v>
      </c>
      <c r="Q2516" t="s">
        <v>8340</v>
      </c>
      <c r="R2516" t="s">
        <v>8357</v>
      </c>
      <c r="S2516" s="11">
        <f t="shared" si="158"/>
        <v>41854.139780092592</v>
      </c>
      <c r="T2516" s="11">
        <f t="shared" si="159"/>
        <v>41871.139780092592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11633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2.3266</v>
      </c>
      <c r="P2517">
        <f t="shared" si="157"/>
        <v>969.41666666666663</v>
      </c>
      <c r="Q2517" t="s">
        <v>8340</v>
      </c>
      <c r="R2517" t="s">
        <v>8357</v>
      </c>
      <c r="S2517" s="11">
        <f t="shared" si="158"/>
        <v>42027.589733796296</v>
      </c>
      <c r="T2517" s="11">
        <f t="shared" si="159"/>
        <v>42057.589733796296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11633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0.52877272727272728</v>
      </c>
      <c r="P2518">
        <f t="shared" si="157"/>
        <v>0</v>
      </c>
      <c r="Q2518" t="s">
        <v>8340</v>
      </c>
      <c r="R2518" t="s">
        <v>8357</v>
      </c>
      <c r="S2518" s="11">
        <f t="shared" si="158"/>
        <v>41942.403379629628</v>
      </c>
      <c r="T2518" s="11">
        <f t="shared" si="159"/>
        <v>41972.4450462963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11633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0.64627777777777773</v>
      </c>
      <c r="P2519">
        <f t="shared" si="157"/>
        <v>352.5151515151515</v>
      </c>
      <c r="Q2519" t="s">
        <v>8340</v>
      </c>
      <c r="R2519" t="s">
        <v>8357</v>
      </c>
      <c r="S2519" s="11">
        <f t="shared" si="158"/>
        <v>42052.552430555559</v>
      </c>
      <c r="T2519" s="11">
        <f t="shared" si="159"/>
        <v>42082.510763888888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11633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2.3266</v>
      </c>
      <c r="P2520">
        <f t="shared" si="157"/>
        <v>0</v>
      </c>
      <c r="Q2520" t="s">
        <v>8340</v>
      </c>
      <c r="R2520" t="s">
        <v>8357</v>
      </c>
      <c r="S2520" s="11">
        <f t="shared" si="158"/>
        <v>41926.430879629632</v>
      </c>
      <c r="T2520" s="11">
        <f t="shared" si="159"/>
        <v>41956.472546296296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11633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7.7553333333333335E-2</v>
      </c>
      <c r="P2521">
        <f t="shared" si="157"/>
        <v>2908.25</v>
      </c>
      <c r="Q2521" t="s">
        <v>8340</v>
      </c>
      <c r="R2521" t="s">
        <v>8357</v>
      </c>
      <c r="S2521" s="11">
        <f t="shared" si="158"/>
        <v>41808.905138888891</v>
      </c>
      <c r="T2521" s="11">
        <f t="shared" si="159"/>
        <v>41838.905138888891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11633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0.11633</v>
      </c>
      <c r="P2522">
        <f t="shared" si="157"/>
        <v>0</v>
      </c>
      <c r="Q2522" t="s">
        <v>8340</v>
      </c>
      <c r="R2522" t="s">
        <v>8357</v>
      </c>
      <c r="S2522" s="11">
        <f t="shared" si="158"/>
        <v>42612.350520833337</v>
      </c>
      <c r="T2522" s="11">
        <f t="shared" si="159"/>
        <v>42658.556249999994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11633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0.93064000000000002</v>
      </c>
      <c r="P2523">
        <f t="shared" si="157"/>
        <v>88.128787878787875</v>
      </c>
      <c r="Q2523" t="s">
        <v>8329</v>
      </c>
      <c r="R2523" t="s">
        <v>8358</v>
      </c>
      <c r="S2523" s="11">
        <f t="shared" si="158"/>
        <v>42269.717835648145</v>
      </c>
      <c r="T2523" s="11">
        <f t="shared" si="159"/>
        <v>42290.717835648145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11633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2.3266</v>
      </c>
      <c r="P2524">
        <f t="shared" si="157"/>
        <v>430.85185185185185</v>
      </c>
      <c r="Q2524" t="s">
        <v>8329</v>
      </c>
      <c r="R2524" t="s">
        <v>8358</v>
      </c>
      <c r="S2524" s="11">
        <f t="shared" si="158"/>
        <v>42460.323611111111</v>
      </c>
      <c r="T2524" s="11">
        <f t="shared" si="159"/>
        <v>42482.369444444441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11633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12.925555555555556</v>
      </c>
      <c r="P2525">
        <f t="shared" si="157"/>
        <v>447.42307692307691</v>
      </c>
      <c r="Q2525" t="s">
        <v>8329</v>
      </c>
      <c r="R2525" t="s">
        <v>8358</v>
      </c>
      <c r="S2525" s="11">
        <f t="shared" si="158"/>
        <v>41930.725601851853</v>
      </c>
      <c r="T2525" s="11">
        <f t="shared" si="159"/>
        <v>41960.767268518524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11633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1.5510666666666666</v>
      </c>
      <c r="P2526">
        <f t="shared" si="157"/>
        <v>270.53488372093022</v>
      </c>
      <c r="Q2526" t="s">
        <v>8329</v>
      </c>
      <c r="R2526" t="s">
        <v>8358</v>
      </c>
      <c r="S2526" s="11">
        <f t="shared" si="158"/>
        <v>41961.557372685187</v>
      </c>
      <c r="T2526" s="11">
        <f t="shared" si="159"/>
        <v>41993.9375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11633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1.4541249999999999</v>
      </c>
      <c r="P2527">
        <f t="shared" si="157"/>
        <v>145.41249999999999</v>
      </c>
      <c r="Q2527" t="s">
        <v>8329</v>
      </c>
      <c r="R2527" t="s">
        <v>8358</v>
      </c>
      <c r="S2527" s="11">
        <f t="shared" si="158"/>
        <v>41058.594571759262</v>
      </c>
      <c r="T2527" s="11">
        <f t="shared" si="159"/>
        <v>41088.594571759262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11633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2.9082499999999998</v>
      </c>
      <c r="P2528">
        <f t="shared" si="157"/>
        <v>352.5151515151515</v>
      </c>
      <c r="Q2528" t="s">
        <v>8329</v>
      </c>
      <c r="R2528" t="s">
        <v>8358</v>
      </c>
      <c r="S2528" s="11">
        <f t="shared" si="158"/>
        <v>41952.841134259259</v>
      </c>
      <c r="T2528" s="11">
        <f t="shared" si="159"/>
        <v>41980.957638888889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11633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2.9082499999999998</v>
      </c>
      <c r="P2529">
        <f t="shared" si="157"/>
        <v>163.8450704225352</v>
      </c>
      <c r="Q2529" t="s">
        <v>8329</v>
      </c>
      <c r="R2529" t="s">
        <v>8358</v>
      </c>
      <c r="S2529" s="11">
        <f t="shared" si="158"/>
        <v>41546.50105324074</v>
      </c>
      <c r="T2529" s="11">
        <f t="shared" si="159"/>
        <v>41564.915972222225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11633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2.9082499999999998</v>
      </c>
      <c r="P2530">
        <f t="shared" si="157"/>
        <v>143.61728395061729</v>
      </c>
      <c r="Q2530" t="s">
        <v>8329</v>
      </c>
      <c r="R2530" t="s">
        <v>8358</v>
      </c>
      <c r="S2530" s="11">
        <f t="shared" si="158"/>
        <v>42217.584525462968</v>
      </c>
      <c r="T2530" s="11">
        <f t="shared" si="159"/>
        <v>42236.208333333328</v>
      </c>
    </row>
    <row r="2531" spans="1:20" ht="18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11633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1.9388333333333334</v>
      </c>
      <c r="P2531">
        <f t="shared" si="157"/>
        <v>153.06578947368422</v>
      </c>
      <c r="Q2531" t="s">
        <v>8329</v>
      </c>
      <c r="R2531" t="s">
        <v>8358</v>
      </c>
      <c r="S2531" s="11">
        <f t="shared" si="158"/>
        <v>40947.830729166664</v>
      </c>
      <c r="T2531" s="11">
        <f t="shared" si="159"/>
        <v>40992.7890625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11633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1.7896923076923077</v>
      </c>
      <c r="P2532">
        <f t="shared" si="157"/>
        <v>242.35416666666666</v>
      </c>
      <c r="Q2532" t="s">
        <v>8329</v>
      </c>
      <c r="R2532" t="s">
        <v>8358</v>
      </c>
      <c r="S2532" s="11">
        <f t="shared" si="158"/>
        <v>42081.614641203705</v>
      </c>
      <c r="T2532" s="11">
        <f t="shared" si="159"/>
        <v>42113.951388888891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11633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2.5851111111111109</v>
      </c>
      <c r="P2533">
        <f t="shared" si="157"/>
        <v>190.70491803278688</v>
      </c>
      <c r="Q2533" t="s">
        <v>8329</v>
      </c>
      <c r="R2533" t="s">
        <v>8358</v>
      </c>
      <c r="S2533" s="11">
        <f t="shared" si="158"/>
        <v>42208.430023148147</v>
      </c>
      <c r="T2533" s="11">
        <f t="shared" si="159"/>
        <v>42230.915972222225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11633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2.9082499999999998</v>
      </c>
      <c r="P2534">
        <f t="shared" si="157"/>
        <v>193.88333333333333</v>
      </c>
      <c r="Q2534" t="s">
        <v>8329</v>
      </c>
      <c r="R2534" t="s">
        <v>8358</v>
      </c>
      <c r="S2534" s="11">
        <f t="shared" si="158"/>
        <v>41107.599143518521</v>
      </c>
      <c r="T2534" s="11">
        <f t="shared" si="159"/>
        <v>41137.599143518521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11633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1.5510666666666666</v>
      </c>
      <c r="P2535">
        <f t="shared" si="157"/>
        <v>85.536764705882348</v>
      </c>
      <c r="Q2535" t="s">
        <v>8329</v>
      </c>
      <c r="R2535" t="s">
        <v>8358</v>
      </c>
      <c r="S2535" s="11">
        <f t="shared" si="158"/>
        <v>41304.501284722224</v>
      </c>
      <c r="T2535" s="11">
        <f t="shared" si="159"/>
        <v>41334.500787037039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11633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5.8164999999999996</v>
      </c>
      <c r="P2536">
        <f t="shared" si="157"/>
        <v>830.92857142857144</v>
      </c>
      <c r="Q2536" t="s">
        <v>8329</v>
      </c>
      <c r="R2536" t="s">
        <v>8358</v>
      </c>
      <c r="S2536" s="11">
        <f t="shared" si="158"/>
        <v>40127.450370370374</v>
      </c>
      <c r="T2536" s="11">
        <f t="shared" si="159"/>
        <v>40179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11633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0.58165</v>
      </c>
      <c r="P2537">
        <f t="shared" si="157"/>
        <v>149.14102564102564</v>
      </c>
      <c r="Q2537" t="s">
        <v>8329</v>
      </c>
      <c r="R2537" t="s">
        <v>8358</v>
      </c>
      <c r="S2537" s="11">
        <f t="shared" si="158"/>
        <v>41943.541030092594</v>
      </c>
      <c r="T2537" s="11">
        <f t="shared" si="159"/>
        <v>41974.582696759258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11633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465.32</v>
      </c>
      <c r="P2538">
        <f t="shared" si="157"/>
        <v>2908.25</v>
      </c>
      <c r="Q2538" t="s">
        <v>8329</v>
      </c>
      <c r="R2538" t="s">
        <v>8358</v>
      </c>
      <c r="S2538" s="11">
        <f t="shared" si="158"/>
        <v>41463.856087962966</v>
      </c>
      <c r="T2538" s="11">
        <f t="shared" si="159"/>
        <v>41484.856087962966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11633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11.632999999999999</v>
      </c>
      <c r="P2539">
        <f t="shared" si="157"/>
        <v>1057.5454545454545</v>
      </c>
      <c r="Q2539" t="s">
        <v>8329</v>
      </c>
      <c r="R2539" t="s">
        <v>8358</v>
      </c>
      <c r="S2539" s="11">
        <f t="shared" si="158"/>
        <v>40696.398784722223</v>
      </c>
      <c r="T2539" s="11">
        <f t="shared" si="159"/>
        <v>40756.398784722223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11633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0.64627777777777773</v>
      </c>
      <c r="P2540">
        <f t="shared" si="157"/>
        <v>62.881081081081078</v>
      </c>
      <c r="Q2540" t="s">
        <v>8329</v>
      </c>
      <c r="R2540" t="s">
        <v>8358</v>
      </c>
      <c r="S2540" s="11">
        <f t="shared" si="158"/>
        <v>41298.259965277779</v>
      </c>
      <c r="T2540" s="11">
        <f t="shared" si="159"/>
        <v>41328.957638888889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11633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1.1633</v>
      </c>
      <c r="P2541">
        <f t="shared" si="157"/>
        <v>197.16949152542372</v>
      </c>
      <c r="Q2541" t="s">
        <v>8329</v>
      </c>
      <c r="R2541" t="s">
        <v>8358</v>
      </c>
      <c r="S2541" s="11">
        <f t="shared" si="158"/>
        <v>41977.652222222227</v>
      </c>
      <c r="T2541" s="11">
        <f t="shared" si="159"/>
        <v>42037.652222222227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11633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4.6532</v>
      </c>
      <c r="P2542">
        <f t="shared" si="157"/>
        <v>430.85185185185185</v>
      </c>
      <c r="Q2542" t="s">
        <v>8329</v>
      </c>
      <c r="R2542" t="s">
        <v>8358</v>
      </c>
      <c r="S2542" s="11">
        <f t="shared" si="158"/>
        <v>40785.425011574072</v>
      </c>
      <c r="T2542" s="11">
        <f t="shared" si="159"/>
        <v>40845.425011574072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11633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3.3237142857142858</v>
      </c>
      <c r="P2543">
        <f t="shared" si="157"/>
        <v>184.65079365079364</v>
      </c>
      <c r="Q2543" t="s">
        <v>8329</v>
      </c>
      <c r="R2543" t="s">
        <v>8358</v>
      </c>
      <c r="S2543" s="11">
        <f t="shared" si="158"/>
        <v>41483.199282407404</v>
      </c>
      <c r="T2543" s="11">
        <f t="shared" si="159"/>
        <v>41543.199282407404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11633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16.618571428571428</v>
      </c>
      <c r="P2544">
        <f t="shared" si="157"/>
        <v>894.84615384615381</v>
      </c>
      <c r="Q2544" t="s">
        <v>8329</v>
      </c>
      <c r="R2544" t="s">
        <v>8358</v>
      </c>
      <c r="S2544" s="11">
        <f t="shared" si="158"/>
        <v>41509.176585648151</v>
      </c>
      <c r="T2544" s="11">
        <f t="shared" si="159"/>
        <v>41547.915972222225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11633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46.531999999999996</v>
      </c>
      <c r="P2545">
        <f t="shared" si="157"/>
        <v>894.84615384615381</v>
      </c>
      <c r="Q2545" t="s">
        <v>8329</v>
      </c>
      <c r="R2545" t="s">
        <v>8358</v>
      </c>
      <c r="S2545" s="11">
        <f t="shared" si="158"/>
        <v>40513.857615740737</v>
      </c>
      <c r="T2545" s="11">
        <f t="shared" si="159"/>
        <v>40544.875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11633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2.3266</v>
      </c>
      <c r="P2546">
        <f t="shared" si="157"/>
        <v>204.08771929824562</v>
      </c>
      <c r="Q2546" t="s">
        <v>8329</v>
      </c>
      <c r="R2546" t="s">
        <v>8358</v>
      </c>
      <c r="S2546" s="11">
        <f t="shared" si="158"/>
        <v>41068.270474537036</v>
      </c>
      <c r="T2546" s="11">
        <f t="shared" si="159"/>
        <v>41098.270474537036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11633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5.8164999999999996</v>
      </c>
      <c r="P2547">
        <f t="shared" si="157"/>
        <v>190.70491803278688</v>
      </c>
      <c r="Q2547" t="s">
        <v>8329</v>
      </c>
      <c r="R2547" t="s">
        <v>8358</v>
      </c>
      <c r="S2547" s="11">
        <f t="shared" si="158"/>
        <v>42026.88817129629</v>
      </c>
      <c r="T2547" s="11">
        <f t="shared" si="159"/>
        <v>42061.770833333328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11633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3.3237142857142858</v>
      </c>
      <c r="P2548">
        <f t="shared" si="157"/>
        <v>178.96923076923076</v>
      </c>
      <c r="Q2548" t="s">
        <v>8329</v>
      </c>
      <c r="R2548" t="s">
        <v>8358</v>
      </c>
      <c r="S2548" s="11">
        <f t="shared" si="158"/>
        <v>41524.608553240738</v>
      </c>
      <c r="T2548" s="11">
        <f t="shared" si="159"/>
        <v>41551.958333333336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11633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2.1150909090909091</v>
      </c>
      <c r="P2549">
        <f t="shared" si="157"/>
        <v>86.81343283582089</v>
      </c>
      <c r="Q2549" t="s">
        <v>8329</v>
      </c>
      <c r="R2549" t="s">
        <v>8358</v>
      </c>
      <c r="S2549" s="11">
        <f t="shared" si="158"/>
        <v>40973.523182870369</v>
      </c>
      <c r="T2549" s="11">
        <f t="shared" si="159"/>
        <v>41003.481516203705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11633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1.9388333333333334</v>
      </c>
      <c r="P2550">
        <f t="shared" si="157"/>
        <v>314.40540540540542</v>
      </c>
      <c r="Q2550" t="s">
        <v>8329</v>
      </c>
      <c r="R2550" t="s">
        <v>8358</v>
      </c>
      <c r="S2550" s="11">
        <f t="shared" si="158"/>
        <v>42618.375428240746</v>
      </c>
      <c r="T2550" s="11">
        <f t="shared" si="159"/>
        <v>42642.935416666667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11633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7.4095541401273888</v>
      </c>
      <c r="P2551">
        <f t="shared" si="157"/>
        <v>314.40540540540542</v>
      </c>
      <c r="Q2551" t="s">
        <v>8329</v>
      </c>
      <c r="R2551" t="s">
        <v>8358</v>
      </c>
      <c r="S2551" s="11">
        <f t="shared" si="158"/>
        <v>41390.507754629631</v>
      </c>
      <c r="T2551" s="11">
        <f t="shared" si="159"/>
        <v>41425.458333333336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11633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1.7896923076923077</v>
      </c>
      <c r="P2552">
        <f t="shared" si="157"/>
        <v>77.553333333333327</v>
      </c>
      <c r="Q2552" t="s">
        <v>8329</v>
      </c>
      <c r="R2552" t="s">
        <v>8358</v>
      </c>
      <c r="S2552" s="11">
        <f t="shared" si="158"/>
        <v>42228.384328703702</v>
      </c>
      <c r="T2552" s="11">
        <f t="shared" si="159"/>
        <v>42284.915972222225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11633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3.1654421768707484</v>
      </c>
      <c r="P2553">
        <f t="shared" si="157"/>
        <v>207.73214285714286</v>
      </c>
      <c r="Q2553" t="s">
        <v>8329</v>
      </c>
      <c r="R2553" t="s">
        <v>8358</v>
      </c>
      <c r="S2553" s="11">
        <f t="shared" si="158"/>
        <v>40961.002141203702</v>
      </c>
      <c r="T2553" s="11">
        <f t="shared" si="159"/>
        <v>40989.616666666669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11633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3.8776666666666668</v>
      </c>
      <c r="P2554">
        <f t="shared" si="157"/>
        <v>646.27777777777783</v>
      </c>
      <c r="Q2554" t="s">
        <v>8329</v>
      </c>
      <c r="R2554" t="s">
        <v>8358</v>
      </c>
      <c r="S2554" s="11">
        <f t="shared" si="158"/>
        <v>42769.559965277775</v>
      </c>
      <c r="T2554" s="11">
        <f t="shared" si="159"/>
        <v>42799.559965277775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11633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7.7553333333333336</v>
      </c>
      <c r="P2555">
        <f t="shared" si="157"/>
        <v>193.88333333333333</v>
      </c>
      <c r="Q2555" t="s">
        <v>8329</v>
      </c>
      <c r="R2555" t="s">
        <v>8358</v>
      </c>
      <c r="S2555" s="11">
        <f t="shared" si="158"/>
        <v>41112.949155092596</v>
      </c>
      <c r="T2555" s="11">
        <f t="shared" si="159"/>
        <v>41172.949155092596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11633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3.8776666666666668</v>
      </c>
      <c r="P2556">
        <f t="shared" si="157"/>
        <v>173.62686567164178</v>
      </c>
      <c r="Q2556" t="s">
        <v>8329</v>
      </c>
      <c r="R2556" t="s">
        <v>8358</v>
      </c>
      <c r="S2556" s="11">
        <f t="shared" si="158"/>
        <v>42124.828275462962</v>
      </c>
      <c r="T2556" s="11">
        <f t="shared" si="159"/>
        <v>42155.915972222225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11633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5.8164999999999996</v>
      </c>
      <c r="P2557">
        <f t="shared" si="157"/>
        <v>332.37142857142857</v>
      </c>
      <c r="Q2557" t="s">
        <v>8329</v>
      </c>
      <c r="R2557" t="s">
        <v>8358</v>
      </c>
      <c r="S2557" s="11">
        <f t="shared" si="158"/>
        <v>41026.405011574076</v>
      </c>
      <c r="T2557" s="11">
        <f t="shared" si="159"/>
        <v>41057.405011574076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11633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15.614765100671141</v>
      </c>
      <c r="P2558">
        <f t="shared" si="157"/>
        <v>342.14705882352939</v>
      </c>
      <c r="Q2558" t="s">
        <v>8329</v>
      </c>
      <c r="R2558" t="s">
        <v>8358</v>
      </c>
      <c r="S2558" s="11">
        <f t="shared" si="158"/>
        <v>41222.741400462961</v>
      </c>
      <c r="T2558" s="11">
        <f t="shared" si="159"/>
        <v>41267.741400462961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11633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12.925555555555556</v>
      </c>
      <c r="P2559">
        <f t="shared" si="157"/>
        <v>323.13888888888891</v>
      </c>
      <c r="Q2559" t="s">
        <v>8329</v>
      </c>
      <c r="R2559" t="s">
        <v>8358</v>
      </c>
      <c r="S2559" s="11">
        <f t="shared" si="158"/>
        <v>41744.495208333334</v>
      </c>
      <c r="T2559" s="11">
        <f t="shared" si="159"/>
        <v>41774.495208333334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11633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9.3064</v>
      </c>
      <c r="P2560">
        <f t="shared" si="157"/>
        <v>646.27777777777783</v>
      </c>
      <c r="Q2560" t="s">
        <v>8329</v>
      </c>
      <c r="R2560" t="s">
        <v>8358</v>
      </c>
      <c r="S2560" s="11">
        <f t="shared" si="158"/>
        <v>42093.610023148154</v>
      </c>
      <c r="T2560" s="11">
        <f t="shared" si="159"/>
        <v>42125.332638888889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11633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14.54125</v>
      </c>
      <c r="P2561">
        <f t="shared" si="157"/>
        <v>465.32</v>
      </c>
      <c r="Q2561" t="s">
        <v>8329</v>
      </c>
      <c r="R2561" t="s">
        <v>8358</v>
      </c>
      <c r="S2561" s="11">
        <f t="shared" si="158"/>
        <v>40829.623657407406</v>
      </c>
      <c r="T2561" s="11">
        <f t="shared" si="159"/>
        <v>40862.567361111112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11633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3.8776666666666668</v>
      </c>
      <c r="P2562">
        <f t="shared" si="157"/>
        <v>553.95238095238096</v>
      </c>
      <c r="Q2562" t="s">
        <v>8329</v>
      </c>
      <c r="R2562" t="s">
        <v>8358</v>
      </c>
      <c r="S2562" s="11">
        <f t="shared" si="158"/>
        <v>42039.701087962967</v>
      </c>
      <c r="T2562" s="11">
        <f t="shared" si="159"/>
        <v>42069.701087962967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11633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0.11633</v>
      </c>
      <c r="P2563">
        <f t="shared" ref="P2563:P2626" si="161">IF(L2563&gt;0, E2563/L2563, 0)</f>
        <v>0</v>
      </c>
      <c r="Q2563" t="s">
        <v>8340</v>
      </c>
      <c r="R2563" t="s">
        <v>8341</v>
      </c>
      <c r="S2563" s="11">
        <f t="shared" ref="S2563:S2626" si="162">(((J2563/60)/60)/24)+DATE(1970,1,1)+(-6/24)</f>
        <v>42260.278807870374</v>
      </c>
      <c r="T2563" s="11">
        <f t="shared" ref="T2563:T2626" si="163">(((I2563/60)/60)/24)+DATE(1970,1,1)+(-6/24)</f>
        <v>42290.278807870374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11633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1.1633</v>
      </c>
      <c r="P2564">
        <f t="shared" si="161"/>
        <v>3877.6666666666665</v>
      </c>
      <c r="Q2564" t="s">
        <v>8340</v>
      </c>
      <c r="R2564" t="s">
        <v>8341</v>
      </c>
      <c r="S2564" s="11">
        <f t="shared" si="162"/>
        <v>42594.274756944447</v>
      </c>
      <c r="T2564" s="11">
        <f t="shared" si="163"/>
        <v>42654.274756944447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11633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0.58165</v>
      </c>
      <c r="P2565">
        <f t="shared" si="161"/>
        <v>0</v>
      </c>
      <c r="Q2565" t="s">
        <v>8340</v>
      </c>
      <c r="R2565" t="s">
        <v>8341</v>
      </c>
      <c r="S2565" s="11">
        <f t="shared" si="162"/>
        <v>42154.889479166668</v>
      </c>
      <c r="T2565" s="11">
        <f t="shared" si="163"/>
        <v>42214.889479166668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11633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0.290825</v>
      </c>
      <c r="P2566">
        <f t="shared" si="161"/>
        <v>0</v>
      </c>
      <c r="Q2566" t="s">
        <v>8340</v>
      </c>
      <c r="R2566" t="s">
        <v>8341</v>
      </c>
      <c r="S2566" s="11">
        <f t="shared" si="162"/>
        <v>41821.790497685186</v>
      </c>
      <c r="T2566" s="11">
        <f t="shared" si="163"/>
        <v>41851.790497685186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11633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1.1633</v>
      </c>
      <c r="P2567">
        <f t="shared" si="161"/>
        <v>11633</v>
      </c>
      <c r="Q2567" t="s">
        <v>8340</v>
      </c>
      <c r="R2567" t="s">
        <v>8341</v>
      </c>
      <c r="S2567" s="11">
        <f t="shared" si="162"/>
        <v>42440.400335648148</v>
      </c>
      <c r="T2567" s="11">
        <f t="shared" si="163"/>
        <v>42499.618055555555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11633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0.3323714285714286</v>
      </c>
      <c r="P2568">
        <f t="shared" si="161"/>
        <v>0</v>
      </c>
      <c r="Q2568" t="s">
        <v>8340</v>
      </c>
      <c r="R2568" t="s">
        <v>8341</v>
      </c>
      <c r="S2568" s="11">
        <f t="shared" si="162"/>
        <v>41842.730879629627</v>
      </c>
      <c r="T2568" s="11">
        <f t="shared" si="163"/>
        <v>41872.730879629627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11633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0.25851111111111114</v>
      </c>
      <c r="P2569">
        <f t="shared" si="161"/>
        <v>5816.5</v>
      </c>
      <c r="Q2569" t="s">
        <v>8340</v>
      </c>
      <c r="R2569" t="s">
        <v>8341</v>
      </c>
      <c r="S2569" s="11">
        <f t="shared" si="162"/>
        <v>42087.628912037035</v>
      </c>
      <c r="T2569" s="11">
        <f t="shared" si="163"/>
        <v>42117.628912037035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11633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1.1633</v>
      </c>
      <c r="P2570">
        <f t="shared" si="161"/>
        <v>11633</v>
      </c>
      <c r="Q2570" t="s">
        <v>8340</v>
      </c>
      <c r="R2570" t="s">
        <v>8341</v>
      </c>
      <c r="S2570" s="11">
        <f t="shared" si="162"/>
        <v>42584.416597222225</v>
      </c>
      <c r="T2570" s="11">
        <f t="shared" si="163"/>
        <v>42614.416597222225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11633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1.7896923076923077</v>
      </c>
      <c r="P2571">
        <f t="shared" si="161"/>
        <v>5816.5</v>
      </c>
      <c r="Q2571" t="s">
        <v>8340</v>
      </c>
      <c r="R2571" t="s">
        <v>8341</v>
      </c>
      <c r="S2571" s="11">
        <f t="shared" si="162"/>
        <v>42233.855462962965</v>
      </c>
      <c r="T2571" s="11">
        <f t="shared" si="163"/>
        <v>42263.855462962965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11633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1.6618571428571429</v>
      </c>
      <c r="P2572">
        <f t="shared" si="161"/>
        <v>5816.5</v>
      </c>
      <c r="Q2572" t="s">
        <v>8340</v>
      </c>
      <c r="R2572" t="s">
        <v>8341</v>
      </c>
      <c r="S2572" s="11">
        <f t="shared" si="162"/>
        <v>42744.653182870374</v>
      </c>
      <c r="T2572" s="11">
        <f t="shared" si="163"/>
        <v>42774.653182870374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11633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0.11633</v>
      </c>
      <c r="P2573">
        <f t="shared" si="161"/>
        <v>2908.25</v>
      </c>
      <c r="Q2573" t="s">
        <v>8340</v>
      </c>
      <c r="R2573" t="s">
        <v>8341</v>
      </c>
      <c r="S2573" s="11">
        <f t="shared" si="162"/>
        <v>42449.091678240744</v>
      </c>
      <c r="T2573" s="11">
        <f t="shared" si="163"/>
        <v>42509.091678240744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11633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0.38776666666666665</v>
      </c>
      <c r="P2574">
        <f t="shared" si="161"/>
        <v>0</v>
      </c>
      <c r="Q2574" t="s">
        <v>8340</v>
      </c>
      <c r="R2574" t="s">
        <v>8341</v>
      </c>
      <c r="S2574" s="11">
        <f t="shared" si="162"/>
        <v>42076.869409722218</v>
      </c>
      <c r="T2574" s="11">
        <f t="shared" si="163"/>
        <v>42106.869409722218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11633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1.4541249999999999</v>
      </c>
      <c r="P2575">
        <f t="shared" si="161"/>
        <v>0</v>
      </c>
      <c r="Q2575" t="s">
        <v>8340</v>
      </c>
      <c r="R2575" t="s">
        <v>8341</v>
      </c>
      <c r="S2575" s="11">
        <f t="shared" si="162"/>
        <v>41829.342002314814</v>
      </c>
      <c r="T2575" s="11">
        <f t="shared" si="163"/>
        <v>41874.342002314814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11633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1.1633</v>
      </c>
      <c r="P2576">
        <f t="shared" si="161"/>
        <v>0</v>
      </c>
      <c r="Q2576" t="s">
        <v>8340</v>
      </c>
      <c r="R2576" t="s">
        <v>8341</v>
      </c>
      <c r="S2576" s="11">
        <f t="shared" si="162"/>
        <v>42487.575752314813</v>
      </c>
      <c r="T2576" s="11">
        <f t="shared" si="163"/>
        <v>42508.575752314813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11633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0.13685882352941175</v>
      </c>
      <c r="P2577">
        <f t="shared" si="161"/>
        <v>0</v>
      </c>
      <c r="Q2577" t="s">
        <v>8340</v>
      </c>
      <c r="R2577" t="s">
        <v>8341</v>
      </c>
      <c r="S2577" s="11">
        <f t="shared" si="162"/>
        <v>41985.858726851846</v>
      </c>
      <c r="T2577" s="11">
        <f t="shared" si="163"/>
        <v>42015.858726851846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11633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1.1633</v>
      </c>
      <c r="P2578">
        <f t="shared" si="161"/>
        <v>0</v>
      </c>
      <c r="Q2578" t="s">
        <v>8340</v>
      </c>
      <c r="R2578" t="s">
        <v>8341</v>
      </c>
      <c r="S2578" s="11">
        <f t="shared" si="162"/>
        <v>42059.75980324074</v>
      </c>
      <c r="T2578" s="11">
        <f t="shared" si="163"/>
        <v>42104.718136574069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11633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0.7755333333333333</v>
      </c>
      <c r="P2579">
        <f t="shared" si="161"/>
        <v>0</v>
      </c>
      <c r="Q2579" t="s">
        <v>8340</v>
      </c>
      <c r="R2579" t="s">
        <v>8341</v>
      </c>
      <c r="S2579" s="11">
        <f t="shared" si="162"/>
        <v>41830.570567129631</v>
      </c>
      <c r="T2579" s="11">
        <f t="shared" si="163"/>
        <v>41855.570567129631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11633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1.9388333333333334</v>
      </c>
      <c r="P2580">
        <f t="shared" si="161"/>
        <v>0</v>
      </c>
      <c r="Q2580" t="s">
        <v>8340</v>
      </c>
      <c r="R2580" t="s">
        <v>8341</v>
      </c>
      <c r="S2580" s="11">
        <f t="shared" si="162"/>
        <v>42237.772905092599</v>
      </c>
      <c r="T2580" s="11">
        <f t="shared" si="163"/>
        <v>42286.458333333328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11633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5.8165000000000001E-2</v>
      </c>
      <c r="P2581">
        <f t="shared" si="161"/>
        <v>969.41666666666663</v>
      </c>
      <c r="Q2581" t="s">
        <v>8340</v>
      </c>
      <c r="R2581" t="s">
        <v>8341</v>
      </c>
      <c r="S2581" s="11">
        <f t="shared" si="162"/>
        <v>41837.579895833333</v>
      </c>
      <c r="T2581" s="11">
        <f t="shared" si="163"/>
        <v>41897.579895833333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11633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1.3685882352941177</v>
      </c>
      <c r="P2582">
        <f t="shared" si="161"/>
        <v>5816.5</v>
      </c>
      <c r="Q2582" t="s">
        <v>8340</v>
      </c>
      <c r="R2582" t="s">
        <v>8341</v>
      </c>
      <c r="S2582" s="11">
        <f t="shared" si="162"/>
        <v>42110.076423611114</v>
      </c>
      <c r="T2582" s="11">
        <f t="shared" si="163"/>
        <v>42139.875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11633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2.3266</v>
      </c>
      <c r="P2583">
        <f t="shared" si="161"/>
        <v>1057.5454545454545</v>
      </c>
      <c r="Q2583" t="s">
        <v>8340</v>
      </c>
      <c r="R2583" t="s">
        <v>8341</v>
      </c>
      <c r="S2583" s="11">
        <f t="shared" si="162"/>
        <v>42294.378449074073</v>
      </c>
      <c r="T2583" s="11">
        <f t="shared" si="163"/>
        <v>42324.420115740737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11633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0.12925555555555557</v>
      </c>
      <c r="P2584">
        <f t="shared" si="161"/>
        <v>11633</v>
      </c>
      <c r="Q2584" t="s">
        <v>8340</v>
      </c>
      <c r="R2584" t="s">
        <v>8341</v>
      </c>
      <c r="S2584" s="11">
        <f t="shared" si="162"/>
        <v>42642.738819444443</v>
      </c>
      <c r="T2584" s="11">
        <f t="shared" si="163"/>
        <v>42672.738819444443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11633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11.632999999999999</v>
      </c>
      <c r="P2585">
        <f t="shared" si="161"/>
        <v>2326.6</v>
      </c>
      <c r="Q2585" t="s">
        <v>8340</v>
      </c>
      <c r="R2585" t="s">
        <v>8341</v>
      </c>
      <c r="S2585" s="11">
        <f t="shared" si="162"/>
        <v>42019.51944444445</v>
      </c>
      <c r="T2585" s="11">
        <f t="shared" si="163"/>
        <v>42079.477777777778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11633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1.1633</v>
      </c>
      <c r="P2586">
        <f t="shared" si="161"/>
        <v>0</v>
      </c>
      <c r="Q2586" t="s">
        <v>8340</v>
      </c>
      <c r="R2586" t="s">
        <v>8341</v>
      </c>
      <c r="S2586" s="11">
        <f t="shared" si="162"/>
        <v>42139.923252314817</v>
      </c>
      <c r="T2586" s="11">
        <f t="shared" si="163"/>
        <v>42169.923252314817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11633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0.38776666666666665</v>
      </c>
      <c r="P2587">
        <f t="shared" si="161"/>
        <v>11633</v>
      </c>
      <c r="Q2587" t="s">
        <v>8340</v>
      </c>
      <c r="R2587" t="s">
        <v>8341</v>
      </c>
      <c r="S2587" s="11">
        <f t="shared" si="162"/>
        <v>41795.713333333333</v>
      </c>
      <c r="T2587" s="11">
        <f t="shared" si="163"/>
        <v>41825.713333333333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11633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3.8776666666666668</v>
      </c>
      <c r="P2588">
        <f t="shared" si="161"/>
        <v>11633</v>
      </c>
      <c r="Q2588" t="s">
        <v>8340</v>
      </c>
      <c r="R2588" t="s">
        <v>8341</v>
      </c>
      <c r="S2588" s="11">
        <f t="shared" si="162"/>
        <v>42333.080277777779</v>
      </c>
      <c r="T2588" s="11">
        <f t="shared" si="163"/>
        <v>42363.080277777779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11633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0.23266000000000001</v>
      </c>
      <c r="P2589">
        <f t="shared" si="161"/>
        <v>1938.8333333333333</v>
      </c>
      <c r="Q2589" t="s">
        <v>8340</v>
      </c>
      <c r="R2589" t="s">
        <v>8341</v>
      </c>
      <c r="S2589" s="11">
        <f t="shared" si="162"/>
        <v>42338.425381944442</v>
      </c>
      <c r="T2589" s="11">
        <f t="shared" si="163"/>
        <v>42368.425381944442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11633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1.9388333333333334</v>
      </c>
      <c r="P2590">
        <f t="shared" si="161"/>
        <v>1454.125</v>
      </c>
      <c r="Q2590" t="s">
        <v>8340</v>
      </c>
      <c r="R2590" t="s">
        <v>8341</v>
      </c>
      <c r="S2590" s="11">
        <f t="shared" si="162"/>
        <v>42042.426226851851</v>
      </c>
      <c r="T2590" s="11">
        <f t="shared" si="163"/>
        <v>42094.301388888889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11633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0.23266000000000001</v>
      </c>
      <c r="P2591">
        <f t="shared" si="161"/>
        <v>11633</v>
      </c>
      <c r="Q2591" t="s">
        <v>8340</v>
      </c>
      <c r="R2591" t="s">
        <v>8341</v>
      </c>
      <c r="S2591" s="11">
        <f t="shared" si="162"/>
        <v>42422.286192129628</v>
      </c>
      <c r="T2591" s="11">
        <f t="shared" si="163"/>
        <v>42452.244525462964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11633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3.8776666666666668</v>
      </c>
      <c r="P2592">
        <f t="shared" si="161"/>
        <v>0</v>
      </c>
      <c r="Q2592" t="s">
        <v>8340</v>
      </c>
      <c r="R2592" t="s">
        <v>8341</v>
      </c>
      <c r="S2592" s="11">
        <f t="shared" si="162"/>
        <v>42388.339085648149</v>
      </c>
      <c r="T2592" s="11">
        <f t="shared" si="163"/>
        <v>42395.339085648149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11633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7.7553333333333336</v>
      </c>
      <c r="P2593">
        <f t="shared" si="161"/>
        <v>5816.5</v>
      </c>
      <c r="Q2593" t="s">
        <v>8340</v>
      </c>
      <c r="R2593" t="s">
        <v>8341</v>
      </c>
      <c r="S2593" s="11">
        <f t="shared" si="162"/>
        <v>42382.656527777777</v>
      </c>
      <c r="T2593" s="11">
        <f t="shared" si="163"/>
        <v>42442.614861111113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11633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0.38776666666666665</v>
      </c>
      <c r="P2594">
        <f t="shared" si="161"/>
        <v>11633</v>
      </c>
      <c r="Q2594" t="s">
        <v>8340</v>
      </c>
      <c r="R2594" t="s">
        <v>8341</v>
      </c>
      <c r="S2594" s="11">
        <f t="shared" si="162"/>
        <v>41887.551168981481</v>
      </c>
      <c r="T2594" s="11">
        <f t="shared" si="163"/>
        <v>41917.551168981481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11633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1.1633</v>
      </c>
      <c r="P2595">
        <f t="shared" si="161"/>
        <v>0</v>
      </c>
      <c r="Q2595" t="s">
        <v>8340</v>
      </c>
      <c r="R2595" t="s">
        <v>8341</v>
      </c>
      <c r="S2595" s="11">
        <f t="shared" si="162"/>
        <v>42089.59520833334</v>
      </c>
      <c r="T2595" s="11">
        <f t="shared" si="163"/>
        <v>42119.59520833334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11633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0.1454125</v>
      </c>
      <c r="P2596">
        <f t="shared" si="161"/>
        <v>11633</v>
      </c>
      <c r="Q2596" t="s">
        <v>8340</v>
      </c>
      <c r="R2596" t="s">
        <v>8341</v>
      </c>
      <c r="S2596" s="11">
        <f t="shared" si="162"/>
        <v>41828.717916666668</v>
      </c>
      <c r="T2596" s="11">
        <f t="shared" si="163"/>
        <v>41858.717916666668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11633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0.7755333333333333</v>
      </c>
      <c r="P2597">
        <f t="shared" si="161"/>
        <v>612.26315789473688</v>
      </c>
      <c r="Q2597" t="s">
        <v>8340</v>
      </c>
      <c r="R2597" t="s">
        <v>8341</v>
      </c>
      <c r="S2597" s="11">
        <f t="shared" si="162"/>
        <v>42759.994212962964</v>
      </c>
      <c r="T2597" s="11">
        <f t="shared" si="163"/>
        <v>42789.994212962964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11633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0.3323714285714286</v>
      </c>
      <c r="P2598">
        <f t="shared" si="161"/>
        <v>430.85185185185185</v>
      </c>
      <c r="Q2598" t="s">
        <v>8340</v>
      </c>
      <c r="R2598" t="s">
        <v>8341</v>
      </c>
      <c r="S2598" s="11">
        <f t="shared" si="162"/>
        <v>41828.414456018516</v>
      </c>
      <c r="T2598" s="11">
        <f t="shared" si="163"/>
        <v>41858.414456018516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11633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7.7553333333333336</v>
      </c>
      <c r="P2599">
        <f t="shared" si="161"/>
        <v>1661.8571428571429</v>
      </c>
      <c r="Q2599" t="s">
        <v>8340</v>
      </c>
      <c r="R2599" t="s">
        <v>8341</v>
      </c>
      <c r="S2599" s="11">
        <f t="shared" si="162"/>
        <v>42510.091631944444</v>
      </c>
      <c r="T2599" s="11">
        <f t="shared" si="163"/>
        <v>42540.091631944444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11633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3.8776666666666668</v>
      </c>
      <c r="P2600">
        <f t="shared" si="161"/>
        <v>830.92857142857144</v>
      </c>
      <c r="Q2600" t="s">
        <v>8340</v>
      </c>
      <c r="R2600" t="s">
        <v>8341</v>
      </c>
      <c r="S2600" s="11">
        <f t="shared" si="162"/>
        <v>42240.590289351851</v>
      </c>
      <c r="T2600" s="11">
        <f t="shared" si="163"/>
        <v>42270.590289351851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11633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1.2866939497843159</v>
      </c>
      <c r="P2601">
        <f t="shared" si="161"/>
        <v>2326.6</v>
      </c>
      <c r="Q2601" t="s">
        <v>8340</v>
      </c>
      <c r="R2601" t="s">
        <v>8341</v>
      </c>
      <c r="S2601" s="11">
        <f t="shared" si="162"/>
        <v>41809.504016203704</v>
      </c>
      <c r="T2601" s="11">
        <f t="shared" si="163"/>
        <v>41854.504016203704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11633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0.23266000000000001</v>
      </c>
      <c r="P2602">
        <f t="shared" si="161"/>
        <v>387.76666666666665</v>
      </c>
      <c r="Q2602" t="s">
        <v>8340</v>
      </c>
      <c r="R2602" t="s">
        <v>8341</v>
      </c>
      <c r="S2602" s="11">
        <f t="shared" si="162"/>
        <v>42394.650462962964</v>
      </c>
      <c r="T2602" s="11">
        <f t="shared" si="163"/>
        <v>42454.608796296292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11633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23.265999999999998</v>
      </c>
      <c r="P2603">
        <f t="shared" si="161"/>
        <v>77.039735099337747</v>
      </c>
      <c r="Q2603" t="s">
        <v>8323</v>
      </c>
      <c r="R2603" t="s">
        <v>8359</v>
      </c>
      <c r="S2603" s="11">
        <f t="shared" si="162"/>
        <v>41150.652187499996</v>
      </c>
      <c r="T2603" s="11">
        <f t="shared" si="163"/>
        <v>41164.915972222225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11633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0.9694166666666667</v>
      </c>
      <c r="P2604">
        <f t="shared" si="161"/>
        <v>23.789366053169733</v>
      </c>
      <c r="Q2604" t="s">
        <v>8323</v>
      </c>
      <c r="R2604" t="s">
        <v>8359</v>
      </c>
      <c r="S2604" s="11">
        <f t="shared" si="162"/>
        <v>41915.497314814813</v>
      </c>
      <c r="T2604" s="11">
        <f t="shared" si="163"/>
        <v>41955.638888888891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11633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6.6474285714285717</v>
      </c>
      <c r="P2605">
        <f t="shared" si="161"/>
        <v>232.66</v>
      </c>
      <c r="Q2605" t="s">
        <v>8323</v>
      </c>
      <c r="R2605" t="s">
        <v>8359</v>
      </c>
      <c r="S2605" s="11">
        <f t="shared" si="162"/>
        <v>41617.662662037037</v>
      </c>
      <c r="T2605" s="11">
        <f t="shared" si="163"/>
        <v>41631.662662037037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11633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0.58165</v>
      </c>
      <c r="P2606">
        <f t="shared" si="161"/>
        <v>36.239875389408098</v>
      </c>
      <c r="Q2606" t="s">
        <v>8323</v>
      </c>
      <c r="R2606" t="s">
        <v>8359</v>
      </c>
      <c r="S2606" s="11">
        <f t="shared" si="162"/>
        <v>40997.801192129627</v>
      </c>
      <c r="T2606" s="11">
        <f t="shared" si="163"/>
        <v>41027.801192129627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11633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0.11633</v>
      </c>
      <c r="P2607">
        <f t="shared" si="161"/>
        <v>6.6021566401816116</v>
      </c>
      <c r="Q2607" t="s">
        <v>8323</v>
      </c>
      <c r="R2607" t="s">
        <v>8359</v>
      </c>
      <c r="S2607" s="11">
        <f t="shared" si="162"/>
        <v>42508.291550925926</v>
      </c>
      <c r="T2607" s="11">
        <f t="shared" si="163"/>
        <v>42538.291550925926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11633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1.0575454545454546</v>
      </c>
      <c r="P2608">
        <f t="shared" si="161"/>
        <v>30.215584415584416</v>
      </c>
      <c r="Q2608" t="s">
        <v>8323</v>
      </c>
      <c r="R2608" t="s">
        <v>8359</v>
      </c>
      <c r="S2608" s="11">
        <f t="shared" si="162"/>
        <v>41726.462754629632</v>
      </c>
      <c r="T2608" s="11">
        <f t="shared" si="163"/>
        <v>41758.462754629632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11633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1.4541249999999999</v>
      </c>
      <c r="P2609">
        <f t="shared" si="161"/>
        <v>29.228643216080403</v>
      </c>
      <c r="Q2609" t="s">
        <v>8323</v>
      </c>
      <c r="R2609" t="s">
        <v>8359</v>
      </c>
      <c r="S2609" s="11">
        <f t="shared" si="162"/>
        <v>42184.624675925923</v>
      </c>
      <c r="T2609" s="11">
        <f t="shared" si="163"/>
        <v>42227.833333333328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11633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1.4541249999999999</v>
      </c>
      <c r="P2610">
        <f t="shared" si="161"/>
        <v>38.266447368421055</v>
      </c>
      <c r="Q2610" t="s">
        <v>8323</v>
      </c>
      <c r="R2610" t="s">
        <v>8359</v>
      </c>
      <c r="S2610" s="11">
        <f t="shared" si="162"/>
        <v>42767.551712962959</v>
      </c>
      <c r="T2610" s="11">
        <f t="shared" si="163"/>
        <v>42808.75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11633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0.3323714285714286</v>
      </c>
      <c r="P2611">
        <f t="shared" si="161"/>
        <v>17.208579881656803</v>
      </c>
      <c r="Q2611" t="s">
        <v>8323</v>
      </c>
      <c r="R2611" t="s">
        <v>8359</v>
      </c>
      <c r="S2611" s="11">
        <f t="shared" si="162"/>
        <v>41074.987858796296</v>
      </c>
      <c r="T2611" s="11">
        <f t="shared" si="163"/>
        <v>41104.987858796296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11633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0.5110037338018889</v>
      </c>
      <c r="P2612">
        <f t="shared" si="161"/>
        <v>20.161178509532064</v>
      </c>
      <c r="Q2612" t="s">
        <v>8323</v>
      </c>
      <c r="R2612" t="s">
        <v>8359</v>
      </c>
      <c r="S2612" s="11">
        <f t="shared" si="162"/>
        <v>42564.631076388891</v>
      </c>
      <c r="T2612" s="11">
        <f t="shared" si="163"/>
        <v>42604.040972222225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11633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1.0575454545454546</v>
      </c>
      <c r="P2613">
        <f t="shared" si="161"/>
        <v>3.175812175812176</v>
      </c>
      <c r="Q2613" t="s">
        <v>8323</v>
      </c>
      <c r="R2613" t="s">
        <v>8359</v>
      </c>
      <c r="S2613" s="11">
        <f t="shared" si="162"/>
        <v>42704.085810185185</v>
      </c>
      <c r="T2613" s="11">
        <f t="shared" si="163"/>
        <v>42737.707638888889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11633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1.1633</v>
      </c>
      <c r="P2614">
        <f t="shared" si="161"/>
        <v>39.568027210884352</v>
      </c>
      <c r="Q2614" t="s">
        <v>8323</v>
      </c>
      <c r="R2614" t="s">
        <v>8359</v>
      </c>
      <c r="S2614" s="11">
        <f t="shared" si="162"/>
        <v>41981.893171296295</v>
      </c>
      <c r="T2614" s="11">
        <f t="shared" si="163"/>
        <v>42012.893171296295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11633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1.5510666666666666</v>
      </c>
      <c r="P2615">
        <f t="shared" si="161"/>
        <v>415.46428571428572</v>
      </c>
      <c r="Q2615" t="s">
        <v>8323</v>
      </c>
      <c r="R2615" t="s">
        <v>8359</v>
      </c>
      <c r="S2615" s="11">
        <f t="shared" si="162"/>
        <v>41143.56821759259</v>
      </c>
      <c r="T2615" s="11">
        <f t="shared" si="163"/>
        <v>41173.56821759259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11633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1.1079047619047619</v>
      </c>
      <c r="P2616">
        <f t="shared" si="161"/>
        <v>116.33</v>
      </c>
      <c r="Q2616" t="s">
        <v>8323</v>
      </c>
      <c r="R2616" t="s">
        <v>8359</v>
      </c>
      <c r="S2616" s="11">
        <f t="shared" si="162"/>
        <v>41730.458472222221</v>
      </c>
      <c r="T2616" s="11">
        <f t="shared" si="163"/>
        <v>41758.958333333336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11633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5.8135932033983009</v>
      </c>
      <c r="P2617">
        <f t="shared" si="161"/>
        <v>161.56944444444446</v>
      </c>
      <c r="Q2617" t="s">
        <v>8323</v>
      </c>
      <c r="R2617" t="s">
        <v>8359</v>
      </c>
      <c r="S2617" s="11">
        <f t="shared" si="162"/>
        <v>42453.24726851852</v>
      </c>
      <c r="T2617" s="11">
        <f t="shared" si="163"/>
        <v>42490.25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11633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0.46532000000000001</v>
      </c>
      <c r="P2618">
        <f t="shared" si="161"/>
        <v>48.878151260504204</v>
      </c>
      <c r="Q2618" t="s">
        <v>8323</v>
      </c>
      <c r="R2618" t="s">
        <v>8359</v>
      </c>
      <c r="S2618" s="11">
        <f t="shared" si="162"/>
        <v>42211.74454861111</v>
      </c>
      <c r="T2618" s="11">
        <f t="shared" si="163"/>
        <v>42241.74454861111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11633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23.265999999999998</v>
      </c>
      <c r="P2619">
        <f t="shared" si="161"/>
        <v>73.163522012578611</v>
      </c>
      <c r="Q2619" t="s">
        <v>8323</v>
      </c>
      <c r="R2619" t="s">
        <v>8359</v>
      </c>
      <c r="S2619" s="11">
        <f t="shared" si="162"/>
        <v>41902.624432870369</v>
      </c>
      <c r="T2619" s="11">
        <f t="shared" si="163"/>
        <v>41932.624432870369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11633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0.7755333333333333</v>
      </c>
      <c r="P2620">
        <f t="shared" si="161"/>
        <v>151.07792207792207</v>
      </c>
      <c r="Q2620" t="s">
        <v>8323</v>
      </c>
      <c r="R2620" t="s">
        <v>8359</v>
      </c>
      <c r="S2620" s="11">
        <f t="shared" si="162"/>
        <v>42279.542372685188</v>
      </c>
      <c r="T2620" s="11">
        <f t="shared" si="163"/>
        <v>42339.584039351852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11633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11.632999999999999</v>
      </c>
      <c r="P2621">
        <f t="shared" si="161"/>
        <v>219.49056603773585</v>
      </c>
      <c r="Q2621" t="s">
        <v>8323</v>
      </c>
      <c r="R2621" t="s">
        <v>8359</v>
      </c>
      <c r="S2621" s="11">
        <f t="shared" si="162"/>
        <v>42273.634305555555</v>
      </c>
      <c r="T2621" s="11">
        <f t="shared" si="163"/>
        <v>42300.208333333328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11633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0.17896923076923077</v>
      </c>
      <c r="P2622">
        <f t="shared" si="161"/>
        <v>9.2989608313349326</v>
      </c>
      <c r="Q2622" t="s">
        <v>8323</v>
      </c>
      <c r="R2622" t="s">
        <v>8359</v>
      </c>
      <c r="S2622" s="11">
        <f t="shared" si="162"/>
        <v>42250.91715277778</v>
      </c>
      <c r="T2622" s="11">
        <f t="shared" si="163"/>
        <v>42287.791666666672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11633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0.7755333333333333</v>
      </c>
      <c r="P2623">
        <f t="shared" si="161"/>
        <v>25.017204301075267</v>
      </c>
      <c r="Q2623" t="s">
        <v>8323</v>
      </c>
      <c r="R2623" t="s">
        <v>8359</v>
      </c>
      <c r="S2623" s="11">
        <f t="shared" si="162"/>
        <v>42115.49754629629</v>
      </c>
      <c r="T2623" s="11">
        <f t="shared" si="163"/>
        <v>42145.49754629629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11633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7.7553333333333336</v>
      </c>
      <c r="P2624">
        <f t="shared" si="161"/>
        <v>157.20270270270271</v>
      </c>
      <c r="Q2624" t="s">
        <v>8323</v>
      </c>
      <c r="R2624" t="s">
        <v>8359</v>
      </c>
      <c r="S2624" s="11">
        <f t="shared" si="162"/>
        <v>42689.49324074074</v>
      </c>
      <c r="T2624" s="11">
        <f t="shared" si="163"/>
        <v>42734.49324074074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11633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5.8164999999999996</v>
      </c>
      <c r="P2625">
        <f t="shared" si="161"/>
        <v>187.62903225806451</v>
      </c>
      <c r="Q2625" t="s">
        <v>8323</v>
      </c>
      <c r="R2625" t="s">
        <v>8359</v>
      </c>
      <c r="S2625" s="11">
        <f t="shared" si="162"/>
        <v>42692.006550925929</v>
      </c>
      <c r="T2625" s="11">
        <f t="shared" si="163"/>
        <v>42706.006550925929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11633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1.4541249999999999</v>
      </c>
      <c r="P2626">
        <f t="shared" si="161"/>
        <v>3.354382929642445</v>
      </c>
      <c r="Q2626" t="s">
        <v>8323</v>
      </c>
      <c r="R2626" t="s">
        <v>8359</v>
      </c>
      <c r="S2626" s="11">
        <f t="shared" si="162"/>
        <v>41144.17155092593</v>
      </c>
      <c r="T2626" s="11">
        <f t="shared" si="163"/>
        <v>41165.17155092593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11633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77.553333333333327</v>
      </c>
      <c r="P2627">
        <f t="shared" ref="P2627:P2690" si="165">IF(L2627&gt;0, E2627/L2627, 0)</f>
        <v>223.71153846153845</v>
      </c>
      <c r="Q2627" t="s">
        <v>8323</v>
      </c>
      <c r="R2627" t="s">
        <v>8359</v>
      </c>
      <c r="S2627" s="11">
        <f t="shared" ref="S2627:S2690" si="166">(((J2627/60)/60)/24)+DATE(1970,1,1)+(-6/24)</f>
        <v>42658.560277777782</v>
      </c>
      <c r="T2627" s="11">
        <f t="shared" ref="T2627:T2690" si="167">(((I2627/60)/60)/24)+DATE(1970,1,1)+(-6/24)</f>
        <v>42683.601944444439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11633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4.6532</v>
      </c>
      <c r="P2628">
        <f t="shared" si="165"/>
        <v>232.66</v>
      </c>
      <c r="Q2628" t="s">
        <v>8323</v>
      </c>
      <c r="R2628" t="s">
        <v>8359</v>
      </c>
      <c r="S2628" s="11">
        <f t="shared" si="166"/>
        <v>42128.378113425926</v>
      </c>
      <c r="T2628" s="11">
        <f t="shared" si="167"/>
        <v>42158.378113425926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11633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77.553333333333327</v>
      </c>
      <c r="P2629">
        <f t="shared" si="165"/>
        <v>258.51111111111112</v>
      </c>
      <c r="Q2629" t="s">
        <v>8323</v>
      </c>
      <c r="R2629" t="s">
        <v>8359</v>
      </c>
      <c r="S2629" s="11">
        <f t="shared" si="166"/>
        <v>42304.579409722224</v>
      </c>
      <c r="T2629" s="11">
        <f t="shared" si="167"/>
        <v>42334.621076388896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11633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13.865315852205006</v>
      </c>
      <c r="P2630">
        <f t="shared" si="165"/>
        <v>553.95238095238096</v>
      </c>
      <c r="Q2630" t="s">
        <v>8323</v>
      </c>
      <c r="R2630" t="s">
        <v>8359</v>
      </c>
      <c r="S2630" s="11">
        <f t="shared" si="166"/>
        <v>41953.716053240743</v>
      </c>
      <c r="T2630" s="11">
        <f t="shared" si="167"/>
        <v>41973.716053240743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11633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2.3266</v>
      </c>
      <c r="P2631">
        <f t="shared" si="165"/>
        <v>116.33</v>
      </c>
      <c r="Q2631" t="s">
        <v>8323</v>
      </c>
      <c r="R2631" t="s">
        <v>8359</v>
      </c>
      <c r="S2631" s="11">
        <f t="shared" si="166"/>
        <v>42108.288449074069</v>
      </c>
      <c r="T2631" s="11">
        <f t="shared" si="167"/>
        <v>42138.288449074069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11633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5.8164999999999996</v>
      </c>
      <c r="P2632">
        <f t="shared" si="165"/>
        <v>143.61728395061729</v>
      </c>
      <c r="Q2632" t="s">
        <v>8323</v>
      </c>
      <c r="R2632" t="s">
        <v>8359</v>
      </c>
      <c r="S2632" s="11">
        <f t="shared" si="166"/>
        <v>42523.855462962965</v>
      </c>
      <c r="T2632" s="11">
        <f t="shared" si="167"/>
        <v>42551.166666666672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11633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0.58165</v>
      </c>
      <c r="P2633">
        <f t="shared" si="165"/>
        <v>40.674825174825173</v>
      </c>
      <c r="Q2633" t="s">
        <v>8323</v>
      </c>
      <c r="R2633" t="s">
        <v>8359</v>
      </c>
      <c r="S2633" s="11">
        <f t="shared" si="166"/>
        <v>42217.919293981482</v>
      </c>
      <c r="T2633" s="11">
        <f t="shared" si="167"/>
        <v>42245.919293981482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11633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10.871962616822429</v>
      </c>
      <c r="P2634">
        <f t="shared" si="165"/>
        <v>276.97619047619048</v>
      </c>
      <c r="Q2634" t="s">
        <v>8323</v>
      </c>
      <c r="R2634" t="s">
        <v>8359</v>
      </c>
      <c r="S2634" s="11">
        <f t="shared" si="166"/>
        <v>42493.811793981484</v>
      </c>
      <c r="T2634" s="11">
        <f t="shared" si="167"/>
        <v>42518.811793981484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11633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2.3266</v>
      </c>
      <c r="P2635">
        <f t="shared" si="165"/>
        <v>58.457286432160807</v>
      </c>
      <c r="Q2635" t="s">
        <v>8323</v>
      </c>
      <c r="R2635" t="s">
        <v>8359</v>
      </c>
      <c r="S2635" s="11">
        <f t="shared" si="166"/>
        <v>41667.573287037041</v>
      </c>
      <c r="T2635" s="11">
        <f t="shared" si="167"/>
        <v>41697.708333333336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11633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12.508602150537634</v>
      </c>
      <c r="P2636">
        <f t="shared" si="165"/>
        <v>465.32</v>
      </c>
      <c r="Q2636" t="s">
        <v>8323</v>
      </c>
      <c r="R2636" t="s">
        <v>8359</v>
      </c>
      <c r="S2636" s="11">
        <f t="shared" si="166"/>
        <v>42612.406493055561</v>
      </c>
      <c r="T2636" s="11">
        <f t="shared" si="167"/>
        <v>42642.406493055561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11633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1.0115652173913043</v>
      </c>
      <c r="P2637">
        <f t="shared" si="165"/>
        <v>138.48809523809524</v>
      </c>
      <c r="Q2637" t="s">
        <v>8323</v>
      </c>
      <c r="R2637" t="s">
        <v>8359</v>
      </c>
      <c r="S2637" s="11">
        <f t="shared" si="166"/>
        <v>42037.700937500005</v>
      </c>
      <c r="T2637" s="11">
        <f t="shared" si="167"/>
        <v>42072.659270833334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11633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11.632999999999999</v>
      </c>
      <c r="P2638">
        <f t="shared" si="165"/>
        <v>232.66</v>
      </c>
      <c r="Q2638" t="s">
        <v>8323</v>
      </c>
      <c r="R2638" t="s">
        <v>8359</v>
      </c>
      <c r="S2638" s="11">
        <f t="shared" si="166"/>
        <v>42636.364745370374</v>
      </c>
      <c r="T2638" s="11">
        <f t="shared" si="167"/>
        <v>42658.791666666672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11633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23.265999999999998</v>
      </c>
      <c r="P2639">
        <f t="shared" si="165"/>
        <v>447.42307692307691</v>
      </c>
      <c r="Q2639" t="s">
        <v>8323</v>
      </c>
      <c r="R2639" t="s">
        <v>8359</v>
      </c>
      <c r="S2639" s="11">
        <f t="shared" si="166"/>
        <v>42639.299479166672</v>
      </c>
      <c r="T2639" s="11">
        <f t="shared" si="167"/>
        <v>42655.299479166672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11633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33.524495677233432</v>
      </c>
      <c r="P2640">
        <f t="shared" si="165"/>
        <v>830.92857142857144</v>
      </c>
      <c r="Q2640" t="s">
        <v>8323</v>
      </c>
      <c r="R2640" t="s">
        <v>8359</v>
      </c>
      <c r="S2640" s="11">
        <f t="shared" si="166"/>
        <v>41989.663136574076</v>
      </c>
      <c r="T2640" s="11">
        <f t="shared" si="167"/>
        <v>42019.663136574076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11633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38.776666666666664</v>
      </c>
      <c r="P2641">
        <f t="shared" si="165"/>
        <v>237.40816326530611</v>
      </c>
      <c r="Q2641" t="s">
        <v>8323</v>
      </c>
      <c r="R2641" t="s">
        <v>8359</v>
      </c>
      <c r="S2641" s="11">
        <f t="shared" si="166"/>
        <v>42024.61513888889</v>
      </c>
      <c r="T2641" s="11">
        <f t="shared" si="167"/>
        <v>42054.61513888889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11633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3.8776666666666668</v>
      </c>
      <c r="P2642">
        <f t="shared" si="165"/>
        <v>168.59420289855072</v>
      </c>
      <c r="Q2642" t="s">
        <v>8323</v>
      </c>
      <c r="R2642" t="s">
        <v>8359</v>
      </c>
      <c r="S2642" s="11">
        <f t="shared" si="166"/>
        <v>42102.910578703704</v>
      </c>
      <c r="T2642" s="11">
        <f t="shared" si="167"/>
        <v>42162.910578703704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11633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7.7553333333333336</v>
      </c>
      <c r="P2643">
        <f t="shared" si="165"/>
        <v>11633</v>
      </c>
      <c r="Q2643" t="s">
        <v>8323</v>
      </c>
      <c r="R2643" t="s">
        <v>8359</v>
      </c>
      <c r="S2643" s="11">
        <f t="shared" si="166"/>
        <v>41880.577118055553</v>
      </c>
      <c r="T2643" s="11">
        <f t="shared" si="167"/>
        <v>41897.589583333334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11633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2.3265999999999998E-2</v>
      </c>
      <c r="P2644">
        <f t="shared" si="165"/>
        <v>0</v>
      </c>
      <c r="Q2644" t="s">
        <v>8323</v>
      </c>
      <c r="R2644" t="s">
        <v>8359</v>
      </c>
      <c r="S2644" s="11">
        <f t="shared" si="166"/>
        <v>42535.996620370366</v>
      </c>
      <c r="T2644" s="11">
        <f t="shared" si="167"/>
        <v>42566.039583333331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11633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1.1632999999999999E-2</v>
      </c>
      <c r="P2645">
        <f t="shared" si="165"/>
        <v>7.7501665556295807</v>
      </c>
      <c r="Q2645" t="s">
        <v>8323</v>
      </c>
      <c r="R2645" t="s">
        <v>8359</v>
      </c>
      <c r="S2645" s="11">
        <f t="shared" si="166"/>
        <v>42689.332349537035</v>
      </c>
      <c r="T2645" s="11">
        <f t="shared" si="167"/>
        <v>42725.082638888889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11633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0.11633</v>
      </c>
      <c r="P2646">
        <f t="shared" si="165"/>
        <v>223.71153846153845</v>
      </c>
      <c r="Q2646" t="s">
        <v>8323</v>
      </c>
      <c r="R2646" t="s">
        <v>8359</v>
      </c>
      <c r="S2646" s="11">
        <f t="shared" si="166"/>
        <v>42774.542071759264</v>
      </c>
      <c r="T2646" s="11">
        <f t="shared" si="167"/>
        <v>42804.542071759264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11633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0.58165</v>
      </c>
      <c r="P2647">
        <f t="shared" si="165"/>
        <v>505.78260869565219</v>
      </c>
      <c r="Q2647" t="s">
        <v>8323</v>
      </c>
      <c r="R2647" t="s">
        <v>8359</v>
      </c>
      <c r="S2647" s="11">
        <f t="shared" si="166"/>
        <v>41921.592627314814</v>
      </c>
      <c r="T2647" s="11">
        <f t="shared" si="167"/>
        <v>41951.634293981479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11633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2.3265999999999998E-2</v>
      </c>
      <c r="P2648">
        <f t="shared" si="165"/>
        <v>21.743925233644859</v>
      </c>
      <c r="Q2648" t="s">
        <v>8323</v>
      </c>
      <c r="R2648" t="s">
        <v>8359</v>
      </c>
      <c r="S2648" s="11">
        <f t="shared" si="166"/>
        <v>42226.063298611116</v>
      </c>
      <c r="T2648" s="11">
        <f t="shared" si="167"/>
        <v>42256.063298611116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11633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4.6532</v>
      </c>
      <c r="P2649">
        <f t="shared" si="165"/>
        <v>3877.6666666666665</v>
      </c>
      <c r="Q2649" t="s">
        <v>8323</v>
      </c>
      <c r="R2649" t="s">
        <v>8359</v>
      </c>
      <c r="S2649" s="11">
        <f t="shared" si="166"/>
        <v>42200.011793981481</v>
      </c>
      <c r="T2649" s="11">
        <f t="shared" si="167"/>
        <v>42230.011793981481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11633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0.9694166666666667</v>
      </c>
      <c r="P2650">
        <f t="shared" si="165"/>
        <v>1938.8333333333333</v>
      </c>
      <c r="Q2650" t="s">
        <v>8323</v>
      </c>
      <c r="R2650" t="s">
        <v>8359</v>
      </c>
      <c r="S2650" s="11">
        <f t="shared" si="166"/>
        <v>42408.464814814812</v>
      </c>
      <c r="T2650" s="11">
        <f t="shared" si="167"/>
        <v>42438.464814814812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11633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9.3063999999999994E-2</v>
      </c>
      <c r="P2651">
        <f t="shared" si="165"/>
        <v>3877.6666666666665</v>
      </c>
      <c r="Q2651" t="s">
        <v>8323</v>
      </c>
      <c r="R2651" t="s">
        <v>8359</v>
      </c>
      <c r="S2651" s="11">
        <f t="shared" si="166"/>
        <v>42341.74700231482</v>
      </c>
      <c r="T2651" s="11">
        <f t="shared" si="167"/>
        <v>42401.74700231482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11633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0.19388333333333332</v>
      </c>
      <c r="P2652">
        <f t="shared" si="165"/>
        <v>2326.6</v>
      </c>
      <c r="Q2652" t="s">
        <v>8323</v>
      </c>
      <c r="R2652" t="s">
        <v>8359</v>
      </c>
      <c r="S2652" s="11">
        <f t="shared" si="166"/>
        <v>42695.374340277776</v>
      </c>
      <c r="T2652" s="11">
        <f t="shared" si="167"/>
        <v>42725.374340277776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11633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4.1546428571428574E-2</v>
      </c>
      <c r="P2653">
        <f t="shared" si="165"/>
        <v>684.29411764705878</v>
      </c>
      <c r="Q2653" t="s">
        <v>8323</v>
      </c>
      <c r="R2653" t="s">
        <v>8359</v>
      </c>
      <c r="S2653" s="11">
        <f t="shared" si="166"/>
        <v>42327.555659722217</v>
      </c>
      <c r="T2653" s="11">
        <f t="shared" si="167"/>
        <v>42355.555659722217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11633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0.11633</v>
      </c>
      <c r="P2654">
        <f t="shared" si="165"/>
        <v>1057.5454545454545</v>
      </c>
      <c r="Q2654" t="s">
        <v>8323</v>
      </c>
      <c r="R2654" t="s">
        <v>8359</v>
      </c>
      <c r="S2654" s="11">
        <f t="shared" si="166"/>
        <v>41952.908854166672</v>
      </c>
      <c r="T2654" s="11">
        <f t="shared" si="167"/>
        <v>41982.908854166672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11633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0.22809803921568628</v>
      </c>
      <c r="P2655">
        <f t="shared" si="165"/>
        <v>166.18571428571428</v>
      </c>
      <c r="Q2655" t="s">
        <v>8323</v>
      </c>
      <c r="R2655" t="s">
        <v>8359</v>
      </c>
      <c r="S2655" s="11">
        <f t="shared" si="166"/>
        <v>41771.401932870373</v>
      </c>
      <c r="T2655" s="11">
        <f t="shared" si="167"/>
        <v>41802.916666666664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11633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0.11633</v>
      </c>
      <c r="P2656">
        <f t="shared" si="165"/>
        <v>1938.8333333333333</v>
      </c>
      <c r="Q2656" t="s">
        <v>8323</v>
      </c>
      <c r="R2656" t="s">
        <v>8359</v>
      </c>
      <c r="S2656" s="11">
        <f t="shared" si="166"/>
        <v>42055.350995370376</v>
      </c>
      <c r="T2656" s="11">
        <f t="shared" si="167"/>
        <v>42115.309328703705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11633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0.7755333333333333</v>
      </c>
      <c r="P2657">
        <f t="shared" si="165"/>
        <v>270.53488372093022</v>
      </c>
      <c r="Q2657" t="s">
        <v>8323</v>
      </c>
      <c r="R2657" t="s">
        <v>8359</v>
      </c>
      <c r="S2657" s="11">
        <f t="shared" si="166"/>
        <v>42381.616284722222</v>
      </c>
      <c r="T2657" s="11">
        <f t="shared" si="167"/>
        <v>42409.583333333328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11633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7.7553333333333335E-2</v>
      </c>
      <c r="P2658">
        <f t="shared" si="165"/>
        <v>76.53289473684211</v>
      </c>
      <c r="Q2658" t="s">
        <v>8323</v>
      </c>
      <c r="R2658" t="s">
        <v>8359</v>
      </c>
      <c r="S2658" s="11">
        <f t="shared" si="166"/>
        <v>42767.438518518517</v>
      </c>
      <c r="T2658" s="11">
        <f t="shared" si="167"/>
        <v>42806.541666666672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11633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0.38776666666666665</v>
      </c>
      <c r="P2659">
        <f t="shared" si="165"/>
        <v>197.16949152542372</v>
      </c>
      <c r="Q2659" t="s">
        <v>8323</v>
      </c>
      <c r="R2659" t="s">
        <v>8359</v>
      </c>
      <c r="S2659" s="11">
        <f t="shared" si="166"/>
        <v>42551.678854166668</v>
      </c>
      <c r="T2659" s="11">
        <f t="shared" si="167"/>
        <v>42584.8125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11633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0.11870408163265306</v>
      </c>
      <c r="P2660">
        <f t="shared" si="165"/>
        <v>2908.25</v>
      </c>
      <c r="Q2660" t="s">
        <v>8323</v>
      </c>
      <c r="R2660" t="s">
        <v>8359</v>
      </c>
      <c r="S2660" s="11">
        <f t="shared" si="166"/>
        <v>42551.634189814817</v>
      </c>
      <c r="T2660" s="11">
        <f t="shared" si="167"/>
        <v>42581.634189814817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11633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0.23740816326530612</v>
      </c>
      <c r="P2661">
        <f t="shared" si="165"/>
        <v>1163.3</v>
      </c>
      <c r="Q2661" t="s">
        <v>8323</v>
      </c>
      <c r="R2661" t="s">
        <v>8359</v>
      </c>
      <c r="S2661" s="11">
        <f t="shared" si="166"/>
        <v>42081.819560185191</v>
      </c>
      <c r="T2661" s="11">
        <f t="shared" si="167"/>
        <v>42111.819560185191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11633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0.58165</v>
      </c>
      <c r="P2662">
        <f t="shared" si="165"/>
        <v>2326.6</v>
      </c>
      <c r="Q2662" t="s">
        <v>8323</v>
      </c>
      <c r="R2662" t="s">
        <v>8359</v>
      </c>
      <c r="S2662" s="11">
        <f t="shared" si="166"/>
        <v>42272.463171296295</v>
      </c>
      <c r="T2662" s="11">
        <f t="shared" si="167"/>
        <v>42332.504837962959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11633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2.3266</v>
      </c>
      <c r="P2663">
        <f t="shared" si="165"/>
        <v>193.88333333333333</v>
      </c>
      <c r="Q2663" t="s">
        <v>8323</v>
      </c>
      <c r="R2663" t="s">
        <v>8360</v>
      </c>
      <c r="S2663" s="11">
        <f t="shared" si="166"/>
        <v>41542.708449074074</v>
      </c>
      <c r="T2663" s="11">
        <f t="shared" si="167"/>
        <v>41572.708449074074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11633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0.58165</v>
      </c>
      <c r="P2664">
        <f t="shared" si="165"/>
        <v>145.41249999999999</v>
      </c>
      <c r="Q2664" t="s">
        <v>8323</v>
      </c>
      <c r="R2664" t="s">
        <v>8360</v>
      </c>
      <c r="S2664" s="11">
        <f t="shared" si="166"/>
        <v>42207.496678240743</v>
      </c>
      <c r="T2664" s="11">
        <f t="shared" si="167"/>
        <v>42237.496678240743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11633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0.58165</v>
      </c>
      <c r="P2665">
        <f t="shared" si="165"/>
        <v>207.73214285714286</v>
      </c>
      <c r="Q2665" t="s">
        <v>8323</v>
      </c>
      <c r="R2665" t="s">
        <v>8360</v>
      </c>
      <c r="S2665" s="11">
        <f t="shared" si="166"/>
        <v>42222.372766203705</v>
      </c>
      <c r="T2665" s="11">
        <f t="shared" si="167"/>
        <v>42251.375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11633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0.66474285714285719</v>
      </c>
      <c r="P2666">
        <f t="shared" si="165"/>
        <v>111.85576923076923</v>
      </c>
      <c r="Q2666" t="s">
        <v>8323</v>
      </c>
      <c r="R2666" t="s">
        <v>8360</v>
      </c>
      <c r="S2666" s="11">
        <f t="shared" si="166"/>
        <v>42312.77542824074</v>
      </c>
      <c r="T2666" s="11">
        <f t="shared" si="167"/>
        <v>42347.040972222225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11633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3.3237142857142858</v>
      </c>
      <c r="P2667">
        <f t="shared" si="165"/>
        <v>252.89130434782609</v>
      </c>
      <c r="Q2667" t="s">
        <v>8323</v>
      </c>
      <c r="R2667" t="s">
        <v>8360</v>
      </c>
      <c r="S2667" s="11">
        <f t="shared" si="166"/>
        <v>42083.645532407405</v>
      </c>
      <c r="T2667" s="11">
        <f t="shared" si="167"/>
        <v>42128.645532407405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11633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1.1633</v>
      </c>
      <c r="P2668">
        <f t="shared" si="165"/>
        <v>56.470873786407765</v>
      </c>
      <c r="Q2668" t="s">
        <v>8323</v>
      </c>
      <c r="R2668" t="s">
        <v>8360</v>
      </c>
      <c r="S2668" s="11">
        <f t="shared" si="166"/>
        <v>42235.514340277776</v>
      </c>
      <c r="T2668" s="11">
        <f t="shared" si="167"/>
        <v>42272.625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11633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7.7553333333333336</v>
      </c>
      <c r="P2669">
        <f t="shared" si="165"/>
        <v>646.27777777777783</v>
      </c>
      <c r="Q2669" t="s">
        <v>8323</v>
      </c>
      <c r="R2669" t="s">
        <v>8360</v>
      </c>
      <c r="S2669" s="11">
        <f t="shared" si="166"/>
        <v>42380.676111111112</v>
      </c>
      <c r="T2669" s="11">
        <f t="shared" si="167"/>
        <v>42410.676111111112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11633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11.632999999999999</v>
      </c>
      <c r="P2670">
        <f t="shared" si="165"/>
        <v>415.46428571428572</v>
      </c>
      <c r="Q2670" t="s">
        <v>8323</v>
      </c>
      <c r="R2670" t="s">
        <v>8360</v>
      </c>
      <c r="S2670" s="11">
        <f t="shared" si="166"/>
        <v>42275.338715277772</v>
      </c>
      <c r="T2670" s="11">
        <f t="shared" si="167"/>
        <v>42317.35555555555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11633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14.54125</v>
      </c>
      <c r="P2671">
        <f t="shared" si="165"/>
        <v>1057.5454545454545</v>
      </c>
      <c r="Q2671" t="s">
        <v>8323</v>
      </c>
      <c r="R2671" t="s">
        <v>8360</v>
      </c>
      <c r="S2671" s="11">
        <f t="shared" si="166"/>
        <v>42318.785833333335</v>
      </c>
      <c r="T2671" s="11">
        <f t="shared" si="167"/>
        <v>42378.785833333335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11633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0.29914112322567371</v>
      </c>
      <c r="P2672">
        <f t="shared" si="165"/>
        <v>193.88333333333333</v>
      </c>
      <c r="Q2672" t="s">
        <v>8323</v>
      </c>
      <c r="R2672" t="s">
        <v>8360</v>
      </c>
      <c r="S2672" s="11">
        <f t="shared" si="166"/>
        <v>41820.770601851851</v>
      </c>
      <c r="T2672" s="11">
        <f t="shared" si="167"/>
        <v>41848.770601851851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11633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0.46532000000000001</v>
      </c>
      <c r="P2673">
        <f t="shared" si="165"/>
        <v>138.48809523809524</v>
      </c>
      <c r="Q2673" t="s">
        <v>8323</v>
      </c>
      <c r="R2673" t="s">
        <v>8360</v>
      </c>
      <c r="S2673" s="11">
        <f t="shared" si="166"/>
        <v>41962.499027777783</v>
      </c>
      <c r="T2673" s="11">
        <f t="shared" si="167"/>
        <v>41992.568055555559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11633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1.1633</v>
      </c>
      <c r="P2674">
        <f t="shared" si="165"/>
        <v>247.51063829787233</v>
      </c>
      <c r="Q2674" t="s">
        <v>8323</v>
      </c>
      <c r="R2674" t="s">
        <v>8360</v>
      </c>
      <c r="S2674" s="11">
        <f t="shared" si="166"/>
        <v>42344.634143518517</v>
      </c>
      <c r="T2674" s="11">
        <f t="shared" si="167"/>
        <v>42366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11633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0.290825</v>
      </c>
      <c r="P2675">
        <f t="shared" si="165"/>
        <v>176.25757575757575</v>
      </c>
      <c r="Q2675" t="s">
        <v>8323</v>
      </c>
      <c r="R2675" t="s">
        <v>8360</v>
      </c>
      <c r="S2675" s="11">
        <f t="shared" si="166"/>
        <v>41912.291655092595</v>
      </c>
      <c r="T2675" s="11">
        <f t="shared" si="167"/>
        <v>41941.697916666664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11633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0.3323714285714286</v>
      </c>
      <c r="P2676">
        <f t="shared" si="165"/>
        <v>68.029239766081872</v>
      </c>
      <c r="Q2676" t="s">
        <v>8323</v>
      </c>
      <c r="R2676" t="s">
        <v>8360</v>
      </c>
      <c r="S2676" s="11">
        <f t="shared" si="166"/>
        <v>42529.382754629631</v>
      </c>
      <c r="T2676" s="11">
        <f t="shared" si="167"/>
        <v>42555.957638888889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11633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0.46532000000000001</v>
      </c>
      <c r="P2677">
        <f t="shared" si="165"/>
        <v>401.13793103448273</v>
      </c>
      <c r="Q2677" t="s">
        <v>8323</v>
      </c>
      <c r="R2677" t="s">
        <v>8360</v>
      </c>
      <c r="S2677" s="11">
        <f t="shared" si="166"/>
        <v>41923.607511574075</v>
      </c>
      <c r="T2677" s="11">
        <f t="shared" si="167"/>
        <v>41953.649178240739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11633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5.5395238095238097</v>
      </c>
      <c r="P2678">
        <f t="shared" si="165"/>
        <v>1292.5555555555557</v>
      </c>
      <c r="Q2678" t="s">
        <v>8323</v>
      </c>
      <c r="R2678" t="s">
        <v>8360</v>
      </c>
      <c r="S2678" s="11">
        <f t="shared" si="166"/>
        <v>42482.374699074076</v>
      </c>
      <c r="T2678" s="11">
        <f t="shared" si="167"/>
        <v>42512.374699074076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11633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0.59656410256410253</v>
      </c>
      <c r="P2679">
        <f t="shared" si="165"/>
        <v>430.85185185185185</v>
      </c>
      <c r="Q2679" t="s">
        <v>8323</v>
      </c>
      <c r="R2679" t="s">
        <v>8360</v>
      </c>
      <c r="S2679" s="11">
        <f t="shared" si="166"/>
        <v>41792.779432870368</v>
      </c>
      <c r="T2679" s="11">
        <f t="shared" si="167"/>
        <v>41822.779432870368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11633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1.4541249999999999E-3</v>
      </c>
      <c r="P2680">
        <f t="shared" si="165"/>
        <v>5816.5</v>
      </c>
      <c r="Q2680" t="s">
        <v>8323</v>
      </c>
      <c r="R2680" t="s">
        <v>8360</v>
      </c>
      <c r="S2680" s="11">
        <f t="shared" si="166"/>
        <v>42241.548206018517</v>
      </c>
      <c r="T2680" s="11">
        <f t="shared" si="167"/>
        <v>42271.548206018517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11633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0.290825</v>
      </c>
      <c r="P2681">
        <f t="shared" si="165"/>
        <v>3877.6666666666665</v>
      </c>
      <c r="Q2681" t="s">
        <v>8323</v>
      </c>
      <c r="R2681" t="s">
        <v>8360</v>
      </c>
      <c r="S2681" s="11">
        <f t="shared" si="166"/>
        <v>42032.751087962963</v>
      </c>
      <c r="T2681" s="11">
        <f t="shared" si="167"/>
        <v>42062.751087962963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11633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0.36353124999999997</v>
      </c>
      <c r="P2682">
        <f t="shared" si="165"/>
        <v>2908.25</v>
      </c>
      <c r="Q2682" t="s">
        <v>8323</v>
      </c>
      <c r="R2682" t="s">
        <v>8360</v>
      </c>
      <c r="S2682" s="11">
        <f t="shared" si="166"/>
        <v>42435.961701388893</v>
      </c>
      <c r="T2682" s="11">
        <f t="shared" si="167"/>
        <v>42465.920034722221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11633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1.4541249999999999</v>
      </c>
      <c r="P2683">
        <f t="shared" si="165"/>
        <v>5816.5</v>
      </c>
      <c r="Q2683" t="s">
        <v>8340</v>
      </c>
      <c r="R2683" t="s">
        <v>8341</v>
      </c>
      <c r="S2683" s="11">
        <f t="shared" si="166"/>
        <v>41805.645254629628</v>
      </c>
      <c r="T2683" s="11">
        <f t="shared" si="167"/>
        <v>41830.645254629628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11633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1.9388333333333334</v>
      </c>
      <c r="P2684">
        <f t="shared" si="165"/>
        <v>581.65</v>
      </c>
      <c r="Q2684" t="s">
        <v>8340</v>
      </c>
      <c r="R2684" t="s">
        <v>8341</v>
      </c>
      <c r="S2684" s="11">
        <f t="shared" si="166"/>
        <v>41932.621990740743</v>
      </c>
      <c r="T2684" s="11">
        <f t="shared" si="167"/>
        <v>41964.999305555553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11633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0.7755333333333333</v>
      </c>
      <c r="P2685">
        <f t="shared" si="165"/>
        <v>3877.6666666666665</v>
      </c>
      <c r="Q2685" t="s">
        <v>8340</v>
      </c>
      <c r="R2685" t="s">
        <v>8341</v>
      </c>
      <c r="S2685" s="11">
        <f t="shared" si="166"/>
        <v>42034.50509259259</v>
      </c>
      <c r="T2685" s="11">
        <f t="shared" si="167"/>
        <v>42064.50509259259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11633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0.1661857142857143</v>
      </c>
      <c r="P2686">
        <f t="shared" si="165"/>
        <v>2908.25</v>
      </c>
      <c r="Q2686" t="s">
        <v>8340</v>
      </c>
      <c r="R2686" t="s">
        <v>8341</v>
      </c>
      <c r="S2686" s="11">
        <f t="shared" si="166"/>
        <v>41820.664641203701</v>
      </c>
      <c r="T2686" s="11">
        <f t="shared" si="167"/>
        <v>41860.664641203701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11633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0.23266000000000001</v>
      </c>
      <c r="P2687">
        <f t="shared" si="165"/>
        <v>11633</v>
      </c>
      <c r="Q2687" t="s">
        <v>8340</v>
      </c>
      <c r="R2687" t="s">
        <v>8341</v>
      </c>
      <c r="S2687" s="11">
        <f t="shared" si="166"/>
        <v>42061.44594907407</v>
      </c>
      <c r="T2687" s="11">
        <f t="shared" si="167"/>
        <v>42121.404282407413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11633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0.38776666666666665</v>
      </c>
      <c r="P2688">
        <f t="shared" si="165"/>
        <v>0</v>
      </c>
      <c r="Q2688" t="s">
        <v>8340</v>
      </c>
      <c r="R2688" t="s">
        <v>8341</v>
      </c>
      <c r="S2688" s="11">
        <f t="shared" si="166"/>
        <v>41892.724803240737</v>
      </c>
      <c r="T2688" s="11">
        <f t="shared" si="167"/>
        <v>41912.724803240737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11633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0.7755333333333333</v>
      </c>
      <c r="P2689">
        <f t="shared" si="165"/>
        <v>0</v>
      </c>
      <c r="Q2689" t="s">
        <v>8340</v>
      </c>
      <c r="R2689" t="s">
        <v>8341</v>
      </c>
      <c r="S2689" s="11">
        <f t="shared" si="166"/>
        <v>42154.39025462963</v>
      </c>
      <c r="T2689" s="11">
        <f t="shared" si="167"/>
        <v>42184.39025462963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11633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0.23266000000000001</v>
      </c>
      <c r="P2690">
        <f t="shared" si="165"/>
        <v>830.92857142857144</v>
      </c>
      <c r="Q2690" t="s">
        <v>8340</v>
      </c>
      <c r="R2690" t="s">
        <v>8341</v>
      </c>
      <c r="S2690" s="11">
        <f t="shared" si="166"/>
        <v>42027.868865740747</v>
      </c>
      <c r="T2690" s="11">
        <f t="shared" si="167"/>
        <v>42058.875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11633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0.3323714285714286</v>
      </c>
      <c r="P2691">
        <f t="shared" ref="P2691:P2754" si="169">IF(L2691&gt;0, E2691/L2691, 0)</f>
        <v>11633</v>
      </c>
      <c r="Q2691" t="s">
        <v>8340</v>
      </c>
      <c r="R2691" t="s">
        <v>8341</v>
      </c>
      <c r="S2691" s="11">
        <f t="shared" ref="S2691:S2754" si="170">(((J2691/60)/60)/24)+DATE(1970,1,1)+(-6/24)</f>
        <v>42551.711689814809</v>
      </c>
      <c r="T2691" s="11">
        <f t="shared" ref="T2691:T2754" si="171">(((I2691/60)/60)/24)+DATE(1970,1,1)+(-6/24)</f>
        <v>42581.711689814809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11633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0.1454125</v>
      </c>
      <c r="P2692">
        <f t="shared" si="169"/>
        <v>98.584745762711862</v>
      </c>
      <c r="Q2692" t="s">
        <v>8340</v>
      </c>
      <c r="R2692" t="s">
        <v>8341</v>
      </c>
      <c r="S2692" s="11">
        <f t="shared" si="170"/>
        <v>42112.855046296296</v>
      </c>
      <c r="T2692" s="11">
        <f t="shared" si="171"/>
        <v>42157.855046296296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11633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0.17896923076923077</v>
      </c>
      <c r="P2693">
        <f t="shared" si="169"/>
        <v>5816.5</v>
      </c>
      <c r="Q2693" t="s">
        <v>8340</v>
      </c>
      <c r="R2693" t="s">
        <v>8341</v>
      </c>
      <c r="S2693" s="11">
        <f t="shared" si="170"/>
        <v>42089.474039351851</v>
      </c>
      <c r="T2693" s="11">
        <f t="shared" si="171"/>
        <v>42134.474039351851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11633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3.3237142857142858</v>
      </c>
      <c r="P2694">
        <f t="shared" si="169"/>
        <v>11633</v>
      </c>
      <c r="Q2694" t="s">
        <v>8340</v>
      </c>
      <c r="R2694" t="s">
        <v>8341</v>
      </c>
      <c r="S2694" s="11">
        <f t="shared" si="170"/>
        <v>42058.084027777775</v>
      </c>
      <c r="T2694" s="11">
        <f t="shared" si="171"/>
        <v>42088.042361111111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11633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2.3266</v>
      </c>
      <c r="P2695">
        <f t="shared" si="169"/>
        <v>3877.6666666666665</v>
      </c>
      <c r="Q2695" t="s">
        <v>8340</v>
      </c>
      <c r="R2695" t="s">
        <v>8341</v>
      </c>
      <c r="S2695" s="11">
        <f t="shared" si="170"/>
        <v>41833.888495370367</v>
      </c>
      <c r="T2695" s="11">
        <f t="shared" si="171"/>
        <v>41863.888495370367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11633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0.38776666666666665</v>
      </c>
      <c r="P2696">
        <f t="shared" si="169"/>
        <v>11633</v>
      </c>
      <c r="Q2696" t="s">
        <v>8340</v>
      </c>
      <c r="R2696" t="s">
        <v>8341</v>
      </c>
      <c r="S2696" s="11">
        <f t="shared" si="170"/>
        <v>41877.890497685185</v>
      </c>
      <c r="T2696" s="11">
        <f t="shared" si="171"/>
        <v>41907.890497685185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11633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0.7755333333333333</v>
      </c>
      <c r="P2697">
        <f t="shared" si="169"/>
        <v>3877.6666666666665</v>
      </c>
      <c r="Q2697" t="s">
        <v>8340</v>
      </c>
      <c r="R2697" t="s">
        <v>8341</v>
      </c>
      <c r="S2697" s="11">
        <f t="shared" si="170"/>
        <v>42047.931921296295</v>
      </c>
      <c r="T2697" s="11">
        <f t="shared" si="171"/>
        <v>42107.89025462963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11633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0.19388333333333332</v>
      </c>
      <c r="P2698">
        <f t="shared" si="169"/>
        <v>306.13157894736844</v>
      </c>
      <c r="Q2698" t="s">
        <v>8340</v>
      </c>
      <c r="R2698" t="s">
        <v>8341</v>
      </c>
      <c r="S2698" s="11">
        <f t="shared" si="170"/>
        <v>41964.594444444447</v>
      </c>
      <c r="T2698" s="11">
        <f t="shared" si="171"/>
        <v>41998.594444444447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11633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0.50578260869565217</v>
      </c>
      <c r="P2699">
        <f t="shared" si="169"/>
        <v>223.71153846153845</v>
      </c>
      <c r="Q2699" t="s">
        <v>8340</v>
      </c>
      <c r="R2699" t="s">
        <v>8341</v>
      </c>
      <c r="S2699" s="11">
        <f t="shared" si="170"/>
        <v>42187.690081018518</v>
      </c>
      <c r="T2699" s="11">
        <f t="shared" si="171"/>
        <v>42218.666666666672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11633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1.4541249999999999</v>
      </c>
      <c r="P2700">
        <f t="shared" si="169"/>
        <v>5816.5</v>
      </c>
      <c r="Q2700" t="s">
        <v>8340</v>
      </c>
      <c r="R2700" t="s">
        <v>8341</v>
      </c>
      <c r="S2700" s="11">
        <f t="shared" si="170"/>
        <v>41787.648240740738</v>
      </c>
      <c r="T2700" s="11">
        <f t="shared" si="171"/>
        <v>41817.648240740738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11633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5816.5</v>
      </c>
      <c r="P2701">
        <f t="shared" si="169"/>
        <v>0</v>
      </c>
      <c r="Q2701" t="s">
        <v>8340</v>
      </c>
      <c r="R2701" t="s">
        <v>8341</v>
      </c>
      <c r="S2701" s="11">
        <f t="shared" si="170"/>
        <v>41829.646562499998</v>
      </c>
      <c r="T2701" s="11">
        <f t="shared" si="171"/>
        <v>41859.646562499998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11633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1.1634163416341634</v>
      </c>
      <c r="P2702">
        <f t="shared" si="169"/>
        <v>2908.25</v>
      </c>
      <c r="Q2702" t="s">
        <v>8340</v>
      </c>
      <c r="R2702" t="s">
        <v>8341</v>
      </c>
      <c r="S2702" s="11">
        <f t="shared" si="170"/>
        <v>41870.62467592593</v>
      </c>
      <c r="T2702" s="11">
        <f t="shared" si="171"/>
        <v>41900.62467592593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11633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3.421470588235294</v>
      </c>
      <c r="P2703">
        <f t="shared" si="169"/>
        <v>252.89130434782609</v>
      </c>
      <c r="Q2703" t="s">
        <v>8321</v>
      </c>
      <c r="R2703" t="s">
        <v>8361</v>
      </c>
      <c r="S2703" s="11">
        <f t="shared" si="170"/>
        <v>42801.524699074071</v>
      </c>
      <c r="T2703" s="11">
        <f t="shared" si="171"/>
        <v>42832.483032407406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11633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1.1633</v>
      </c>
      <c r="P2704">
        <f t="shared" si="169"/>
        <v>447.42307692307691</v>
      </c>
      <c r="Q2704" t="s">
        <v>8321</v>
      </c>
      <c r="R2704" t="s">
        <v>8361</v>
      </c>
      <c r="S2704" s="11">
        <f t="shared" si="170"/>
        <v>42800.551817129628</v>
      </c>
      <c r="T2704" s="11">
        <f t="shared" si="171"/>
        <v>42830.510150462964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11633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0.290825</v>
      </c>
      <c r="P2705">
        <f t="shared" si="169"/>
        <v>258.51111111111112</v>
      </c>
      <c r="Q2705" t="s">
        <v>8321</v>
      </c>
      <c r="R2705" t="s">
        <v>8361</v>
      </c>
      <c r="S2705" s="11">
        <f t="shared" si="170"/>
        <v>42756.440162037034</v>
      </c>
      <c r="T2705" s="11">
        <f t="shared" si="171"/>
        <v>42816.398495370369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11633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0.61226315789473684</v>
      </c>
      <c r="P2706">
        <f t="shared" si="169"/>
        <v>1661.8571428571429</v>
      </c>
      <c r="Q2706" t="s">
        <v>8321</v>
      </c>
      <c r="R2706" t="s">
        <v>8361</v>
      </c>
      <c r="S2706" s="11">
        <f t="shared" si="170"/>
        <v>42787.612430555557</v>
      </c>
      <c r="T2706" s="11">
        <f t="shared" si="171"/>
        <v>42830.570763888885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11633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0.70503030303030301</v>
      </c>
      <c r="P2707">
        <f t="shared" si="169"/>
        <v>1454.125</v>
      </c>
      <c r="Q2707" t="s">
        <v>8321</v>
      </c>
      <c r="R2707" t="s">
        <v>8361</v>
      </c>
      <c r="S2707" s="11">
        <f t="shared" si="170"/>
        <v>42773.666180555556</v>
      </c>
      <c r="T2707" s="11">
        <f t="shared" si="171"/>
        <v>42818.624513888892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11633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0.3323714285714286</v>
      </c>
      <c r="P2708">
        <f t="shared" si="169"/>
        <v>44.231939163498097</v>
      </c>
      <c r="Q2708" t="s">
        <v>8321</v>
      </c>
      <c r="R2708" t="s">
        <v>8361</v>
      </c>
      <c r="S2708" s="11">
        <f t="shared" si="170"/>
        <v>41899.044942129629</v>
      </c>
      <c r="T2708" s="11">
        <f t="shared" si="171"/>
        <v>41928.040972222225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11633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1.4541249999999999</v>
      </c>
      <c r="P2709">
        <f t="shared" si="169"/>
        <v>29.525380710659899</v>
      </c>
      <c r="Q2709" t="s">
        <v>8321</v>
      </c>
      <c r="R2709" t="s">
        <v>8361</v>
      </c>
      <c r="S2709" s="11">
        <f t="shared" si="170"/>
        <v>41391.532905092594</v>
      </c>
      <c r="T2709" s="11">
        <f t="shared" si="171"/>
        <v>41421.040972222225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11633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0.58165</v>
      </c>
      <c r="P2710">
        <f t="shared" si="169"/>
        <v>11.089609151572926</v>
      </c>
      <c r="Q2710" t="s">
        <v>8321</v>
      </c>
      <c r="R2710" t="s">
        <v>8361</v>
      </c>
      <c r="S2710" s="11">
        <f t="shared" si="170"/>
        <v>42512.448217592595</v>
      </c>
      <c r="T2710" s="11">
        <f t="shared" si="171"/>
        <v>42572.448217592595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11633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0.23266000000000001</v>
      </c>
      <c r="P2711">
        <f t="shared" si="169"/>
        <v>37.769480519480517</v>
      </c>
      <c r="Q2711" t="s">
        <v>8321</v>
      </c>
      <c r="R2711" t="s">
        <v>8361</v>
      </c>
      <c r="S2711" s="11">
        <f t="shared" si="170"/>
        <v>42611.899780092594</v>
      </c>
      <c r="T2711" s="11">
        <f t="shared" si="171"/>
        <v>42646.915972222225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11633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0.19388333333333332</v>
      </c>
      <c r="P2712">
        <f t="shared" si="169"/>
        <v>10.692095588235293</v>
      </c>
      <c r="Q2712" t="s">
        <v>8321</v>
      </c>
      <c r="R2712" t="s">
        <v>8361</v>
      </c>
      <c r="S2712" s="11">
        <f t="shared" si="170"/>
        <v>41827.979490740741</v>
      </c>
      <c r="T2712" s="11">
        <f t="shared" si="171"/>
        <v>41859.833333333336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11633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2.9751918158567774</v>
      </c>
      <c r="P2713">
        <f t="shared" si="169"/>
        <v>159.35616438356163</v>
      </c>
      <c r="Q2713" t="s">
        <v>8321</v>
      </c>
      <c r="R2713" t="s">
        <v>8361</v>
      </c>
      <c r="S2713" s="11">
        <f t="shared" si="170"/>
        <v>41780.495254629634</v>
      </c>
      <c r="T2713" s="11">
        <f t="shared" si="171"/>
        <v>41810.667361111111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11633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2.1150909090909091</v>
      </c>
      <c r="P2714">
        <f t="shared" si="169"/>
        <v>81.349650349650346</v>
      </c>
      <c r="Q2714" t="s">
        <v>8321</v>
      </c>
      <c r="R2714" t="s">
        <v>8361</v>
      </c>
      <c r="S2714" s="11">
        <f t="shared" si="170"/>
        <v>41431.812037037038</v>
      </c>
      <c r="T2714" s="11">
        <f t="shared" si="171"/>
        <v>41468.5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11633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7.7553333333333335E-2</v>
      </c>
      <c r="P2715">
        <f t="shared" si="169"/>
        <v>8.1922535211267604</v>
      </c>
      <c r="Q2715" t="s">
        <v>8321</v>
      </c>
      <c r="R2715" t="s">
        <v>8361</v>
      </c>
      <c r="S2715" s="11">
        <f t="shared" si="170"/>
        <v>42322.403749999998</v>
      </c>
      <c r="T2715" s="11">
        <f t="shared" si="171"/>
        <v>42362.403749999998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11633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0.46532000000000001</v>
      </c>
      <c r="P2716">
        <f t="shared" si="169"/>
        <v>38.140983606557377</v>
      </c>
      <c r="Q2716" t="s">
        <v>8321</v>
      </c>
      <c r="R2716" t="s">
        <v>8361</v>
      </c>
      <c r="S2716" s="11">
        <f t="shared" si="170"/>
        <v>42629.405046296291</v>
      </c>
      <c r="T2716" s="11">
        <f t="shared" si="171"/>
        <v>42657.708333333328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11633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0.9694166666666667</v>
      </c>
      <c r="P2717">
        <f t="shared" si="169"/>
        <v>21.112522686025407</v>
      </c>
      <c r="Q2717" t="s">
        <v>8321</v>
      </c>
      <c r="R2717" t="s">
        <v>8361</v>
      </c>
      <c r="S2717" s="11">
        <f t="shared" si="170"/>
        <v>42387.148472222223</v>
      </c>
      <c r="T2717" s="11">
        <f t="shared" si="171"/>
        <v>42421.148472222223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11633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1.1633</v>
      </c>
      <c r="P2718">
        <f t="shared" si="169"/>
        <v>62.208556149732622</v>
      </c>
      <c r="Q2718" t="s">
        <v>8321</v>
      </c>
      <c r="R2718" t="s">
        <v>8361</v>
      </c>
      <c r="S2718" s="11">
        <f t="shared" si="170"/>
        <v>42255.083252314813</v>
      </c>
      <c r="T2718" s="11">
        <f t="shared" si="171"/>
        <v>42285.083252314813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11633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0.46532000000000001</v>
      </c>
      <c r="P2719">
        <f t="shared" si="169"/>
        <v>35.793846153846154</v>
      </c>
      <c r="Q2719" t="s">
        <v>8321</v>
      </c>
      <c r="R2719" t="s">
        <v>8361</v>
      </c>
      <c r="S2719" s="11">
        <f t="shared" si="170"/>
        <v>41934.664918981485</v>
      </c>
      <c r="T2719" s="11">
        <f t="shared" si="171"/>
        <v>41979.706585648149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11633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0.64627777777777773</v>
      </c>
      <c r="P2720">
        <f t="shared" si="169"/>
        <v>78.601351351351354</v>
      </c>
      <c r="Q2720" t="s">
        <v>8321</v>
      </c>
      <c r="R2720" t="s">
        <v>8361</v>
      </c>
      <c r="S2720" s="11">
        <f t="shared" si="170"/>
        <v>42465.346585648149</v>
      </c>
      <c r="T2720" s="11">
        <f t="shared" si="171"/>
        <v>42493.708333333328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11633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1.9388333333333334</v>
      </c>
      <c r="P2721">
        <f t="shared" si="169"/>
        <v>168.59420289855072</v>
      </c>
      <c r="Q2721" t="s">
        <v>8321</v>
      </c>
      <c r="R2721" t="s">
        <v>8361</v>
      </c>
      <c r="S2721" s="11">
        <f t="shared" si="170"/>
        <v>42417.781180555554</v>
      </c>
      <c r="T2721" s="11">
        <f t="shared" si="171"/>
        <v>42477.739513888882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11633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0.46532000000000001</v>
      </c>
      <c r="P2722">
        <f t="shared" si="169"/>
        <v>67.242774566473983</v>
      </c>
      <c r="Q2722" t="s">
        <v>8321</v>
      </c>
      <c r="R2722" t="s">
        <v>8361</v>
      </c>
      <c r="S2722" s="11">
        <f t="shared" si="170"/>
        <v>42655.215891203698</v>
      </c>
      <c r="T2722" s="11">
        <f t="shared" si="171"/>
        <v>42685.257557870369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11633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15.510666666666667</v>
      </c>
      <c r="P2723">
        <f t="shared" si="169"/>
        <v>43.245353159851298</v>
      </c>
      <c r="Q2723" t="s">
        <v>8323</v>
      </c>
      <c r="R2723" t="s">
        <v>8353</v>
      </c>
      <c r="S2723" s="11">
        <f t="shared" si="170"/>
        <v>41493.293958333335</v>
      </c>
      <c r="T2723" s="11">
        <f t="shared" si="171"/>
        <v>41523.541666666664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11633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2.3266</v>
      </c>
      <c r="P2724">
        <f t="shared" si="169"/>
        <v>62.881081081081078</v>
      </c>
      <c r="Q2724" t="s">
        <v>8323</v>
      </c>
      <c r="R2724" t="s">
        <v>8353</v>
      </c>
      <c r="S2724" s="11">
        <f t="shared" si="170"/>
        <v>42704.607094907406</v>
      </c>
      <c r="T2724" s="11">
        <f t="shared" si="171"/>
        <v>42764.607094907406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11633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0.9694166666666667</v>
      </c>
      <c r="P2725">
        <f t="shared" si="169"/>
        <v>66.096590909090907</v>
      </c>
      <c r="Q2725" t="s">
        <v>8323</v>
      </c>
      <c r="R2725" t="s">
        <v>8353</v>
      </c>
      <c r="S2725" s="11">
        <f t="shared" si="170"/>
        <v>41944.58898148148</v>
      </c>
      <c r="T2725" s="11">
        <f t="shared" si="171"/>
        <v>42004.630648148144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11633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4.7135332252836308</v>
      </c>
      <c r="P2726">
        <f t="shared" si="169"/>
        <v>11.416094210009813</v>
      </c>
      <c r="Q2726" t="s">
        <v>8323</v>
      </c>
      <c r="R2726" t="s">
        <v>8353</v>
      </c>
      <c r="S2726" s="11">
        <f t="shared" si="170"/>
        <v>42199.07707175926</v>
      </c>
      <c r="T2726" s="11">
        <f t="shared" si="171"/>
        <v>42231.07707175926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11633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0.290825</v>
      </c>
      <c r="P2727">
        <f t="shared" si="169"/>
        <v>102.94690265486726</v>
      </c>
      <c r="Q2727" t="s">
        <v>8323</v>
      </c>
      <c r="R2727" t="s">
        <v>8353</v>
      </c>
      <c r="S2727" s="11">
        <f t="shared" si="170"/>
        <v>42745.494618055556</v>
      </c>
      <c r="T2727" s="11">
        <f t="shared" si="171"/>
        <v>42795.494618055556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11633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0.11633</v>
      </c>
      <c r="P2728">
        <f t="shared" si="169"/>
        <v>28.794554455445546</v>
      </c>
      <c r="Q2728" t="s">
        <v>8323</v>
      </c>
      <c r="R2728" t="s">
        <v>8353</v>
      </c>
      <c r="S2728" s="11">
        <f t="shared" si="170"/>
        <v>42452.329988425925</v>
      </c>
      <c r="T2728" s="11">
        <f t="shared" si="171"/>
        <v>42482.329988425925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11633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1.1633</v>
      </c>
      <c r="P2729">
        <f t="shared" si="169"/>
        <v>16.454031117397452</v>
      </c>
      <c r="Q2729" t="s">
        <v>8323</v>
      </c>
      <c r="R2729" t="s">
        <v>8353</v>
      </c>
      <c r="S2729" s="11">
        <f t="shared" si="170"/>
        <v>42198.426655092597</v>
      </c>
      <c r="T2729" s="11">
        <f t="shared" si="171"/>
        <v>42223.426655092597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11633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0.7755333333333333</v>
      </c>
      <c r="P2730">
        <f t="shared" si="169"/>
        <v>29.676020408163264</v>
      </c>
      <c r="Q2730" t="s">
        <v>8323</v>
      </c>
      <c r="R2730" t="s">
        <v>8353</v>
      </c>
      <c r="S2730" s="11">
        <f t="shared" si="170"/>
        <v>42333.34993055556</v>
      </c>
      <c r="T2730" s="11">
        <f t="shared" si="171"/>
        <v>42368.34993055556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11633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1.5510666666666666</v>
      </c>
      <c r="P2731">
        <f t="shared" si="169"/>
        <v>505.78260869565219</v>
      </c>
      <c r="Q2731" t="s">
        <v>8323</v>
      </c>
      <c r="R2731" t="s">
        <v>8353</v>
      </c>
      <c r="S2731" s="11">
        <f t="shared" si="170"/>
        <v>42094.990706018521</v>
      </c>
      <c r="T2731" s="11">
        <f t="shared" si="171"/>
        <v>42124.990706018521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11633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0.43085185185185187</v>
      </c>
      <c r="P2732">
        <f t="shared" si="169"/>
        <v>17.057184750733139</v>
      </c>
      <c r="Q2732" t="s">
        <v>8323</v>
      </c>
      <c r="R2732" t="s">
        <v>8353</v>
      </c>
      <c r="S2732" s="11">
        <f t="shared" si="170"/>
        <v>41351.291377314818</v>
      </c>
      <c r="T2732" s="11">
        <f t="shared" si="171"/>
        <v>41386.291377314818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11633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0.38776666666666665</v>
      </c>
      <c r="P2733">
        <f t="shared" si="169"/>
        <v>314.40540540540542</v>
      </c>
      <c r="Q2733" t="s">
        <v>8323</v>
      </c>
      <c r="R2733" t="s">
        <v>8353</v>
      </c>
      <c r="S2733" s="11">
        <f t="shared" si="170"/>
        <v>41872.275717592594</v>
      </c>
      <c r="T2733" s="11">
        <f t="shared" si="171"/>
        <v>41929.916666666664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11633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0.9694166666666667</v>
      </c>
      <c r="P2734">
        <f t="shared" si="169"/>
        <v>79.678082191780817</v>
      </c>
      <c r="Q2734" t="s">
        <v>8323</v>
      </c>
      <c r="R2734" t="s">
        <v>8353</v>
      </c>
      <c r="S2734" s="11">
        <f t="shared" si="170"/>
        <v>41389.558194444442</v>
      </c>
      <c r="T2734" s="11">
        <f t="shared" si="171"/>
        <v>41421.75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11633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0.23266000000000001</v>
      </c>
      <c r="P2735">
        <f t="shared" si="169"/>
        <v>97.756302521008408</v>
      </c>
      <c r="Q2735" t="s">
        <v>8323</v>
      </c>
      <c r="R2735" t="s">
        <v>8353</v>
      </c>
      <c r="S2735" s="11">
        <f t="shared" si="170"/>
        <v>42044.022847222222</v>
      </c>
      <c r="T2735" s="11">
        <f t="shared" si="171"/>
        <v>42103.981180555551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11633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11633</v>
      </c>
      <c r="P2736">
        <f t="shared" si="169"/>
        <v>71.368098159509202</v>
      </c>
      <c r="Q2736" t="s">
        <v>8323</v>
      </c>
      <c r="R2736" t="s">
        <v>8353</v>
      </c>
      <c r="S2736" s="11">
        <f t="shared" si="170"/>
        <v>42626.418888888889</v>
      </c>
      <c r="T2736" s="11">
        <f t="shared" si="171"/>
        <v>42656.665972222225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11633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15.510666666666667</v>
      </c>
      <c r="P2737">
        <f t="shared" si="169"/>
        <v>34.315634218289084</v>
      </c>
      <c r="Q2737" t="s">
        <v>8323</v>
      </c>
      <c r="R2737" t="s">
        <v>8353</v>
      </c>
      <c r="S2737" s="11">
        <f t="shared" si="170"/>
        <v>41315.870949074073</v>
      </c>
      <c r="T2737" s="11">
        <f t="shared" si="171"/>
        <v>41346.583333333336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11633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1.4541249999999999</v>
      </c>
      <c r="P2738">
        <f t="shared" si="169"/>
        <v>200.56896551724137</v>
      </c>
      <c r="Q2738" t="s">
        <v>8323</v>
      </c>
      <c r="R2738" t="s">
        <v>8353</v>
      </c>
      <c r="S2738" s="11">
        <f t="shared" si="170"/>
        <v>41722.416354166664</v>
      </c>
      <c r="T2738" s="11">
        <f t="shared" si="171"/>
        <v>41752.416354166664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11633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0.38776666666666665</v>
      </c>
      <c r="P2739">
        <f t="shared" si="169"/>
        <v>25.510964912280702</v>
      </c>
      <c r="Q2739" t="s">
        <v>8323</v>
      </c>
      <c r="R2739" t="s">
        <v>8353</v>
      </c>
      <c r="S2739" s="11">
        <f t="shared" si="170"/>
        <v>41611.667673611111</v>
      </c>
      <c r="T2739" s="11">
        <f t="shared" si="171"/>
        <v>41654.541666666664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11633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2.3266</v>
      </c>
      <c r="P2740">
        <f t="shared" si="169"/>
        <v>775.5333333333333</v>
      </c>
      <c r="Q2740" t="s">
        <v>8323</v>
      </c>
      <c r="R2740" t="s">
        <v>8353</v>
      </c>
      <c r="S2740" s="11">
        <f t="shared" si="170"/>
        <v>42619.893564814818</v>
      </c>
      <c r="T2740" s="11">
        <f t="shared" si="171"/>
        <v>42679.893564814818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11633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10.575454545454546</v>
      </c>
      <c r="P2741">
        <f t="shared" si="169"/>
        <v>60.905759162303667</v>
      </c>
      <c r="Q2741" t="s">
        <v>8323</v>
      </c>
      <c r="R2741" t="s">
        <v>8353</v>
      </c>
      <c r="S2741" s="11">
        <f t="shared" si="170"/>
        <v>41719.637928240743</v>
      </c>
      <c r="T2741" s="11">
        <f t="shared" si="171"/>
        <v>41764.637928240743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11633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38.776666666666664</v>
      </c>
      <c r="P2742">
        <f t="shared" si="169"/>
        <v>684.29411764705878</v>
      </c>
      <c r="Q2742" t="s">
        <v>8323</v>
      </c>
      <c r="R2742" t="s">
        <v>8353</v>
      </c>
      <c r="S2742" s="11">
        <f t="shared" si="170"/>
        <v>42044.781851851847</v>
      </c>
      <c r="T2742" s="11">
        <f t="shared" si="171"/>
        <v>42074.74018518519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11633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1.4541249999999999</v>
      </c>
      <c r="P2743">
        <f t="shared" si="169"/>
        <v>2908.25</v>
      </c>
      <c r="Q2743" t="s">
        <v>8326</v>
      </c>
      <c r="R2743" t="s">
        <v>8362</v>
      </c>
      <c r="S2743" s="11">
        <f t="shared" si="170"/>
        <v>41911.407430555555</v>
      </c>
      <c r="T2743" s="11">
        <f t="shared" si="171"/>
        <v>41931.838194444441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11633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4.6532</v>
      </c>
      <c r="P2744">
        <f t="shared" si="169"/>
        <v>646.27777777777783</v>
      </c>
      <c r="Q2744" t="s">
        <v>8326</v>
      </c>
      <c r="R2744" t="s">
        <v>8362</v>
      </c>
      <c r="S2744" s="11">
        <f t="shared" si="170"/>
        <v>41030.469756944447</v>
      </c>
      <c r="T2744" s="11">
        <f t="shared" si="171"/>
        <v>41044.469756944447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11633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1.9391565260876813</v>
      </c>
      <c r="P2745">
        <f t="shared" si="169"/>
        <v>0</v>
      </c>
      <c r="Q2745" t="s">
        <v>8326</v>
      </c>
      <c r="R2745" t="s">
        <v>8362</v>
      </c>
      <c r="S2745" s="11">
        <f t="shared" si="170"/>
        <v>42632.078784722224</v>
      </c>
      <c r="T2745" s="11">
        <f t="shared" si="171"/>
        <v>42662.078784722224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11633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0.72706249999999994</v>
      </c>
      <c r="P2746">
        <f t="shared" si="169"/>
        <v>528.77272727272725</v>
      </c>
      <c r="Q2746" t="s">
        <v>8326</v>
      </c>
      <c r="R2746" t="s">
        <v>8362</v>
      </c>
      <c r="S2746" s="11">
        <f t="shared" si="170"/>
        <v>40937.812476851854</v>
      </c>
      <c r="T2746" s="11">
        <f t="shared" si="171"/>
        <v>40967.812476851854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11633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1.4541249999999999</v>
      </c>
      <c r="P2747">
        <f t="shared" si="169"/>
        <v>237.40816326530611</v>
      </c>
      <c r="Q2747" t="s">
        <v>8326</v>
      </c>
      <c r="R2747" t="s">
        <v>8362</v>
      </c>
      <c r="S2747" s="11">
        <f t="shared" si="170"/>
        <v>41044.738055555557</v>
      </c>
      <c r="T2747" s="11">
        <f t="shared" si="171"/>
        <v>41104.738055555557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11633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3.8776666666666668</v>
      </c>
      <c r="P2748">
        <f t="shared" si="169"/>
        <v>612.26315789473688</v>
      </c>
      <c r="Q2748" t="s">
        <v>8326</v>
      </c>
      <c r="R2748" t="s">
        <v>8362</v>
      </c>
      <c r="S2748" s="11">
        <f t="shared" si="170"/>
        <v>41850.531377314815</v>
      </c>
      <c r="T2748" s="11">
        <f t="shared" si="171"/>
        <v>41880.531377314815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11633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23.265999999999998</v>
      </c>
      <c r="P2749">
        <f t="shared" si="169"/>
        <v>2908.25</v>
      </c>
      <c r="Q2749" t="s">
        <v>8326</v>
      </c>
      <c r="R2749" t="s">
        <v>8362</v>
      </c>
      <c r="S2749" s="11">
        <f t="shared" si="170"/>
        <v>41044.39811342593</v>
      </c>
      <c r="T2749" s="11">
        <f t="shared" si="171"/>
        <v>41075.881944444445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11633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2.3266</v>
      </c>
      <c r="P2750">
        <f t="shared" si="169"/>
        <v>2908.25</v>
      </c>
      <c r="Q2750" t="s">
        <v>8326</v>
      </c>
      <c r="R2750" t="s">
        <v>8362</v>
      </c>
      <c r="S2750" s="11">
        <f t="shared" si="170"/>
        <v>42585.4606712963</v>
      </c>
      <c r="T2750" s="11">
        <f t="shared" si="171"/>
        <v>42615.4606712963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11633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1.1633</v>
      </c>
      <c r="P2751">
        <f t="shared" si="169"/>
        <v>5816.5</v>
      </c>
      <c r="Q2751" t="s">
        <v>8326</v>
      </c>
      <c r="R2751" t="s">
        <v>8362</v>
      </c>
      <c r="S2751" s="11">
        <f t="shared" si="170"/>
        <v>42068.549039351856</v>
      </c>
      <c r="T2751" s="11">
        <f t="shared" si="171"/>
        <v>42098.507372685184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11633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5.8194097048524265</v>
      </c>
      <c r="P2752">
        <f t="shared" si="169"/>
        <v>0</v>
      </c>
      <c r="Q2752" t="s">
        <v>8326</v>
      </c>
      <c r="R2752" t="s">
        <v>8362</v>
      </c>
      <c r="S2752" s="11">
        <f t="shared" si="170"/>
        <v>41078.649826388886</v>
      </c>
      <c r="T2752" s="11">
        <f t="shared" si="171"/>
        <v>41090.583333333336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11633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3.5531459987782528</v>
      </c>
      <c r="P2753">
        <f t="shared" si="169"/>
        <v>0</v>
      </c>
      <c r="Q2753" t="s">
        <v>8326</v>
      </c>
      <c r="R2753" t="s">
        <v>8362</v>
      </c>
      <c r="S2753" s="11">
        <f t="shared" si="170"/>
        <v>41747.637060185189</v>
      </c>
      <c r="T2753" s="11">
        <f t="shared" si="171"/>
        <v>41807.637060185189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11633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2.4235416666666665</v>
      </c>
      <c r="P2754">
        <f t="shared" si="169"/>
        <v>830.92857142857144</v>
      </c>
      <c r="Q2754" t="s">
        <v>8326</v>
      </c>
      <c r="R2754" t="s">
        <v>8362</v>
      </c>
      <c r="S2754" s="11">
        <f t="shared" si="170"/>
        <v>40855.515092592592</v>
      </c>
      <c r="T2754" s="11">
        <f t="shared" si="171"/>
        <v>40895.515092592592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11633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5.8164999999999996</v>
      </c>
      <c r="P2755">
        <f t="shared" ref="P2755:P2818" si="173">IF(L2755&gt;0, E2755/L2755, 0)</f>
        <v>1454.125</v>
      </c>
      <c r="Q2755" t="s">
        <v>8326</v>
      </c>
      <c r="R2755" t="s">
        <v>8362</v>
      </c>
      <c r="S2755" s="11">
        <f t="shared" ref="S2755:S2818" si="174">(((J2755/60)/60)/24)+DATE(1970,1,1)+(-6/24)</f>
        <v>41117.650729166664</v>
      </c>
      <c r="T2755" s="11">
        <f t="shared" ref="T2755:T2818" si="175">(((I2755/60)/60)/24)+DATE(1970,1,1)+(-6/24)</f>
        <v>41147.650729166664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11633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1.1633</v>
      </c>
      <c r="P2756">
        <f t="shared" si="173"/>
        <v>0</v>
      </c>
      <c r="Q2756" t="s">
        <v>8326</v>
      </c>
      <c r="R2756" t="s">
        <v>8362</v>
      </c>
      <c r="S2756" s="11">
        <f t="shared" si="174"/>
        <v>41863.386006944449</v>
      </c>
      <c r="T2756" s="11">
        <f t="shared" si="175"/>
        <v>41893.386006944449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11633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23.265999999999998</v>
      </c>
      <c r="P2757">
        <f t="shared" si="173"/>
        <v>775.5333333333333</v>
      </c>
      <c r="Q2757" t="s">
        <v>8326</v>
      </c>
      <c r="R2757" t="s">
        <v>8362</v>
      </c>
      <c r="S2757" s="11">
        <f t="shared" si="174"/>
        <v>42072.540821759263</v>
      </c>
      <c r="T2757" s="11">
        <f t="shared" si="175"/>
        <v>42102.540821759263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11633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1.1633</v>
      </c>
      <c r="P2758">
        <f t="shared" si="173"/>
        <v>352.5151515151515</v>
      </c>
      <c r="Q2758" t="s">
        <v>8326</v>
      </c>
      <c r="R2758" t="s">
        <v>8362</v>
      </c>
      <c r="S2758" s="11">
        <f t="shared" si="174"/>
        <v>41620.65047453704</v>
      </c>
      <c r="T2758" s="11">
        <f t="shared" si="175"/>
        <v>41650.65047453704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11633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7.7553333333333336</v>
      </c>
      <c r="P2759">
        <f t="shared" si="173"/>
        <v>5816.5</v>
      </c>
      <c r="Q2759" t="s">
        <v>8326</v>
      </c>
      <c r="R2759" t="s">
        <v>8362</v>
      </c>
      <c r="S2759" s="11">
        <f t="shared" si="174"/>
        <v>42573.40662037037</v>
      </c>
      <c r="T2759" s="11">
        <f t="shared" si="175"/>
        <v>42588.40662037037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11633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5.8164999999999996</v>
      </c>
      <c r="P2760">
        <f t="shared" si="173"/>
        <v>1938.8333333333333</v>
      </c>
      <c r="Q2760" t="s">
        <v>8326</v>
      </c>
      <c r="R2760" t="s">
        <v>8362</v>
      </c>
      <c r="S2760" s="11">
        <f t="shared" si="174"/>
        <v>42639.191932870366</v>
      </c>
      <c r="T2760" s="11">
        <f t="shared" si="175"/>
        <v>42653.191932870366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11633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11.632999999999999</v>
      </c>
      <c r="P2761">
        <f t="shared" si="173"/>
        <v>5816.5</v>
      </c>
      <c r="Q2761" t="s">
        <v>8326</v>
      </c>
      <c r="R2761" t="s">
        <v>8362</v>
      </c>
      <c r="S2761" s="11">
        <f t="shared" si="174"/>
        <v>42524.11650462963</v>
      </c>
      <c r="T2761" s="11">
        <f t="shared" si="175"/>
        <v>42567.11650462963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11633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2.3266</v>
      </c>
      <c r="P2762">
        <f t="shared" si="173"/>
        <v>0</v>
      </c>
      <c r="Q2762" t="s">
        <v>8326</v>
      </c>
      <c r="R2762" t="s">
        <v>8362</v>
      </c>
      <c r="S2762" s="11">
        <f t="shared" si="174"/>
        <v>41415.211319444446</v>
      </c>
      <c r="T2762" s="11">
        <f t="shared" si="175"/>
        <v>41445.211319444446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11633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2.3266</v>
      </c>
      <c r="P2763">
        <f t="shared" si="173"/>
        <v>2908.25</v>
      </c>
      <c r="Q2763" t="s">
        <v>8326</v>
      </c>
      <c r="R2763" t="s">
        <v>8362</v>
      </c>
      <c r="S2763" s="11">
        <f t="shared" si="174"/>
        <v>41246.813576388886</v>
      </c>
      <c r="T2763" s="11">
        <f t="shared" si="175"/>
        <v>41276.813576388886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11633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3.5793846153846154</v>
      </c>
      <c r="P2764">
        <f t="shared" si="173"/>
        <v>11633</v>
      </c>
      <c r="Q2764" t="s">
        <v>8326</v>
      </c>
      <c r="R2764" t="s">
        <v>8362</v>
      </c>
      <c r="S2764" s="11">
        <f t="shared" si="174"/>
        <v>40926.786979166667</v>
      </c>
      <c r="T2764" s="11">
        <f t="shared" si="175"/>
        <v>40986.745312500003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11633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0.29525380710659899</v>
      </c>
      <c r="P2765">
        <f t="shared" si="173"/>
        <v>3877.6666666666665</v>
      </c>
      <c r="Q2765" t="s">
        <v>8326</v>
      </c>
      <c r="R2765" t="s">
        <v>8362</v>
      </c>
      <c r="S2765" s="11">
        <f t="shared" si="174"/>
        <v>41373.329675925925</v>
      </c>
      <c r="T2765" s="11">
        <f t="shared" si="175"/>
        <v>41418.329675925925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11633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2.9082499999999998</v>
      </c>
      <c r="P2766">
        <f t="shared" si="173"/>
        <v>2908.25</v>
      </c>
      <c r="Q2766" t="s">
        <v>8326</v>
      </c>
      <c r="R2766" t="s">
        <v>8362</v>
      </c>
      <c r="S2766" s="11">
        <f t="shared" si="174"/>
        <v>41030.042025462964</v>
      </c>
      <c r="T2766" s="11">
        <f t="shared" si="175"/>
        <v>41059.541666666664</v>
      </c>
    </row>
    <row r="2767" spans="1:20" ht="33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11633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2.9082499999999998</v>
      </c>
      <c r="P2767">
        <f t="shared" si="173"/>
        <v>0</v>
      </c>
      <c r="Q2767" t="s">
        <v>8326</v>
      </c>
      <c r="R2767" t="s">
        <v>8362</v>
      </c>
      <c r="S2767" s="11">
        <f t="shared" si="174"/>
        <v>41194.329027777778</v>
      </c>
      <c r="T2767" s="11">
        <f t="shared" si="175"/>
        <v>41210.329027777778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11633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2.3266</v>
      </c>
      <c r="P2768">
        <f t="shared" si="173"/>
        <v>2908.25</v>
      </c>
      <c r="Q2768" t="s">
        <v>8326</v>
      </c>
      <c r="R2768" t="s">
        <v>8362</v>
      </c>
      <c r="S2768" s="11">
        <f t="shared" si="174"/>
        <v>40736.418032407404</v>
      </c>
      <c r="T2768" s="11">
        <f t="shared" si="175"/>
        <v>40766.418032407404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11633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2.9082499999999998</v>
      </c>
      <c r="P2769">
        <f t="shared" si="173"/>
        <v>3877.6666666666665</v>
      </c>
      <c r="Q2769" t="s">
        <v>8326</v>
      </c>
      <c r="R2769" t="s">
        <v>8362</v>
      </c>
      <c r="S2769" s="11">
        <f t="shared" si="174"/>
        <v>42172.708912037036</v>
      </c>
      <c r="T2769" s="11">
        <f t="shared" si="175"/>
        <v>42232.708912037036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11633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1.6618571428571429</v>
      </c>
      <c r="P2770">
        <f t="shared" si="173"/>
        <v>342.14705882352939</v>
      </c>
      <c r="Q2770" t="s">
        <v>8326</v>
      </c>
      <c r="R2770" t="s">
        <v>8362</v>
      </c>
      <c r="S2770" s="11">
        <f t="shared" si="174"/>
        <v>40967.364849537036</v>
      </c>
      <c r="T2770" s="11">
        <f t="shared" si="175"/>
        <v>40997.323182870372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11633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14.54125</v>
      </c>
      <c r="P2771">
        <f t="shared" si="173"/>
        <v>5816.5</v>
      </c>
      <c r="Q2771" t="s">
        <v>8326</v>
      </c>
      <c r="R2771" t="s">
        <v>8362</v>
      </c>
      <c r="S2771" s="11">
        <f t="shared" si="174"/>
        <v>41745.576273148145</v>
      </c>
      <c r="T2771" s="11">
        <f t="shared" si="175"/>
        <v>41795.576273148145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11633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0.58165</v>
      </c>
      <c r="P2772">
        <f t="shared" si="173"/>
        <v>352.5151515151515</v>
      </c>
      <c r="Q2772" t="s">
        <v>8326</v>
      </c>
      <c r="R2772" t="s">
        <v>8362</v>
      </c>
      <c r="S2772" s="11">
        <f t="shared" si="174"/>
        <v>41686.455208333333</v>
      </c>
      <c r="T2772" s="11">
        <f t="shared" si="175"/>
        <v>41716.413541666669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11633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0.58223223223223219</v>
      </c>
      <c r="P2773">
        <f t="shared" si="173"/>
        <v>0</v>
      </c>
      <c r="Q2773" t="s">
        <v>8326</v>
      </c>
      <c r="R2773" t="s">
        <v>8362</v>
      </c>
      <c r="S2773" s="11">
        <f t="shared" si="174"/>
        <v>41257.281712962962</v>
      </c>
      <c r="T2773" s="11">
        <f t="shared" si="175"/>
        <v>41306.458333333336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11633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1.4541249999999999</v>
      </c>
      <c r="P2774">
        <f t="shared" si="173"/>
        <v>0</v>
      </c>
      <c r="Q2774" t="s">
        <v>8326</v>
      </c>
      <c r="R2774" t="s">
        <v>8362</v>
      </c>
      <c r="S2774" s="11">
        <f t="shared" si="174"/>
        <v>41537.619143518517</v>
      </c>
      <c r="T2774" s="11">
        <f t="shared" si="175"/>
        <v>41552.619143518517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11633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21.949056603773585</v>
      </c>
      <c r="P2775">
        <f t="shared" si="173"/>
        <v>11633</v>
      </c>
      <c r="Q2775" t="s">
        <v>8326</v>
      </c>
      <c r="R2775" t="s">
        <v>8362</v>
      </c>
      <c r="S2775" s="11">
        <f t="shared" si="174"/>
        <v>42474.61482638889</v>
      </c>
      <c r="T2775" s="11">
        <f t="shared" si="175"/>
        <v>42484.61482638889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11633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2.9082499999999998</v>
      </c>
      <c r="P2776">
        <f t="shared" si="173"/>
        <v>894.84615384615381</v>
      </c>
      <c r="Q2776" t="s">
        <v>8326</v>
      </c>
      <c r="R2776" t="s">
        <v>8362</v>
      </c>
      <c r="S2776" s="11">
        <f t="shared" si="174"/>
        <v>41310.876481481479</v>
      </c>
      <c r="T2776" s="11">
        <f t="shared" si="175"/>
        <v>41340.876481481479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11633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2.3266</v>
      </c>
      <c r="P2777">
        <f t="shared" si="173"/>
        <v>5816.5</v>
      </c>
      <c r="Q2777" t="s">
        <v>8326</v>
      </c>
      <c r="R2777" t="s">
        <v>8362</v>
      </c>
      <c r="S2777" s="11">
        <f t="shared" si="174"/>
        <v>40862.763356481482</v>
      </c>
      <c r="T2777" s="11">
        <f t="shared" si="175"/>
        <v>40892.763356481482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11633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0.55395238095238097</v>
      </c>
      <c r="P2778">
        <f t="shared" si="173"/>
        <v>323.13888888888891</v>
      </c>
      <c r="Q2778" t="s">
        <v>8326</v>
      </c>
      <c r="R2778" t="s">
        <v>8362</v>
      </c>
      <c r="S2778" s="11">
        <f t="shared" si="174"/>
        <v>42136.047175925924</v>
      </c>
      <c r="T2778" s="11">
        <f t="shared" si="175"/>
        <v>42167.047175925924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11633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3.8776666666666668</v>
      </c>
      <c r="P2779">
        <f t="shared" si="173"/>
        <v>11633</v>
      </c>
      <c r="Q2779" t="s">
        <v>8326</v>
      </c>
      <c r="R2779" t="s">
        <v>8362</v>
      </c>
      <c r="S2779" s="11">
        <f t="shared" si="174"/>
        <v>42172.419027777782</v>
      </c>
      <c r="T2779" s="11">
        <f t="shared" si="175"/>
        <v>42202.419027777782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11633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2.1150909090909091</v>
      </c>
      <c r="P2780">
        <f t="shared" si="173"/>
        <v>775.5333333333333</v>
      </c>
      <c r="Q2780" t="s">
        <v>8326</v>
      </c>
      <c r="R2780" t="s">
        <v>8362</v>
      </c>
      <c r="S2780" s="11">
        <f t="shared" si="174"/>
        <v>41846.728078703702</v>
      </c>
      <c r="T2780" s="11">
        <f t="shared" si="175"/>
        <v>41876.728078703702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11633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4.6532</v>
      </c>
      <c r="P2781">
        <f t="shared" si="173"/>
        <v>11633</v>
      </c>
      <c r="Q2781" t="s">
        <v>8326</v>
      </c>
      <c r="R2781" t="s">
        <v>8362</v>
      </c>
      <c r="S2781" s="11">
        <f t="shared" si="174"/>
        <v>42300.335891203707</v>
      </c>
      <c r="T2781" s="11">
        <f t="shared" si="175"/>
        <v>42330.377557870372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11633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0.11633</v>
      </c>
      <c r="P2782">
        <f t="shared" si="173"/>
        <v>0</v>
      </c>
      <c r="Q2782" t="s">
        <v>8326</v>
      </c>
      <c r="R2782" t="s">
        <v>8362</v>
      </c>
      <c r="S2782" s="11">
        <f t="shared" si="174"/>
        <v>42774.197777777779</v>
      </c>
      <c r="T2782" s="11">
        <f t="shared" si="175"/>
        <v>42804.197777777779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11633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9.3064</v>
      </c>
      <c r="P2783">
        <f t="shared" si="173"/>
        <v>415.46428571428572</v>
      </c>
      <c r="Q2783" t="s">
        <v>8321</v>
      </c>
      <c r="R2783" t="s">
        <v>8322</v>
      </c>
      <c r="S2783" s="11">
        <f t="shared" si="174"/>
        <v>42018.69159722222</v>
      </c>
      <c r="T2783" s="11">
        <f t="shared" si="175"/>
        <v>42047.041666666672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11633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11.632999999999999</v>
      </c>
      <c r="P2784">
        <f t="shared" si="173"/>
        <v>646.27777777777783</v>
      </c>
      <c r="Q2784" t="s">
        <v>8321</v>
      </c>
      <c r="R2784" t="s">
        <v>8322</v>
      </c>
      <c r="S2784" s="11">
        <f t="shared" si="174"/>
        <v>42026.674976851849</v>
      </c>
      <c r="T2784" s="11">
        <f t="shared" si="175"/>
        <v>42051.957638888889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11633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11.632999999999999</v>
      </c>
      <c r="P2785">
        <f t="shared" si="173"/>
        <v>190.70491803278688</v>
      </c>
      <c r="Q2785" t="s">
        <v>8321</v>
      </c>
      <c r="R2785" t="s">
        <v>8322</v>
      </c>
      <c r="S2785" s="11">
        <f t="shared" si="174"/>
        <v>42103.285254629634</v>
      </c>
      <c r="T2785" s="11">
        <f t="shared" si="175"/>
        <v>42117.285254629634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11633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1.9388333333333334</v>
      </c>
      <c r="P2786">
        <f t="shared" si="173"/>
        <v>107.71296296296296</v>
      </c>
      <c r="Q2786" t="s">
        <v>8321</v>
      </c>
      <c r="R2786" t="s">
        <v>8322</v>
      </c>
      <c r="S2786" s="11">
        <f t="shared" si="174"/>
        <v>41920.537534722222</v>
      </c>
      <c r="T2786" s="11">
        <f t="shared" si="175"/>
        <v>41941.537534722222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11633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2.3266</v>
      </c>
      <c r="P2787">
        <f t="shared" si="173"/>
        <v>81.922535211267601</v>
      </c>
      <c r="Q2787" t="s">
        <v>8321</v>
      </c>
      <c r="R2787" t="s">
        <v>8322</v>
      </c>
      <c r="S2787" s="11">
        <f t="shared" si="174"/>
        <v>42557.939432870371</v>
      </c>
      <c r="T2787" s="11">
        <f t="shared" si="175"/>
        <v>42587.625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11633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4.6532</v>
      </c>
      <c r="P2788">
        <f t="shared" si="173"/>
        <v>157.20270270270271</v>
      </c>
      <c r="Q2788" t="s">
        <v>8321</v>
      </c>
      <c r="R2788" t="s">
        <v>8322</v>
      </c>
      <c r="S2788" s="11">
        <f t="shared" si="174"/>
        <v>41815.319212962961</v>
      </c>
      <c r="T2788" s="11">
        <f t="shared" si="175"/>
        <v>41829.319212962961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11633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11.632999999999999</v>
      </c>
      <c r="P2789">
        <f t="shared" si="173"/>
        <v>306.13157894736844</v>
      </c>
      <c r="Q2789" t="s">
        <v>8321</v>
      </c>
      <c r="R2789" t="s">
        <v>8322</v>
      </c>
      <c r="S2789" s="11">
        <f t="shared" si="174"/>
        <v>41807.948518518519</v>
      </c>
      <c r="T2789" s="11">
        <f t="shared" si="175"/>
        <v>41837.948518518519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11633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5.8164999999999996</v>
      </c>
      <c r="P2790">
        <f t="shared" si="173"/>
        <v>581.65</v>
      </c>
      <c r="Q2790" t="s">
        <v>8321</v>
      </c>
      <c r="R2790" t="s">
        <v>8322</v>
      </c>
      <c r="S2790" s="11">
        <f t="shared" si="174"/>
        <v>42550.451886574068</v>
      </c>
      <c r="T2790" s="11">
        <f t="shared" si="175"/>
        <v>42580.451886574068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11633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3.8776666666666668</v>
      </c>
      <c r="P2791">
        <f t="shared" si="173"/>
        <v>484.70833333333331</v>
      </c>
      <c r="Q2791" t="s">
        <v>8321</v>
      </c>
      <c r="R2791" t="s">
        <v>8322</v>
      </c>
      <c r="S2791" s="11">
        <f t="shared" si="174"/>
        <v>42055.763124999998</v>
      </c>
      <c r="T2791" s="11">
        <f t="shared" si="175"/>
        <v>42074.916666666672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11633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3.8776666666666668</v>
      </c>
      <c r="P2792">
        <f t="shared" si="173"/>
        <v>176.25757575757575</v>
      </c>
      <c r="Q2792" t="s">
        <v>8321</v>
      </c>
      <c r="R2792" t="s">
        <v>8322</v>
      </c>
      <c r="S2792" s="11">
        <f t="shared" si="174"/>
        <v>42016.688692129625</v>
      </c>
      <c r="T2792" s="11">
        <f t="shared" si="175"/>
        <v>42046.688692129625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11633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5.8164999999999996</v>
      </c>
      <c r="P2793">
        <f t="shared" si="173"/>
        <v>415.46428571428572</v>
      </c>
      <c r="Q2793" t="s">
        <v>8321</v>
      </c>
      <c r="R2793" t="s">
        <v>8322</v>
      </c>
      <c r="S2793" s="11">
        <f t="shared" si="174"/>
        <v>42591.649988425925</v>
      </c>
      <c r="T2793" s="11">
        <f t="shared" si="175"/>
        <v>42621.916666666672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11633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5.8164999999999996</v>
      </c>
      <c r="P2794">
        <f t="shared" si="173"/>
        <v>484.70833333333331</v>
      </c>
      <c r="Q2794" t="s">
        <v>8321</v>
      </c>
      <c r="R2794" t="s">
        <v>8322</v>
      </c>
      <c r="S2794" s="11">
        <f t="shared" si="174"/>
        <v>42182.981006944443</v>
      </c>
      <c r="T2794" s="11">
        <f t="shared" si="175"/>
        <v>42227.981006944443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11633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1.1633</v>
      </c>
      <c r="P2795">
        <f t="shared" si="173"/>
        <v>159.35616438356163</v>
      </c>
      <c r="Q2795" t="s">
        <v>8321</v>
      </c>
      <c r="R2795" t="s">
        <v>8322</v>
      </c>
      <c r="S2795" s="11">
        <f t="shared" si="174"/>
        <v>42176.169039351851</v>
      </c>
      <c r="T2795" s="11">
        <f t="shared" si="175"/>
        <v>42206.169039351851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11633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232.66</v>
      </c>
      <c r="P2796">
        <f t="shared" si="173"/>
        <v>3877.6666666666665</v>
      </c>
      <c r="Q2796" t="s">
        <v>8321</v>
      </c>
      <c r="R2796" t="s">
        <v>8322</v>
      </c>
      <c r="S2796" s="11">
        <f t="shared" si="174"/>
        <v>42416.441655092596</v>
      </c>
      <c r="T2796" s="11">
        <f t="shared" si="175"/>
        <v>42432.541666666672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11633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16.618571428571428</v>
      </c>
      <c r="P2797">
        <f t="shared" si="173"/>
        <v>581.65</v>
      </c>
      <c r="Q2797" t="s">
        <v>8321</v>
      </c>
      <c r="R2797" t="s">
        <v>8322</v>
      </c>
      <c r="S2797" s="11">
        <f t="shared" si="174"/>
        <v>41780.275937500002</v>
      </c>
      <c r="T2797" s="11">
        <f t="shared" si="175"/>
        <v>41796.708333333336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11633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14.54125</v>
      </c>
      <c r="P2798">
        <f t="shared" si="173"/>
        <v>553.95238095238096</v>
      </c>
      <c r="Q2798" t="s">
        <v>8321</v>
      </c>
      <c r="R2798" t="s">
        <v>8322</v>
      </c>
      <c r="S2798" s="11">
        <f t="shared" si="174"/>
        <v>41795.278101851851</v>
      </c>
      <c r="T2798" s="11">
        <f t="shared" si="175"/>
        <v>41825.278101851851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11633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1.4541249999999999</v>
      </c>
      <c r="P2799">
        <f t="shared" si="173"/>
        <v>123.75531914893617</v>
      </c>
      <c r="Q2799" t="s">
        <v>8321</v>
      </c>
      <c r="R2799" t="s">
        <v>8322</v>
      </c>
      <c r="S2799" s="11">
        <f t="shared" si="174"/>
        <v>41798.69027777778</v>
      </c>
      <c r="T2799" s="11">
        <f t="shared" si="175"/>
        <v>41828.69027777778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11633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2.3266</v>
      </c>
      <c r="P2800">
        <f t="shared" si="173"/>
        <v>83.690647482014384</v>
      </c>
      <c r="Q2800" t="s">
        <v>8321</v>
      </c>
      <c r="R2800" t="s">
        <v>8322</v>
      </c>
      <c r="S2800" s="11">
        <f t="shared" si="174"/>
        <v>42201.425011574072</v>
      </c>
      <c r="T2800" s="11">
        <f t="shared" si="175"/>
        <v>42216.416666666672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11633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2.3266</v>
      </c>
      <c r="P2801">
        <f t="shared" si="173"/>
        <v>89.484615384615381</v>
      </c>
      <c r="Q2801" t="s">
        <v>8321</v>
      </c>
      <c r="R2801" t="s">
        <v>8322</v>
      </c>
      <c r="S2801" s="11">
        <f t="shared" si="174"/>
        <v>42507.014699074076</v>
      </c>
      <c r="T2801" s="11">
        <f t="shared" si="175"/>
        <v>42538.416666666672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11633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11.632999999999999</v>
      </c>
      <c r="P2802">
        <f t="shared" si="173"/>
        <v>375.25806451612902</v>
      </c>
      <c r="Q2802" t="s">
        <v>8321</v>
      </c>
      <c r="R2802" t="s">
        <v>8322</v>
      </c>
      <c r="S2802" s="11">
        <f t="shared" si="174"/>
        <v>41948.302847222221</v>
      </c>
      <c r="T2802" s="11">
        <f t="shared" si="175"/>
        <v>42008.302847222221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11633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23.265999999999998</v>
      </c>
      <c r="P2803">
        <f t="shared" si="173"/>
        <v>894.84615384615381</v>
      </c>
      <c r="Q2803" t="s">
        <v>8321</v>
      </c>
      <c r="R2803" t="s">
        <v>8322</v>
      </c>
      <c r="S2803" s="11">
        <f t="shared" si="174"/>
        <v>41899.993159722224</v>
      </c>
      <c r="T2803" s="11">
        <f t="shared" si="175"/>
        <v>41922.208333333336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11633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3.8776666666666668</v>
      </c>
      <c r="P2804">
        <f t="shared" si="173"/>
        <v>129.25555555555556</v>
      </c>
      <c r="Q2804" t="s">
        <v>8321</v>
      </c>
      <c r="R2804" t="s">
        <v>8322</v>
      </c>
      <c r="S2804" s="11">
        <f t="shared" si="174"/>
        <v>42192.39707175926</v>
      </c>
      <c r="T2804" s="11">
        <f t="shared" si="175"/>
        <v>42222.39707175926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11633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1.1633</v>
      </c>
      <c r="P2805">
        <f t="shared" si="173"/>
        <v>82.503546099290787</v>
      </c>
      <c r="Q2805" t="s">
        <v>8321</v>
      </c>
      <c r="R2805" t="s">
        <v>8322</v>
      </c>
      <c r="S2805" s="11">
        <f t="shared" si="174"/>
        <v>42157.815694444449</v>
      </c>
      <c r="T2805" s="11">
        <f t="shared" si="175"/>
        <v>42200.75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11633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11.632999999999999</v>
      </c>
      <c r="P2806">
        <f t="shared" si="173"/>
        <v>505.78260869565219</v>
      </c>
      <c r="Q2806" t="s">
        <v>8321</v>
      </c>
      <c r="R2806" t="s">
        <v>8322</v>
      </c>
      <c r="S2806" s="11">
        <f t="shared" si="174"/>
        <v>41881.203587962962</v>
      </c>
      <c r="T2806" s="11">
        <f t="shared" si="175"/>
        <v>41911.203587962962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11633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29.0825</v>
      </c>
      <c r="P2807">
        <f t="shared" si="173"/>
        <v>646.27777777777783</v>
      </c>
      <c r="Q2807" t="s">
        <v>8321</v>
      </c>
      <c r="R2807" t="s">
        <v>8322</v>
      </c>
      <c r="S2807" s="11">
        <f t="shared" si="174"/>
        <v>42213.255474537036</v>
      </c>
      <c r="T2807" s="11">
        <f t="shared" si="175"/>
        <v>42238.255474537036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11633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3.8776666666666668</v>
      </c>
      <c r="P2808">
        <f t="shared" si="173"/>
        <v>153.06578947368422</v>
      </c>
      <c r="Q2808" t="s">
        <v>8321</v>
      </c>
      <c r="R2808" t="s">
        <v>8322</v>
      </c>
      <c r="S2808" s="11">
        <f t="shared" si="174"/>
        <v>42185.017245370371</v>
      </c>
      <c r="T2808" s="11">
        <f t="shared" si="175"/>
        <v>42221.208333333328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11633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2.3266</v>
      </c>
      <c r="P2809">
        <f t="shared" si="173"/>
        <v>125.08602150537635</v>
      </c>
      <c r="Q2809" t="s">
        <v>8321</v>
      </c>
      <c r="R2809" t="s">
        <v>8322</v>
      </c>
      <c r="S2809" s="11">
        <f t="shared" si="174"/>
        <v>42154.623124999998</v>
      </c>
      <c r="T2809" s="11">
        <f t="shared" si="175"/>
        <v>42184.623124999998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11633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2.5851111111111109</v>
      </c>
      <c r="P2810">
        <f t="shared" si="173"/>
        <v>168.59420289855072</v>
      </c>
      <c r="Q2810" t="s">
        <v>8321</v>
      </c>
      <c r="R2810" t="s">
        <v>8322</v>
      </c>
      <c r="S2810" s="11">
        <f t="shared" si="174"/>
        <v>42208.59646990741</v>
      </c>
      <c r="T2810" s="11">
        <f t="shared" si="175"/>
        <v>42238.59646990741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11633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4.6532</v>
      </c>
      <c r="P2811">
        <f t="shared" si="173"/>
        <v>553.95238095238096</v>
      </c>
      <c r="Q2811" t="s">
        <v>8321</v>
      </c>
      <c r="R2811" t="s">
        <v>8322</v>
      </c>
      <c r="S2811" s="11">
        <f t="shared" si="174"/>
        <v>42451.246817129635</v>
      </c>
      <c r="T2811" s="11">
        <f t="shared" si="175"/>
        <v>42459.360416666663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11633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4.6532</v>
      </c>
      <c r="P2812">
        <f t="shared" si="173"/>
        <v>204.08771929824562</v>
      </c>
      <c r="Q2812" t="s">
        <v>8321</v>
      </c>
      <c r="R2812" t="s">
        <v>8322</v>
      </c>
      <c r="S2812" s="11">
        <f t="shared" si="174"/>
        <v>41758.88962962963</v>
      </c>
      <c r="T2812" s="11">
        <f t="shared" si="175"/>
        <v>41790.915972222225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11633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1.1633</v>
      </c>
      <c r="P2813">
        <f t="shared" si="173"/>
        <v>107.71296296296296</v>
      </c>
      <c r="Q2813" t="s">
        <v>8321</v>
      </c>
      <c r="R2813" t="s">
        <v>8322</v>
      </c>
      <c r="S2813" s="11">
        <f t="shared" si="174"/>
        <v>42028.246562500004</v>
      </c>
      <c r="T2813" s="11">
        <f t="shared" si="175"/>
        <v>42058.246562500004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11633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2.3266</v>
      </c>
      <c r="P2814">
        <f t="shared" si="173"/>
        <v>140.15662650602408</v>
      </c>
      <c r="Q2814" t="s">
        <v>8321</v>
      </c>
      <c r="R2814" t="s">
        <v>8322</v>
      </c>
      <c r="S2814" s="11">
        <f t="shared" si="174"/>
        <v>42054.49418981481</v>
      </c>
      <c r="T2814" s="11">
        <f t="shared" si="175"/>
        <v>42099.916666666672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11633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4.1546428571428571</v>
      </c>
      <c r="P2815">
        <f t="shared" si="173"/>
        <v>121.17708333333333</v>
      </c>
      <c r="Q2815" t="s">
        <v>8321</v>
      </c>
      <c r="R2815" t="s">
        <v>8322</v>
      </c>
      <c r="S2815" s="11">
        <f t="shared" si="174"/>
        <v>42693.492604166662</v>
      </c>
      <c r="T2815" s="11">
        <f t="shared" si="175"/>
        <v>42718.492604166662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11633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7.7553333333333336</v>
      </c>
      <c r="P2816">
        <f t="shared" si="173"/>
        <v>181.765625</v>
      </c>
      <c r="Q2816" t="s">
        <v>8321</v>
      </c>
      <c r="R2816" t="s">
        <v>8322</v>
      </c>
      <c r="S2816" s="11">
        <f t="shared" si="174"/>
        <v>42103.149479166663</v>
      </c>
      <c r="T2816" s="11">
        <f t="shared" si="175"/>
        <v>42133.149479166663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11633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46.531999999999996</v>
      </c>
      <c r="P2817">
        <f t="shared" si="173"/>
        <v>830.92857142857144</v>
      </c>
      <c r="Q2817" t="s">
        <v>8321</v>
      </c>
      <c r="R2817" t="s">
        <v>8322</v>
      </c>
      <c r="S2817" s="11">
        <f t="shared" si="174"/>
        <v>42559.526724537034</v>
      </c>
      <c r="T2817" s="11">
        <f t="shared" si="175"/>
        <v>42589.526724537034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11633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3.8776666666666668</v>
      </c>
      <c r="P2818">
        <f t="shared" si="173"/>
        <v>68.834319526627212</v>
      </c>
      <c r="Q2818" t="s">
        <v>8321</v>
      </c>
      <c r="R2818" t="s">
        <v>8322</v>
      </c>
      <c r="S2818" s="11">
        <f t="shared" si="174"/>
        <v>42188.217499999999</v>
      </c>
      <c r="T2818" s="11">
        <f t="shared" si="175"/>
        <v>42218.416666666672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11633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19.388333333333332</v>
      </c>
      <c r="P2819">
        <f t="shared" ref="P2819:P2882" si="177">IF(L2819&gt;0, E2819/L2819, 0)</f>
        <v>352.5151515151515</v>
      </c>
      <c r="Q2819" t="s">
        <v>8321</v>
      </c>
      <c r="R2819" t="s">
        <v>8322</v>
      </c>
      <c r="S2819" s="11">
        <f t="shared" ref="S2819:S2882" si="178">(((J2819/60)/60)/24)+DATE(1970,1,1)+(-6/24)</f>
        <v>42023.384976851856</v>
      </c>
      <c r="T2819" s="11">
        <f t="shared" ref="T2819:T2882" si="179">(((I2819/60)/60)/24)+DATE(1970,1,1)+(-6/24)</f>
        <v>42063.384976851856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11633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1.1633</v>
      </c>
      <c r="P2820">
        <f t="shared" si="177"/>
        <v>114.04901960784314</v>
      </c>
      <c r="Q2820" t="s">
        <v>8321</v>
      </c>
      <c r="R2820" t="s">
        <v>8322</v>
      </c>
      <c r="S2820" s="11">
        <f t="shared" si="178"/>
        <v>42250.348217592589</v>
      </c>
      <c r="T2820" s="11">
        <f t="shared" si="179"/>
        <v>42270.348217592589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11633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2.3266</v>
      </c>
      <c r="P2821">
        <f t="shared" si="177"/>
        <v>111.85576923076923</v>
      </c>
      <c r="Q2821" t="s">
        <v>8321</v>
      </c>
      <c r="R2821" t="s">
        <v>8322</v>
      </c>
      <c r="S2821" s="11">
        <f t="shared" si="178"/>
        <v>42139.275567129633</v>
      </c>
      <c r="T2821" s="11">
        <f t="shared" si="179"/>
        <v>42169.275567129633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11633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58.164999999999999</v>
      </c>
      <c r="P2822">
        <f t="shared" si="177"/>
        <v>581.65</v>
      </c>
      <c r="Q2822" t="s">
        <v>8321</v>
      </c>
      <c r="R2822" t="s">
        <v>8322</v>
      </c>
      <c r="S2822" s="11">
        <f t="shared" si="178"/>
        <v>42401.360983796301</v>
      </c>
      <c r="T2822" s="11">
        <f t="shared" si="179"/>
        <v>42425.75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11633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11.632999999999999</v>
      </c>
      <c r="P2823">
        <f t="shared" si="177"/>
        <v>332.37142857142857</v>
      </c>
      <c r="Q2823" t="s">
        <v>8321</v>
      </c>
      <c r="R2823" t="s">
        <v>8322</v>
      </c>
      <c r="S2823" s="11">
        <f t="shared" si="178"/>
        <v>41875.672858796301</v>
      </c>
      <c r="T2823" s="11">
        <f t="shared" si="179"/>
        <v>41905.672858796301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11633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1.9388333333333334</v>
      </c>
      <c r="P2824">
        <f t="shared" si="177"/>
        <v>123.75531914893617</v>
      </c>
      <c r="Q2824" t="s">
        <v>8321</v>
      </c>
      <c r="R2824" t="s">
        <v>8322</v>
      </c>
      <c r="S2824" s="11">
        <f t="shared" si="178"/>
        <v>42060.433935185181</v>
      </c>
      <c r="T2824" s="11">
        <f t="shared" si="179"/>
        <v>42090.392268518524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11633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116.33</v>
      </c>
      <c r="P2825">
        <f t="shared" si="177"/>
        <v>830.92857142857144</v>
      </c>
      <c r="Q2825" t="s">
        <v>8321</v>
      </c>
      <c r="R2825" t="s">
        <v>8322</v>
      </c>
      <c r="S2825" s="11">
        <f t="shared" si="178"/>
        <v>42066.761643518519</v>
      </c>
      <c r="T2825" s="11">
        <f t="shared" si="179"/>
        <v>42094.707638888889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11633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17.896923076923077</v>
      </c>
      <c r="P2826">
        <f t="shared" si="177"/>
        <v>775.5333333333333</v>
      </c>
      <c r="Q2826" t="s">
        <v>8321</v>
      </c>
      <c r="R2826" t="s">
        <v>8322</v>
      </c>
      <c r="S2826" s="11">
        <f t="shared" si="178"/>
        <v>42136.020787037036</v>
      </c>
      <c r="T2826" s="11">
        <f t="shared" si="179"/>
        <v>42167.821527777778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11633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3.8776666666666668</v>
      </c>
      <c r="P2827">
        <f t="shared" si="177"/>
        <v>228.09803921568627</v>
      </c>
      <c r="Q2827" t="s">
        <v>8321</v>
      </c>
      <c r="R2827" t="s">
        <v>8322</v>
      </c>
      <c r="S2827" s="11">
        <f t="shared" si="178"/>
        <v>42312.542662037042</v>
      </c>
      <c r="T2827" s="11">
        <f t="shared" si="179"/>
        <v>42342.542662037042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11633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5.8164999999999996</v>
      </c>
      <c r="P2828">
        <f t="shared" si="177"/>
        <v>612.26315789473688</v>
      </c>
      <c r="Q2828" t="s">
        <v>8321</v>
      </c>
      <c r="R2828" t="s">
        <v>8322</v>
      </c>
      <c r="S2828" s="11">
        <f t="shared" si="178"/>
        <v>42170.784861111111</v>
      </c>
      <c r="T2828" s="11">
        <f t="shared" si="179"/>
        <v>42195.041666666672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11633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5.8164999999999996</v>
      </c>
      <c r="P2829">
        <f t="shared" si="177"/>
        <v>505.78260869565219</v>
      </c>
      <c r="Q2829" t="s">
        <v>8321</v>
      </c>
      <c r="R2829" t="s">
        <v>8322</v>
      </c>
      <c r="S2829" s="11">
        <f t="shared" si="178"/>
        <v>42494.433634259258</v>
      </c>
      <c r="T2829" s="11">
        <f t="shared" si="179"/>
        <v>42524.4375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11633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1.2245263157894737</v>
      </c>
      <c r="P2830">
        <f t="shared" si="177"/>
        <v>119.9278350515464</v>
      </c>
      <c r="Q2830" t="s">
        <v>8321</v>
      </c>
      <c r="R2830" t="s">
        <v>8322</v>
      </c>
      <c r="S2830" s="11">
        <f t="shared" si="178"/>
        <v>42254.014687499999</v>
      </c>
      <c r="T2830" s="11">
        <f t="shared" si="179"/>
        <v>42279.708333333328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11633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4.6532</v>
      </c>
      <c r="P2831">
        <f t="shared" si="177"/>
        <v>153.06578947368422</v>
      </c>
      <c r="Q2831" t="s">
        <v>8321</v>
      </c>
      <c r="R2831" t="s">
        <v>8322</v>
      </c>
      <c r="S2831" s="11">
        <f t="shared" si="178"/>
        <v>42495.184236111112</v>
      </c>
      <c r="T2831" s="11">
        <f t="shared" si="179"/>
        <v>42523.184236111112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11633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3.8776666666666668</v>
      </c>
      <c r="P2832">
        <f t="shared" si="177"/>
        <v>1057.5454545454545</v>
      </c>
      <c r="Q2832" t="s">
        <v>8321</v>
      </c>
      <c r="R2832" t="s">
        <v>8322</v>
      </c>
      <c r="S2832" s="11">
        <f t="shared" si="178"/>
        <v>41758.589675925927</v>
      </c>
      <c r="T2832" s="11">
        <f t="shared" si="179"/>
        <v>41770.915972222225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11633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3.8776666666666668</v>
      </c>
      <c r="P2833">
        <f t="shared" si="177"/>
        <v>223.71153846153845</v>
      </c>
      <c r="Q2833" t="s">
        <v>8321</v>
      </c>
      <c r="R2833" t="s">
        <v>8322</v>
      </c>
      <c r="S2833" s="11">
        <f t="shared" si="178"/>
        <v>42171.574884259258</v>
      </c>
      <c r="T2833" s="11">
        <f t="shared" si="179"/>
        <v>42201.574884259258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11633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4.6532</v>
      </c>
      <c r="P2834">
        <f t="shared" si="177"/>
        <v>122.45263157894736</v>
      </c>
      <c r="Q2834" t="s">
        <v>8321</v>
      </c>
      <c r="R2834" t="s">
        <v>8322</v>
      </c>
      <c r="S2834" s="11">
        <f t="shared" si="178"/>
        <v>41938.459421296298</v>
      </c>
      <c r="T2834" s="11">
        <f t="shared" si="179"/>
        <v>41966.666666666672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11633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4.3085185185185182</v>
      </c>
      <c r="P2835">
        <f t="shared" si="177"/>
        <v>332.37142857142857</v>
      </c>
      <c r="Q2835" t="s">
        <v>8321</v>
      </c>
      <c r="R2835" t="s">
        <v>8322</v>
      </c>
      <c r="S2835" s="11">
        <f t="shared" si="178"/>
        <v>42267.877696759257</v>
      </c>
      <c r="T2835" s="11">
        <f t="shared" si="179"/>
        <v>42287.833333333328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11633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14.54125</v>
      </c>
      <c r="P2836">
        <f t="shared" si="177"/>
        <v>553.95238095238096</v>
      </c>
      <c r="Q2836" t="s">
        <v>8321</v>
      </c>
      <c r="R2836" t="s">
        <v>8322</v>
      </c>
      <c r="S2836" s="11">
        <f t="shared" si="178"/>
        <v>42019.709837962961</v>
      </c>
      <c r="T2836" s="11">
        <f t="shared" si="179"/>
        <v>42034.709837962961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11633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11.632999999999999</v>
      </c>
      <c r="P2837">
        <f t="shared" si="177"/>
        <v>125.08602150537635</v>
      </c>
      <c r="Q2837" t="s">
        <v>8321</v>
      </c>
      <c r="R2837" t="s">
        <v>8322</v>
      </c>
      <c r="S2837" s="11">
        <f t="shared" si="178"/>
        <v>42313.453900462962</v>
      </c>
      <c r="T2837" s="11">
        <f t="shared" si="179"/>
        <v>42342.75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11633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25.851111111111113</v>
      </c>
      <c r="P2838">
        <f t="shared" si="177"/>
        <v>1057.5454545454545</v>
      </c>
      <c r="Q2838" t="s">
        <v>8321</v>
      </c>
      <c r="R2838" t="s">
        <v>8322</v>
      </c>
      <c r="S2838" s="11">
        <f t="shared" si="178"/>
        <v>42746.011782407411</v>
      </c>
      <c r="T2838" s="11">
        <f t="shared" si="179"/>
        <v>42783.957638888889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11633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13.685882352941176</v>
      </c>
      <c r="P2839">
        <f t="shared" si="177"/>
        <v>553.95238095238096</v>
      </c>
      <c r="Q2839" t="s">
        <v>8321</v>
      </c>
      <c r="R2839" t="s">
        <v>8322</v>
      </c>
      <c r="S2839" s="11">
        <f t="shared" si="178"/>
        <v>42307.658379629633</v>
      </c>
      <c r="T2839" s="11">
        <f t="shared" si="179"/>
        <v>42347.700046296297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11633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5.8164999999999996</v>
      </c>
      <c r="P2840">
        <f t="shared" si="177"/>
        <v>215.42592592592592</v>
      </c>
      <c r="Q2840" t="s">
        <v>8321</v>
      </c>
      <c r="R2840" t="s">
        <v>8322</v>
      </c>
      <c r="S2840" s="11">
        <f t="shared" si="178"/>
        <v>41842.357592592591</v>
      </c>
      <c r="T2840" s="11">
        <f t="shared" si="179"/>
        <v>41864.666666666664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11633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3.3237142857142858</v>
      </c>
      <c r="P2841">
        <f t="shared" si="177"/>
        <v>375.25806451612902</v>
      </c>
      <c r="Q2841" t="s">
        <v>8321</v>
      </c>
      <c r="R2841" t="s">
        <v>8322</v>
      </c>
      <c r="S2841" s="11">
        <f t="shared" si="178"/>
        <v>41852.990208333329</v>
      </c>
      <c r="T2841" s="11">
        <f t="shared" si="179"/>
        <v>41875.957638888889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11633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4.6532</v>
      </c>
      <c r="P2842">
        <f t="shared" si="177"/>
        <v>88.128787878787875</v>
      </c>
      <c r="Q2842" t="s">
        <v>8321</v>
      </c>
      <c r="R2842" t="s">
        <v>8322</v>
      </c>
      <c r="S2842" s="11">
        <f t="shared" si="178"/>
        <v>42059.785636574074</v>
      </c>
      <c r="T2842" s="11">
        <f t="shared" si="179"/>
        <v>42081.458333333328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11633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11.632999999999999</v>
      </c>
      <c r="P2843">
        <f t="shared" si="177"/>
        <v>11633</v>
      </c>
      <c r="Q2843" t="s">
        <v>8321</v>
      </c>
      <c r="R2843" t="s">
        <v>8322</v>
      </c>
      <c r="S2843" s="11">
        <f t="shared" si="178"/>
        <v>42291.489548611105</v>
      </c>
      <c r="T2843" s="11">
        <f t="shared" si="179"/>
        <v>42351.531215277777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11633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7.7553333333333336</v>
      </c>
      <c r="P2844">
        <f t="shared" si="177"/>
        <v>0</v>
      </c>
      <c r="Q2844" t="s">
        <v>8321</v>
      </c>
      <c r="R2844" t="s">
        <v>8322</v>
      </c>
      <c r="S2844" s="11">
        <f t="shared" si="178"/>
        <v>41784.702488425923</v>
      </c>
      <c r="T2844" s="11">
        <f t="shared" si="179"/>
        <v>41811.208333333336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11633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9.6941666666666659</v>
      </c>
      <c r="P2845">
        <f t="shared" si="177"/>
        <v>0</v>
      </c>
      <c r="Q2845" t="s">
        <v>8321</v>
      </c>
      <c r="R2845" t="s">
        <v>8322</v>
      </c>
      <c r="S2845" s="11">
        <f t="shared" si="178"/>
        <v>42492.487847222219</v>
      </c>
      <c r="T2845" s="11">
        <f t="shared" si="179"/>
        <v>42533.916666666672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11633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21.150909090909092</v>
      </c>
      <c r="P2846">
        <f t="shared" si="177"/>
        <v>11633</v>
      </c>
      <c r="Q2846" t="s">
        <v>8321</v>
      </c>
      <c r="R2846" t="s">
        <v>8322</v>
      </c>
      <c r="S2846" s="11">
        <f t="shared" si="178"/>
        <v>42709.296064814815</v>
      </c>
      <c r="T2846" s="11">
        <f t="shared" si="179"/>
        <v>42739.296064814815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11633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1.5510666666666666</v>
      </c>
      <c r="P2847">
        <f t="shared" si="177"/>
        <v>298.28205128205127</v>
      </c>
      <c r="Q2847" t="s">
        <v>8321</v>
      </c>
      <c r="R2847" t="s">
        <v>8322</v>
      </c>
      <c r="S2847" s="11">
        <f t="shared" si="178"/>
        <v>42102.766585648147</v>
      </c>
      <c r="T2847" s="11">
        <f t="shared" si="179"/>
        <v>42162.766585648147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11633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1.4541249999999999</v>
      </c>
      <c r="P2848">
        <f t="shared" si="177"/>
        <v>0</v>
      </c>
      <c r="Q2848" t="s">
        <v>8321</v>
      </c>
      <c r="R2848" t="s">
        <v>8322</v>
      </c>
      <c r="S2848" s="11">
        <f t="shared" si="178"/>
        <v>42108.442060185189</v>
      </c>
      <c r="T2848" s="11">
        <f t="shared" si="179"/>
        <v>42153.442060185189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11633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5.8164999999999996</v>
      </c>
      <c r="P2849">
        <f t="shared" si="177"/>
        <v>0</v>
      </c>
      <c r="Q2849" t="s">
        <v>8321</v>
      </c>
      <c r="R2849" t="s">
        <v>8322</v>
      </c>
      <c r="S2849" s="11">
        <f t="shared" si="178"/>
        <v>42453.556307870371</v>
      </c>
      <c r="T2849" s="11">
        <f t="shared" si="179"/>
        <v>42513.556307870371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11633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0.3323714285714286</v>
      </c>
      <c r="P2850">
        <f t="shared" si="177"/>
        <v>3877.6666666666665</v>
      </c>
      <c r="Q2850" t="s">
        <v>8321</v>
      </c>
      <c r="R2850" t="s">
        <v>8322</v>
      </c>
      <c r="S2850" s="11">
        <f t="shared" si="178"/>
        <v>42123.398831018523</v>
      </c>
      <c r="T2850" s="11">
        <f t="shared" si="179"/>
        <v>42153.398831018523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11633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23.265999999999998</v>
      </c>
      <c r="P2851">
        <f t="shared" si="177"/>
        <v>11633</v>
      </c>
      <c r="Q2851" t="s">
        <v>8321</v>
      </c>
      <c r="R2851" t="s">
        <v>8322</v>
      </c>
      <c r="S2851" s="11">
        <f t="shared" si="178"/>
        <v>42453.178240740745</v>
      </c>
      <c r="T2851" s="11">
        <f t="shared" si="179"/>
        <v>42483.178240740745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11633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1.4541249999999999</v>
      </c>
      <c r="P2852">
        <f t="shared" si="177"/>
        <v>894.84615384615381</v>
      </c>
      <c r="Q2852" t="s">
        <v>8321</v>
      </c>
      <c r="R2852" t="s">
        <v>8322</v>
      </c>
      <c r="S2852" s="11">
        <f t="shared" si="178"/>
        <v>41857.757071759261</v>
      </c>
      <c r="T2852" s="11">
        <f t="shared" si="179"/>
        <v>41887.757071759261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11633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2.5851111111111109</v>
      </c>
      <c r="P2853">
        <f t="shared" si="177"/>
        <v>0</v>
      </c>
      <c r="Q2853" t="s">
        <v>8321</v>
      </c>
      <c r="R2853" t="s">
        <v>8322</v>
      </c>
      <c r="S2853" s="11">
        <f t="shared" si="178"/>
        <v>42389.752650462964</v>
      </c>
      <c r="T2853" s="11">
        <f t="shared" si="179"/>
        <v>42398.720138888893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11633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2.3266</v>
      </c>
      <c r="P2854">
        <f t="shared" si="177"/>
        <v>1938.8333333333333</v>
      </c>
      <c r="Q2854" t="s">
        <v>8321</v>
      </c>
      <c r="R2854" t="s">
        <v>8322</v>
      </c>
      <c r="S2854" s="11">
        <f t="shared" si="178"/>
        <v>41780.795173611114</v>
      </c>
      <c r="T2854" s="11">
        <f t="shared" si="179"/>
        <v>41810.795173611114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11633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1.2245263157894737</v>
      </c>
      <c r="P2855">
        <f t="shared" si="177"/>
        <v>0</v>
      </c>
      <c r="Q2855" t="s">
        <v>8321</v>
      </c>
      <c r="R2855" t="s">
        <v>8322</v>
      </c>
      <c r="S2855" s="11">
        <f t="shared" si="178"/>
        <v>41835.940937499996</v>
      </c>
      <c r="T2855" s="11">
        <f t="shared" si="179"/>
        <v>41895.940937499996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11633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11.632999999999999</v>
      </c>
      <c r="P2856">
        <f t="shared" si="177"/>
        <v>830.92857142857144</v>
      </c>
      <c r="Q2856" t="s">
        <v>8321</v>
      </c>
      <c r="R2856" t="s">
        <v>8322</v>
      </c>
      <c r="S2856" s="11">
        <f t="shared" si="178"/>
        <v>42111.46665509259</v>
      </c>
      <c r="T2856" s="11">
        <f t="shared" si="179"/>
        <v>42131.46665509259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11633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19.388333333333332</v>
      </c>
      <c r="P2857">
        <f t="shared" si="177"/>
        <v>2326.6</v>
      </c>
      <c r="Q2857" t="s">
        <v>8321</v>
      </c>
      <c r="R2857" t="s">
        <v>8322</v>
      </c>
      <c r="S2857" s="11">
        <f t="shared" si="178"/>
        <v>42369.757766203707</v>
      </c>
      <c r="T2857" s="11">
        <f t="shared" si="179"/>
        <v>42398.731944444444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11633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3.8776666666666668</v>
      </c>
      <c r="P2858">
        <f t="shared" si="177"/>
        <v>1938.8333333333333</v>
      </c>
      <c r="Q2858" t="s">
        <v>8321</v>
      </c>
      <c r="R2858" t="s">
        <v>8322</v>
      </c>
      <c r="S2858" s="11">
        <f t="shared" si="178"/>
        <v>42164.787581018521</v>
      </c>
      <c r="T2858" s="11">
        <f t="shared" si="179"/>
        <v>42224.648611111115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11633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0.30613157894736842</v>
      </c>
      <c r="P2859">
        <f t="shared" si="177"/>
        <v>775.5333333333333</v>
      </c>
      <c r="Q2859" t="s">
        <v>8321</v>
      </c>
      <c r="R2859" t="s">
        <v>8322</v>
      </c>
      <c r="S2859" s="11">
        <f t="shared" si="178"/>
        <v>42726.670081018514</v>
      </c>
      <c r="T2859" s="11">
        <f t="shared" si="179"/>
        <v>42786.5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11633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11.632999999999999</v>
      </c>
      <c r="P2860">
        <f t="shared" si="177"/>
        <v>0</v>
      </c>
      <c r="Q2860" t="s">
        <v>8321</v>
      </c>
      <c r="R2860" t="s">
        <v>8322</v>
      </c>
      <c r="S2860" s="11">
        <f t="shared" si="178"/>
        <v>41954.295081018514</v>
      </c>
      <c r="T2860" s="11">
        <f t="shared" si="179"/>
        <v>41978.227777777778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11633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5.8164999999999996</v>
      </c>
      <c r="P2861">
        <f t="shared" si="177"/>
        <v>11633</v>
      </c>
      <c r="Q2861" t="s">
        <v>8321</v>
      </c>
      <c r="R2861" t="s">
        <v>8322</v>
      </c>
      <c r="S2861" s="11">
        <f t="shared" si="178"/>
        <v>42233.112314814818</v>
      </c>
      <c r="T2861" s="11">
        <f t="shared" si="179"/>
        <v>42293.112314814818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11633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2.9082499999999998</v>
      </c>
      <c r="P2862">
        <f t="shared" si="177"/>
        <v>1292.5555555555557</v>
      </c>
      <c r="Q2862" t="s">
        <v>8321</v>
      </c>
      <c r="R2862" t="s">
        <v>8322</v>
      </c>
      <c r="S2862" s="11">
        <f t="shared" si="178"/>
        <v>42480.550648148142</v>
      </c>
      <c r="T2862" s="11">
        <f t="shared" si="179"/>
        <v>42540.550648148142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11633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46.531999999999996</v>
      </c>
      <c r="P2863">
        <f t="shared" si="177"/>
        <v>3877.6666666666665</v>
      </c>
      <c r="Q2863" t="s">
        <v>8321</v>
      </c>
      <c r="R2863" t="s">
        <v>8322</v>
      </c>
      <c r="S2863" s="11">
        <f t="shared" si="178"/>
        <v>42257.340833333335</v>
      </c>
      <c r="T2863" s="11">
        <f t="shared" si="179"/>
        <v>42271.340833333335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11633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0.91598425196850397</v>
      </c>
      <c r="P2864">
        <f t="shared" si="177"/>
        <v>3877.6666666666665</v>
      </c>
      <c r="Q2864" t="s">
        <v>8321</v>
      </c>
      <c r="R2864" t="s">
        <v>8322</v>
      </c>
      <c r="S2864" s="11">
        <f t="shared" si="178"/>
        <v>41784.539687500001</v>
      </c>
      <c r="T2864" s="11">
        <f t="shared" si="179"/>
        <v>41814.539687500001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11633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0.23266000000000001</v>
      </c>
      <c r="P2865">
        <f t="shared" si="177"/>
        <v>11633</v>
      </c>
      <c r="Q2865" t="s">
        <v>8321</v>
      </c>
      <c r="R2865" t="s">
        <v>8322</v>
      </c>
      <c r="S2865" s="11">
        <f t="shared" si="178"/>
        <v>41831.425034722226</v>
      </c>
      <c r="T2865" s="11">
        <f t="shared" si="179"/>
        <v>41891.425034722226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11633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4.6532</v>
      </c>
      <c r="P2866">
        <f t="shared" si="177"/>
        <v>3877.6666666666665</v>
      </c>
      <c r="Q2866" t="s">
        <v>8321</v>
      </c>
      <c r="R2866" t="s">
        <v>8322</v>
      </c>
      <c r="S2866" s="11">
        <f t="shared" si="178"/>
        <v>42172.363506944443</v>
      </c>
      <c r="T2866" s="11">
        <f t="shared" si="179"/>
        <v>42202.304166666669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11633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4.0280470914127422</v>
      </c>
      <c r="P2867">
        <f t="shared" si="177"/>
        <v>0</v>
      </c>
      <c r="Q2867" t="s">
        <v>8321</v>
      </c>
      <c r="R2867" t="s">
        <v>8322</v>
      </c>
      <c r="S2867" s="11">
        <f t="shared" si="178"/>
        <v>41949.864108796297</v>
      </c>
      <c r="T2867" s="11">
        <f t="shared" si="179"/>
        <v>42009.864108796297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11633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2.3266</v>
      </c>
      <c r="P2868">
        <f t="shared" si="177"/>
        <v>5816.5</v>
      </c>
      <c r="Q2868" t="s">
        <v>8321</v>
      </c>
      <c r="R2868" t="s">
        <v>8322</v>
      </c>
      <c r="S2868" s="11">
        <f t="shared" si="178"/>
        <v>42627.705104166671</v>
      </c>
      <c r="T2868" s="11">
        <f t="shared" si="179"/>
        <v>42657.666666666672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11633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4.6532</v>
      </c>
      <c r="P2869">
        <f t="shared" si="177"/>
        <v>1163.3</v>
      </c>
      <c r="Q2869" t="s">
        <v>8321</v>
      </c>
      <c r="R2869" t="s">
        <v>8322</v>
      </c>
      <c r="S2869" s="11">
        <f t="shared" si="178"/>
        <v>42530.945277777777</v>
      </c>
      <c r="T2869" s="11">
        <f t="shared" si="179"/>
        <v>42554.916666666672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11633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0.7755333333333333</v>
      </c>
      <c r="P2870">
        <f t="shared" si="177"/>
        <v>193.88333333333333</v>
      </c>
      <c r="Q2870" t="s">
        <v>8321</v>
      </c>
      <c r="R2870" t="s">
        <v>8322</v>
      </c>
      <c r="S2870" s="11">
        <f t="shared" si="178"/>
        <v>42618.577013888891</v>
      </c>
      <c r="T2870" s="11">
        <f t="shared" si="179"/>
        <v>42648.577013888891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11633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0.58165</v>
      </c>
      <c r="P2871">
        <f t="shared" si="177"/>
        <v>2326.6</v>
      </c>
      <c r="Q2871" t="s">
        <v>8321</v>
      </c>
      <c r="R2871" t="s">
        <v>8322</v>
      </c>
      <c r="S2871" s="11">
        <f t="shared" si="178"/>
        <v>42540.343530092592</v>
      </c>
      <c r="T2871" s="11">
        <f t="shared" si="179"/>
        <v>42570.343530092592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11633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2.3266</v>
      </c>
      <c r="P2872">
        <f t="shared" si="177"/>
        <v>1292.5555555555557</v>
      </c>
      <c r="Q2872" t="s">
        <v>8321</v>
      </c>
      <c r="R2872" t="s">
        <v>8322</v>
      </c>
      <c r="S2872" s="11">
        <f t="shared" si="178"/>
        <v>41745.939409722225</v>
      </c>
      <c r="T2872" s="11">
        <f t="shared" si="179"/>
        <v>41775.939409722225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11633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1.1633</v>
      </c>
      <c r="P2873">
        <f t="shared" si="177"/>
        <v>894.84615384615381</v>
      </c>
      <c r="Q2873" t="s">
        <v>8321</v>
      </c>
      <c r="R2873" t="s">
        <v>8322</v>
      </c>
      <c r="S2873" s="11">
        <f t="shared" si="178"/>
        <v>41974.488576388889</v>
      </c>
      <c r="T2873" s="11">
        <f t="shared" si="179"/>
        <v>41994.488576388889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11633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3.8776666666666668</v>
      </c>
      <c r="P2874">
        <f t="shared" si="177"/>
        <v>0</v>
      </c>
      <c r="Q2874" t="s">
        <v>8321</v>
      </c>
      <c r="R2874" t="s">
        <v>8322</v>
      </c>
      <c r="S2874" s="11">
        <f t="shared" si="178"/>
        <v>42114.86618055556</v>
      </c>
      <c r="T2874" s="11">
        <f t="shared" si="179"/>
        <v>42174.86618055556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11633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4.6532</v>
      </c>
      <c r="P2875">
        <f t="shared" si="177"/>
        <v>1454.125</v>
      </c>
      <c r="Q2875" t="s">
        <v>8321</v>
      </c>
      <c r="R2875" t="s">
        <v>8322</v>
      </c>
      <c r="S2875" s="11">
        <f t="shared" si="178"/>
        <v>42002.567488425921</v>
      </c>
      <c r="T2875" s="11">
        <f t="shared" si="179"/>
        <v>42032.567488425921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11633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2.3266</v>
      </c>
      <c r="P2876">
        <f t="shared" si="177"/>
        <v>3877.6666666666665</v>
      </c>
      <c r="Q2876" t="s">
        <v>8321</v>
      </c>
      <c r="R2876" t="s">
        <v>8322</v>
      </c>
      <c r="S2876" s="11">
        <f t="shared" si="178"/>
        <v>42722.59474537037</v>
      </c>
      <c r="T2876" s="11">
        <f t="shared" si="179"/>
        <v>42752.59474537037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11633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0.58165</v>
      </c>
      <c r="P2877">
        <f t="shared" si="177"/>
        <v>3877.6666666666665</v>
      </c>
      <c r="Q2877" t="s">
        <v>8321</v>
      </c>
      <c r="R2877" t="s">
        <v>8322</v>
      </c>
      <c r="S2877" s="11">
        <f t="shared" si="178"/>
        <v>42464.878391203703</v>
      </c>
      <c r="T2877" s="11">
        <f t="shared" si="179"/>
        <v>42494.878391203703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11633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7.7553333333333335E-2</v>
      </c>
      <c r="P2878">
        <f t="shared" si="177"/>
        <v>0</v>
      </c>
      <c r="Q2878" t="s">
        <v>8321</v>
      </c>
      <c r="R2878" t="s">
        <v>8322</v>
      </c>
      <c r="S2878" s="11">
        <f t="shared" si="178"/>
        <v>42171.493969907402</v>
      </c>
      <c r="T2878" s="11">
        <f t="shared" si="179"/>
        <v>42201.493969907402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11633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1.9388333333333334</v>
      </c>
      <c r="P2879">
        <f t="shared" si="177"/>
        <v>1938.8333333333333</v>
      </c>
      <c r="Q2879" t="s">
        <v>8321</v>
      </c>
      <c r="R2879" t="s">
        <v>8322</v>
      </c>
      <c r="S2879" s="11">
        <f t="shared" si="178"/>
        <v>42672.705138888887</v>
      </c>
      <c r="T2879" s="11">
        <f t="shared" si="179"/>
        <v>42704.458333333328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11633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3.8776666666666668</v>
      </c>
      <c r="P2880">
        <f t="shared" si="177"/>
        <v>2908.25</v>
      </c>
      <c r="Q2880" t="s">
        <v>8321</v>
      </c>
      <c r="R2880" t="s">
        <v>8322</v>
      </c>
      <c r="S2880" s="11">
        <f t="shared" si="178"/>
        <v>42128.365682870368</v>
      </c>
      <c r="T2880" s="11">
        <f t="shared" si="179"/>
        <v>42188.365682870368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11633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1.0386607142857143</v>
      </c>
      <c r="P2881">
        <f t="shared" si="177"/>
        <v>11633</v>
      </c>
      <c r="Q2881" t="s">
        <v>8321</v>
      </c>
      <c r="R2881" t="s">
        <v>8322</v>
      </c>
      <c r="S2881" s="11">
        <f t="shared" si="178"/>
        <v>42359.475243055553</v>
      </c>
      <c r="T2881" s="11">
        <f t="shared" si="179"/>
        <v>42389.475243055553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11633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0.9694166666666667</v>
      </c>
      <c r="P2882">
        <f t="shared" si="177"/>
        <v>401.13793103448273</v>
      </c>
      <c r="Q2882" t="s">
        <v>8321</v>
      </c>
      <c r="R2882" t="s">
        <v>8322</v>
      </c>
      <c r="S2882" s="11">
        <f t="shared" si="178"/>
        <v>42192.655694444446</v>
      </c>
      <c r="T2882" s="11">
        <f t="shared" si="179"/>
        <v>42236.461805555555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11633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2.1150909090909091</v>
      </c>
      <c r="P2883">
        <f t="shared" ref="P2883:P2946" si="181">IF(L2883&gt;0, E2883/L2883, 0)</f>
        <v>0</v>
      </c>
      <c r="Q2883" t="s">
        <v>8321</v>
      </c>
      <c r="R2883" t="s">
        <v>8322</v>
      </c>
      <c r="S2883" s="11">
        <f t="shared" ref="S2883:S2946" si="182">(((J2883/60)/60)/24)+DATE(1970,1,1)+(-6/24)</f>
        <v>41916.347638888888</v>
      </c>
      <c r="T2883" s="11">
        <f t="shared" ref="T2883:T2946" si="183">(((I2883/60)/60)/24)+DATE(1970,1,1)+(-6/24)</f>
        <v>41976.389305555553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11633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15.510666666666667</v>
      </c>
      <c r="P2884">
        <f t="shared" si="181"/>
        <v>2908.25</v>
      </c>
      <c r="Q2884" t="s">
        <v>8321</v>
      </c>
      <c r="R2884" t="s">
        <v>8322</v>
      </c>
      <c r="S2884" s="11">
        <f t="shared" si="182"/>
        <v>42461.346273148149</v>
      </c>
      <c r="T2884" s="11">
        <f t="shared" si="183"/>
        <v>42491.346273148149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11633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1.1633</v>
      </c>
      <c r="P2885">
        <f t="shared" si="181"/>
        <v>2326.6</v>
      </c>
      <c r="Q2885" t="s">
        <v>8321</v>
      </c>
      <c r="R2885" t="s">
        <v>8322</v>
      </c>
      <c r="S2885" s="11">
        <f t="shared" si="182"/>
        <v>42370.65320601852</v>
      </c>
      <c r="T2885" s="11">
        <f t="shared" si="183"/>
        <v>42405.957638888889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11633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0.25851111111111114</v>
      </c>
      <c r="P2886">
        <f t="shared" si="181"/>
        <v>2908.25</v>
      </c>
      <c r="Q2886" t="s">
        <v>8321</v>
      </c>
      <c r="R2886" t="s">
        <v>8322</v>
      </c>
      <c r="S2886" s="11">
        <f t="shared" si="182"/>
        <v>41948.477256944447</v>
      </c>
      <c r="T2886" s="11">
        <f t="shared" si="183"/>
        <v>41978.477256944447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11633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29.0825</v>
      </c>
      <c r="P2887">
        <f t="shared" si="181"/>
        <v>2326.6</v>
      </c>
      <c r="Q2887" t="s">
        <v>8321</v>
      </c>
      <c r="R2887" t="s">
        <v>8322</v>
      </c>
      <c r="S2887" s="11">
        <f t="shared" si="182"/>
        <v>42046.82640046296</v>
      </c>
      <c r="T2887" s="11">
        <f t="shared" si="183"/>
        <v>42076.784733796296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11633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58.164999999999999</v>
      </c>
      <c r="P2888">
        <f t="shared" si="181"/>
        <v>11633</v>
      </c>
      <c r="Q2888" t="s">
        <v>8321</v>
      </c>
      <c r="R2888" t="s">
        <v>8322</v>
      </c>
      <c r="S2888" s="11">
        <f t="shared" si="182"/>
        <v>42261.382916666669</v>
      </c>
      <c r="T2888" s="11">
        <f t="shared" si="183"/>
        <v>42265.915972222225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11633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3.8776666666666668</v>
      </c>
      <c r="P2889">
        <f t="shared" si="181"/>
        <v>11633</v>
      </c>
      <c r="Q2889" t="s">
        <v>8321</v>
      </c>
      <c r="R2889" t="s">
        <v>8322</v>
      </c>
      <c r="S2889" s="11">
        <f t="shared" si="182"/>
        <v>41985.177361111113</v>
      </c>
      <c r="T2889" s="11">
        <f t="shared" si="183"/>
        <v>42015.177361111113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11633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0.38776666666666665</v>
      </c>
      <c r="P2890">
        <f t="shared" si="181"/>
        <v>0</v>
      </c>
      <c r="Q2890" t="s">
        <v>8321</v>
      </c>
      <c r="R2890" t="s">
        <v>8322</v>
      </c>
      <c r="S2890" s="11">
        <f t="shared" si="182"/>
        <v>41922.285185185188</v>
      </c>
      <c r="T2890" s="11">
        <f t="shared" si="183"/>
        <v>41929.957638888889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11633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3.8776666666666668</v>
      </c>
      <c r="P2891">
        <f t="shared" si="181"/>
        <v>830.92857142857144</v>
      </c>
      <c r="Q2891" t="s">
        <v>8321</v>
      </c>
      <c r="R2891" t="s">
        <v>8322</v>
      </c>
      <c r="S2891" s="11">
        <f t="shared" si="182"/>
        <v>41850.613252314812</v>
      </c>
      <c r="T2891" s="11">
        <f t="shared" si="183"/>
        <v>41880.613252314812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11633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5.8164999999999996</v>
      </c>
      <c r="P2892">
        <f t="shared" si="181"/>
        <v>3877.6666666666665</v>
      </c>
      <c r="Q2892" t="s">
        <v>8321</v>
      </c>
      <c r="R2892" t="s">
        <v>8322</v>
      </c>
      <c r="S2892" s="11">
        <f t="shared" si="182"/>
        <v>41831.492962962962</v>
      </c>
      <c r="T2892" s="11">
        <f t="shared" si="183"/>
        <v>41859.875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11633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1.1633</v>
      </c>
      <c r="P2893">
        <f t="shared" si="181"/>
        <v>1163.3</v>
      </c>
      <c r="Q2893" t="s">
        <v>8321</v>
      </c>
      <c r="R2893" t="s">
        <v>8322</v>
      </c>
      <c r="S2893" s="11">
        <f t="shared" si="182"/>
        <v>42415.633425925931</v>
      </c>
      <c r="T2893" s="11">
        <f t="shared" si="183"/>
        <v>42475.59175925926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11633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2.1150909090909091</v>
      </c>
      <c r="P2894">
        <f t="shared" si="181"/>
        <v>684.29411764705878</v>
      </c>
      <c r="Q2894" t="s">
        <v>8321</v>
      </c>
      <c r="R2894" t="s">
        <v>8322</v>
      </c>
      <c r="S2894" s="11">
        <f t="shared" si="182"/>
        <v>41869.464166666665</v>
      </c>
      <c r="T2894" s="11">
        <f t="shared" si="183"/>
        <v>41876.625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11633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2.3266</v>
      </c>
      <c r="P2895">
        <f t="shared" si="181"/>
        <v>5816.5</v>
      </c>
      <c r="Q2895" t="s">
        <v>8321</v>
      </c>
      <c r="R2895" t="s">
        <v>8322</v>
      </c>
      <c r="S2895" s="11">
        <f t="shared" si="182"/>
        <v>41953.523090277777</v>
      </c>
      <c r="T2895" s="11">
        <f t="shared" si="183"/>
        <v>42012.833333333328</v>
      </c>
    </row>
    <row r="2896" spans="1:20" ht="18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11633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0.23266000000000001</v>
      </c>
      <c r="P2896">
        <f t="shared" si="181"/>
        <v>0</v>
      </c>
      <c r="Q2896" t="s">
        <v>8321</v>
      </c>
      <c r="R2896" t="s">
        <v>8322</v>
      </c>
      <c r="S2896" s="11">
        <f t="shared" si="182"/>
        <v>42037.736284722225</v>
      </c>
      <c r="T2896" s="11">
        <f t="shared" si="183"/>
        <v>42097.694618055553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11633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23.265999999999998</v>
      </c>
      <c r="P2897">
        <f t="shared" si="181"/>
        <v>2908.25</v>
      </c>
      <c r="Q2897" t="s">
        <v>8321</v>
      </c>
      <c r="R2897" t="s">
        <v>8322</v>
      </c>
      <c r="S2897" s="11">
        <f t="shared" si="182"/>
        <v>41811.305462962962</v>
      </c>
      <c r="T2897" s="11">
        <f t="shared" si="183"/>
        <v>41812.625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11633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3.8776666666666668</v>
      </c>
      <c r="P2898">
        <f t="shared" si="181"/>
        <v>969.41666666666663</v>
      </c>
      <c r="Q2898" t="s">
        <v>8321</v>
      </c>
      <c r="R2898" t="s">
        <v>8322</v>
      </c>
      <c r="S2898" s="11">
        <f t="shared" si="182"/>
        <v>42701.658807870372</v>
      </c>
      <c r="T2898" s="11">
        <f t="shared" si="183"/>
        <v>42716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11633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0.9694166666666667</v>
      </c>
      <c r="P2899">
        <f t="shared" si="181"/>
        <v>3877.6666666666665</v>
      </c>
      <c r="Q2899" t="s">
        <v>8321</v>
      </c>
      <c r="R2899" t="s">
        <v>8322</v>
      </c>
      <c r="S2899" s="11">
        <f t="shared" si="182"/>
        <v>42258.396504629629</v>
      </c>
      <c r="T2899" s="11">
        <f t="shared" si="183"/>
        <v>42288.395196759258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11633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1.5510666666666666</v>
      </c>
      <c r="P2900">
        <f t="shared" si="181"/>
        <v>969.41666666666663</v>
      </c>
      <c r="Q2900" t="s">
        <v>8321</v>
      </c>
      <c r="R2900" t="s">
        <v>8322</v>
      </c>
      <c r="S2900" s="11">
        <f t="shared" si="182"/>
        <v>42278.414965277778</v>
      </c>
      <c r="T2900" s="11">
        <f t="shared" si="183"/>
        <v>42308.414965277778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11633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1.1633</v>
      </c>
      <c r="P2901">
        <f t="shared" si="181"/>
        <v>0</v>
      </c>
      <c r="Q2901" t="s">
        <v>8321</v>
      </c>
      <c r="R2901" t="s">
        <v>8322</v>
      </c>
      <c r="S2901" s="11">
        <f t="shared" si="182"/>
        <v>42514.828217592592</v>
      </c>
      <c r="T2901" s="11">
        <f t="shared" si="183"/>
        <v>42574.828217592592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11633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2.1150909090909091</v>
      </c>
      <c r="P2902">
        <f t="shared" si="181"/>
        <v>1661.8571428571429</v>
      </c>
      <c r="Q2902" t="s">
        <v>8321</v>
      </c>
      <c r="R2902" t="s">
        <v>8322</v>
      </c>
      <c r="S2902" s="11">
        <f t="shared" si="182"/>
        <v>41829.984166666669</v>
      </c>
      <c r="T2902" s="11">
        <f t="shared" si="183"/>
        <v>41859.984166666669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11633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15.510666666666667</v>
      </c>
      <c r="P2903">
        <f t="shared" si="181"/>
        <v>5816.5</v>
      </c>
      <c r="Q2903" t="s">
        <v>8321</v>
      </c>
      <c r="R2903" t="s">
        <v>8322</v>
      </c>
      <c r="S2903" s="11">
        <f t="shared" si="182"/>
        <v>41982.654386574075</v>
      </c>
      <c r="T2903" s="11">
        <f t="shared" si="183"/>
        <v>42042.654386574075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11633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7.7553333333333335E-2</v>
      </c>
      <c r="P2904">
        <f t="shared" si="181"/>
        <v>11633</v>
      </c>
      <c r="Q2904" t="s">
        <v>8321</v>
      </c>
      <c r="R2904" t="s">
        <v>8322</v>
      </c>
      <c r="S2904" s="11">
        <f t="shared" si="182"/>
        <v>42210.189768518518</v>
      </c>
      <c r="T2904" s="11">
        <f t="shared" si="183"/>
        <v>42240.189768518518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11633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2.3266</v>
      </c>
      <c r="P2905">
        <f t="shared" si="181"/>
        <v>2908.25</v>
      </c>
      <c r="Q2905" t="s">
        <v>8321</v>
      </c>
      <c r="R2905" t="s">
        <v>8322</v>
      </c>
      <c r="S2905" s="11">
        <f t="shared" si="182"/>
        <v>42195.916874999995</v>
      </c>
      <c r="T2905" s="11">
        <f t="shared" si="183"/>
        <v>42255.916874999995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11633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7.7553333333333336</v>
      </c>
      <c r="P2906">
        <f t="shared" si="181"/>
        <v>2908.25</v>
      </c>
      <c r="Q2906" t="s">
        <v>8321</v>
      </c>
      <c r="R2906" t="s">
        <v>8322</v>
      </c>
      <c r="S2906" s="11">
        <f t="shared" si="182"/>
        <v>41940.717951388891</v>
      </c>
      <c r="T2906" s="11">
        <f t="shared" si="183"/>
        <v>41952.25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11633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3.3237142857142858</v>
      </c>
      <c r="P2907">
        <f t="shared" si="181"/>
        <v>684.29411764705878</v>
      </c>
      <c r="Q2907" t="s">
        <v>8321</v>
      </c>
      <c r="R2907" t="s">
        <v>8322</v>
      </c>
      <c r="S2907" s="11">
        <f t="shared" si="182"/>
        <v>42605.806863425925</v>
      </c>
      <c r="T2907" s="11">
        <f t="shared" si="183"/>
        <v>42619.806863425925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11633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1.9388333333333334</v>
      </c>
      <c r="P2908">
        <f t="shared" si="181"/>
        <v>1661.8571428571429</v>
      </c>
      <c r="Q2908" t="s">
        <v>8321</v>
      </c>
      <c r="R2908" t="s">
        <v>8322</v>
      </c>
      <c r="S2908" s="11">
        <f t="shared" si="182"/>
        <v>42199.398912037039</v>
      </c>
      <c r="T2908" s="11">
        <f t="shared" si="183"/>
        <v>42216.791666666672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11633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4.6532</v>
      </c>
      <c r="P2909">
        <f t="shared" si="181"/>
        <v>5816.5</v>
      </c>
      <c r="Q2909" t="s">
        <v>8321</v>
      </c>
      <c r="R2909" t="s">
        <v>8322</v>
      </c>
      <c r="S2909" s="11">
        <f t="shared" si="182"/>
        <v>42444.627743055549</v>
      </c>
      <c r="T2909" s="11">
        <f t="shared" si="183"/>
        <v>42504.627743055549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11633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1.2117708333333332</v>
      </c>
      <c r="P2910">
        <f t="shared" si="181"/>
        <v>2326.6</v>
      </c>
      <c r="Q2910" t="s">
        <v>8321</v>
      </c>
      <c r="R2910" t="s">
        <v>8322</v>
      </c>
      <c r="S2910" s="11">
        <f t="shared" si="182"/>
        <v>42499.481701388882</v>
      </c>
      <c r="T2910" s="11">
        <f t="shared" si="183"/>
        <v>42529.481701388882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11633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6.4627777777777784E-2</v>
      </c>
      <c r="P2911">
        <f t="shared" si="181"/>
        <v>11633</v>
      </c>
      <c r="Q2911" t="s">
        <v>8321</v>
      </c>
      <c r="R2911" t="s">
        <v>8322</v>
      </c>
      <c r="S2911" s="11">
        <f t="shared" si="182"/>
        <v>41929.016215277778</v>
      </c>
      <c r="T2911" s="11">
        <f t="shared" si="183"/>
        <v>41968.573611111111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11633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0.38776666666666665</v>
      </c>
      <c r="P2912">
        <f t="shared" si="181"/>
        <v>11633</v>
      </c>
      <c r="Q2912" t="s">
        <v>8321</v>
      </c>
      <c r="R2912" t="s">
        <v>8322</v>
      </c>
      <c r="S2912" s="11">
        <f t="shared" si="182"/>
        <v>42107.591284722221</v>
      </c>
      <c r="T2912" s="11">
        <f t="shared" si="183"/>
        <v>42167.591284722221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11633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6.4627777777777782</v>
      </c>
      <c r="P2913">
        <f t="shared" si="181"/>
        <v>830.92857142857144</v>
      </c>
      <c r="Q2913" t="s">
        <v>8321</v>
      </c>
      <c r="R2913" t="s">
        <v>8322</v>
      </c>
      <c r="S2913" s="11">
        <f t="shared" si="182"/>
        <v>42142.518819444449</v>
      </c>
      <c r="T2913" s="11">
        <f t="shared" si="183"/>
        <v>42182.518819444449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11633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0.80560941828254851</v>
      </c>
      <c r="P2914">
        <f t="shared" si="181"/>
        <v>447.42307692307691</v>
      </c>
      <c r="Q2914" t="s">
        <v>8321</v>
      </c>
      <c r="R2914" t="s">
        <v>8322</v>
      </c>
      <c r="S2914" s="11">
        <f t="shared" si="182"/>
        <v>42353.881643518514</v>
      </c>
      <c r="T2914" s="11">
        <f t="shared" si="183"/>
        <v>42383.881643518514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11633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1.1633</v>
      </c>
      <c r="P2915">
        <f t="shared" si="181"/>
        <v>5816.5</v>
      </c>
      <c r="Q2915" t="s">
        <v>8321</v>
      </c>
      <c r="R2915" t="s">
        <v>8322</v>
      </c>
      <c r="S2915" s="11">
        <f t="shared" si="182"/>
        <v>41828.672905092593</v>
      </c>
      <c r="T2915" s="11">
        <f t="shared" si="183"/>
        <v>41888.672905092593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11633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0.46532000000000001</v>
      </c>
      <c r="P2916">
        <f t="shared" si="181"/>
        <v>11633</v>
      </c>
      <c r="Q2916" t="s">
        <v>8321</v>
      </c>
      <c r="R2916" t="s">
        <v>8322</v>
      </c>
      <c r="S2916" s="11">
        <f t="shared" si="182"/>
        <v>42017.657337962963</v>
      </c>
      <c r="T2916" s="11">
        <f t="shared" si="183"/>
        <v>42077.615671296298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11633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11.632999999999999</v>
      </c>
      <c r="P2917">
        <f t="shared" si="181"/>
        <v>3877.6666666666665</v>
      </c>
      <c r="Q2917" t="s">
        <v>8321</v>
      </c>
      <c r="R2917" t="s">
        <v>8322</v>
      </c>
      <c r="S2917" s="11">
        <f t="shared" si="182"/>
        <v>42415.148032407407</v>
      </c>
      <c r="T2917" s="11">
        <f t="shared" si="183"/>
        <v>42445.106365740736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11633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6.2881081081081085</v>
      </c>
      <c r="P2918">
        <f t="shared" si="181"/>
        <v>1661.8571428571429</v>
      </c>
      <c r="Q2918" t="s">
        <v>8321</v>
      </c>
      <c r="R2918" t="s">
        <v>8322</v>
      </c>
      <c r="S2918" s="11">
        <f t="shared" si="182"/>
        <v>41755.226724537039</v>
      </c>
      <c r="T2918" s="11">
        <f t="shared" si="183"/>
        <v>41778.226724537039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11633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5.8164999999999996</v>
      </c>
      <c r="P2919">
        <f t="shared" si="181"/>
        <v>1292.5555555555557</v>
      </c>
      <c r="Q2919" t="s">
        <v>8321</v>
      </c>
      <c r="R2919" t="s">
        <v>8322</v>
      </c>
      <c r="S2919" s="11">
        <f t="shared" si="182"/>
        <v>42244.984340277777</v>
      </c>
      <c r="T2919" s="11">
        <f t="shared" si="183"/>
        <v>42262.984340277777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11633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2.3266</v>
      </c>
      <c r="P2920">
        <f t="shared" si="181"/>
        <v>581.65</v>
      </c>
      <c r="Q2920" t="s">
        <v>8321</v>
      </c>
      <c r="R2920" t="s">
        <v>8322</v>
      </c>
      <c r="S2920" s="11">
        <f t="shared" si="182"/>
        <v>42278.379710648151</v>
      </c>
      <c r="T2920" s="11">
        <f t="shared" si="183"/>
        <v>42306.379710648151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11633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19.388333333333332</v>
      </c>
      <c r="P2921">
        <f t="shared" si="181"/>
        <v>1938.8333333333333</v>
      </c>
      <c r="Q2921" t="s">
        <v>8321</v>
      </c>
      <c r="R2921" t="s">
        <v>8322</v>
      </c>
      <c r="S2921" s="11">
        <f t="shared" si="182"/>
        <v>41826.36954861111</v>
      </c>
      <c r="T2921" s="11">
        <f t="shared" si="183"/>
        <v>41856.36954861111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11633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4.6532</v>
      </c>
      <c r="P2922">
        <f t="shared" si="181"/>
        <v>894.84615384615381</v>
      </c>
      <c r="Q2922" t="s">
        <v>8321</v>
      </c>
      <c r="R2922" t="s">
        <v>8322</v>
      </c>
      <c r="S2922" s="11">
        <f t="shared" si="182"/>
        <v>42058.542476851857</v>
      </c>
      <c r="T2922" s="11">
        <f t="shared" si="183"/>
        <v>42088.500810185185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11633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116.33</v>
      </c>
      <c r="P2923">
        <f t="shared" si="181"/>
        <v>3877.6666666666665</v>
      </c>
      <c r="Q2923" t="s">
        <v>8321</v>
      </c>
      <c r="R2923" t="s">
        <v>8363</v>
      </c>
      <c r="S2923" s="11">
        <f t="shared" si="182"/>
        <v>41877.636620370373</v>
      </c>
      <c r="T2923" s="11">
        <f t="shared" si="183"/>
        <v>41907.636620370373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11633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23.265999999999998</v>
      </c>
      <c r="P2924">
        <f t="shared" si="181"/>
        <v>1938.8333333333333</v>
      </c>
      <c r="Q2924" t="s">
        <v>8321</v>
      </c>
      <c r="R2924" t="s">
        <v>8363</v>
      </c>
      <c r="S2924" s="11">
        <f t="shared" si="182"/>
        <v>42097.624155092592</v>
      </c>
      <c r="T2924" s="11">
        <f t="shared" si="183"/>
        <v>42142.624155092592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11633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38.776666666666664</v>
      </c>
      <c r="P2925">
        <f t="shared" si="181"/>
        <v>1163.3</v>
      </c>
      <c r="Q2925" t="s">
        <v>8321</v>
      </c>
      <c r="R2925" t="s">
        <v>8363</v>
      </c>
      <c r="S2925" s="11">
        <f t="shared" si="182"/>
        <v>42012.90253472222</v>
      </c>
      <c r="T2925" s="11">
        <f t="shared" si="183"/>
        <v>42027.875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11633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0.46532000000000001</v>
      </c>
      <c r="P2926">
        <f t="shared" si="181"/>
        <v>79.136054421768705</v>
      </c>
      <c r="Q2926" t="s">
        <v>8321</v>
      </c>
      <c r="R2926" t="s">
        <v>8363</v>
      </c>
      <c r="S2926" s="11">
        <f t="shared" si="182"/>
        <v>42103.306828703702</v>
      </c>
      <c r="T2926" s="11">
        <f t="shared" si="183"/>
        <v>42132.915972222225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11633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0.25851111111111114</v>
      </c>
      <c r="P2927">
        <f t="shared" si="181"/>
        <v>58.457286432160807</v>
      </c>
      <c r="Q2927" t="s">
        <v>8321</v>
      </c>
      <c r="R2927" t="s">
        <v>8363</v>
      </c>
      <c r="S2927" s="11">
        <f t="shared" si="182"/>
        <v>41863.334120370368</v>
      </c>
      <c r="T2927" s="11">
        <f t="shared" si="183"/>
        <v>41893.334120370368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11633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3.8776666666666668</v>
      </c>
      <c r="P2928">
        <f t="shared" si="181"/>
        <v>232.66</v>
      </c>
      <c r="Q2928" t="s">
        <v>8321</v>
      </c>
      <c r="R2928" t="s">
        <v>8363</v>
      </c>
      <c r="S2928" s="11">
        <f t="shared" si="182"/>
        <v>42044.515960648147</v>
      </c>
      <c r="T2928" s="11">
        <f t="shared" si="183"/>
        <v>42058.515960648147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11633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6.4627777777777782</v>
      </c>
      <c r="P2929">
        <f t="shared" si="181"/>
        <v>553.95238095238096</v>
      </c>
      <c r="Q2929" t="s">
        <v>8321</v>
      </c>
      <c r="R2929" t="s">
        <v>8363</v>
      </c>
      <c r="S2929" s="11">
        <f t="shared" si="182"/>
        <v>41806.419317129628</v>
      </c>
      <c r="T2929" s="11">
        <f t="shared" si="183"/>
        <v>41834.958333333336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11633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11.632999999999999</v>
      </c>
      <c r="P2930">
        <f t="shared" si="181"/>
        <v>484.70833333333331</v>
      </c>
      <c r="Q2930" t="s">
        <v>8321</v>
      </c>
      <c r="R2930" t="s">
        <v>8363</v>
      </c>
      <c r="S2930" s="11">
        <f t="shared" si="182"/>
        <v>42403.748217592598</v>
      </c>
      <c r="T2930" s="11">
        <f t="shared" si="183"/>
        <v>42433.748217592598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11633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1.4541249999999999</v>
      </c>
      <c r="P2931">
        <f t="shared" si="181"/>
        <v>363.53125</v>
      </c>
      <c r="Q2931" t="s">
        <v>8321</v>
      </c>
      <c r="R2931" t="s">
        <v>8363</v>
      </c>
      <c r="S2931" s="11">
        <f t="shared" si="182"/>
        <v>41754.314328703702</v>
      </c>
      <c r="T2931" s="11">
        <f t="shared" si="183"/>
        <v>41784.314328703702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11633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1.1633</v>
      </c>
      <c r="P2932">
        <f t="shared" si="181"/>
        <v>187.62903225806451</v>
      </c>
      <c r="Q2932" t="s">
        <v>8321</v>
      </c>
      <c r="R2932" t="s">
        <v>8363</v>
      </c>
      <c r="S2932" s="11">
        <f t="shared" si="182"/>
        <v>42101.334074074075</v>
      </c>
      <c r="T2932" s="11">
        <f t="shared" si="183"/>
        <v>42131.334074074075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11633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15.510666666666667</v>
      </c>
      <c r="P2933">
        <f t="shared" si="181"/>
        <v>1292.5555555555557</v>
      </c>
      <c r="Q2933" t="s">
        <v>8321</v>
      </c>
      <c r="R2933" t="s">
        <v>8363</v>
      </c>
      <c r="S2933" s="11">
        <f t="shared" si="182"/>
        <v>41872.041238425925</v>
      </c>
      <c r="T2933" s="11">
        <f t="shared" si="183"/>
        <v>41897.005555555559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11633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3.7525806451612902</v>
      </c>
      <c r="P2934">
        <f t="shared" si="181"/>
        <v>306.13157894736844</v>
      </c>
      <c r="Q2934" t="s">
        <v>8321</v>
      </c>
      <c r="R2934" t="s">
        <v>8363</v>
      </c>
      <c r="S2934" s="11">
        <f t="shared" si="182"/>
        <v>42024.914780092593</v>
      </c>
      <c r="T2934" s="11">
        <f t="shared" si="183"/>
        <v>42056.208333333328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11633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4.6532</v>
      </c>
      <c r="P2935">
        <f t="shared" si="181"/>
        <v>215.42592592592592</v>
      </c>
      <c r="Q2935" t="s">
        <v>8321</v>
      </c>
      <c r="R2935" t="s">
        <v>8363</v>
      </c>
      <c r="S2935" s="11">
        <f t="shared" si="182"/>
        <v>42495.706631944442</v>
      </c>
      <c r="T2935" s="11">
        <f t="shared" si="183"/>
        <v>42525.706631944442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11633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4.6532</v>
      </c>
      <c r="P2936">
        <f t="shared" si="181"/>
        <v>314.40540540540542</v>
      </c>
      <c r="Q2936" t="s">
        <v>8321</v>
      </c>
      <c r="R2936" t="s">
        <v>8363</v>
      </c>
      <c r="S2936" s="11">
        <f t="shared" si="182"/>
        <v>41775.386157407411</v>
      </c>
      <c r="T2936" s="11">
        <f t="shared" si="183"/>
        <v>41805.386157407411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11633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3.3237142857142858</v>
      </c>
      <c r="P2937">
        <f t="shared" si="181"/>
        <v>298.28205128205127</v>
      </c>
      <c r="Q2937" t="s">
        <v>8321</v>
      </c>
      <c r="R2937" t="s">
        <v>8363</v>
      </c>
      <c r="S2937" s="11">
        <f t="shared" si="182"/>
        <v>42553.333425925928</v>
      </c>
      <c r="T2937" s="11">
        <f t="shared" si="183"/>
        <v>42611.458333333328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11633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11.632999999999999</v>
      </c>
      <c r="P2938">
        <f t="shared" si="181"/>
        <v>342.14705882352939</v>
      </c>
      <c r="Q2938" t="s">
        <v>8321</v>
      </c>
      <c r="R2938" t="s">
        <v>8363</v>
      </c>
      <c r="S2938" s="11">
        <f t="shared" si="182"/>
        <v>41912.400729166664</v>
      </c>
      <c r="T2938" s="11">
        <f t="shared" si="183"/>
        <v>41924.957638888889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11633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7.7553333333333336</v>
      </c>
      <c r="P2939">
        <f t="shared" si="181"/>
        <v>211.5090909090909</v>
      </c>
      <c r="Q2939" t="s">
        <v>8321</v>
      </c>
      <c r="R2939" t="s">
        <v>8363</v>
      </c>
      <c r="S2939" s="11">
        <f t="shared" si="182"/>
        <v>41803.207326388889</v>
      </c>
      <c r="T2939" s="11">
        <f t="shared" si="183"/>
        <v>41833.207326388889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11633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2.9082499999999998</v>
      </c>
      <c r="P2940">
        <f t="shared" si="181"/>
        <v>363.53125</v>
      </c>
      <c r="Q2940" t="s">
        <v>8321</v>
      </c>
      <c r="R2940" t="s">
        <v>8363</v>
      </c>
      <c r="S2940" s="11">
        <f t="shared" si="182"/>
        <v>42004.453865740739</v>
      </c>
      <c r="T2940" s="11">
        <f t="shared" si="183"/>
        <v>42034.453865740739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11633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1.4541249999999999</v>
      </c>
      <c r="P2941">
        <f t="shared" si="181"/>
        <v>465.32</v>
      </c>
      <c r="Q2941" t="s">
        <v>8321</v>
      </c>
      <c r="R2941" t="s">
        <v>8363</v>
      </c>
      <c r="S2941" s="11">
        <f t="shared" si="182"/>
        <v>41845.559166666666</v>
      </c>
      <c r="T2941" s="11">
        <f t="shared" si="183"/>
        <v>41878.791666666664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11633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4.6532</v>
      </c>
      <c r="P2942">
        <f t="shared" si="181"/>
        <v>352.5151515151515</v>
      </c>
      <c r="Q2942" t="s">
        <v>8321</v>
      </c>
      <c r="R2942" t="s">
        <v>8363</v>
      </c>
      <c r="S2942" s="11">
        <f t="shared" si="182"/>
        <v>41982.523356481484</v>
      </c>
      <c r="T2942" s="11">
        <f t="shared" si="183"/>
        <v>42022.523356481484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11633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0.46532000000000001</v>
      </c>
      <c r="P2943">
        <f t="shared" si="181"/>
        <v>11633</v>
      </c>
      <c r="Q2943" t="s">
        <v>8321</v>
      </c>
      <c r="R2943" t="s">
        <v>8361</v>
      </c>
      <c r="S2943" s="11">
        <f t="shared" si="182"/>
        <v>42034.710127314815</v>
      </c>
      <c r="T2943" s="11">
        <f t="shared" si="183"/>
        <v>42064.710127314815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11633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5.8165000000000001E-2</v>
      </c>
      <c r="P2944">
        <f t="shared" si="181"/>
        <v>57.589108910891092</v>
      </c>
      <c r="Q2944" t="s">
        <v>8321</v>
      </c>
      <c r="R2944" t="s">
        <v>8361</v>
      </c>
      <c r="S2944" s="11">
        <f t="shared" si="182"/>
        <v>42334.553923611107</v>
      </c>
      <c r="T2944" s="11">
        <f t="shared" si="183"/>
        <v>42354.595833333333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11633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3.8776666666666668</v>
      </c>
      <c r="P2945">
        <f t="shared" si="181"/>
        <v>0</v>
      </c>
      <c r="Q2945" t="s">
        <v>8321</v>
      </c>
      <c r="R2945" t="s">
        <v>8361</v>
      </c>
      <c r="S2945" s="11">
        <f t="shared" si="182"/>
        <v>42076.879398148143</v>
      </c>
      <c r="T2945" s="11">
        <f t="shared" si="183"/>
        <v>42106.879398148143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11633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1.1633</v>
      </c>
      <c r="P2946">
        <f t="shared" si="181"/>
        <v>11633</v>
      </c>
      <c r="Q2946" t="s">
        <v>8321</v>
      </c>
      <c r="R2946" t="s">
        <v>8361</v>
      </c>
      <c r="S2946" s="11">
        <f t="shared" si="182"/>
        <v>42132.6643287037</v>
      </c>
      <c r="T2946" s="11">
        <f t="shared" si="183"/>
        <v>42162.6643287037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11633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0.23266000000000001</v>
      </c>
      <c r="P2947">
        <f t="shared" ref="P2947:P3010" si="185">IF(L2947&gt;0, E2947/L2947, 0)</f>
        <v>0</v>
      </c>
      <c r="Q2947" t="s">
        <v>8321</v>
      </c>
      <c r="R2947" t="s">
        <v>8361</v>
      </c>
      <c r="S2947" s="11">
        <f t="shared" ref="S2947:S3010" si="186">(((J2947/60)/60)/24)+DATE(1970,1,1)+(-6/24)</f>
        <v>42117.889583333337</v>
      </c>
      <c r="T2947" s="11">
        <f t="shared" ref="T2947:T3010" si="187">(((I2947/60)/60)/24)+DATE(1970,1,1)+(-6/24)</f>
        <v>42147.889583333337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11633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5.8164999999999996</v>
      </c>
      <c r="P2948">
        <f t="shared" si="185"/>
        <v>5816.5</v>
      </c>
      <c r="Q2948" t="s">
        <v>8321</v>
      </c>
      <c r="R2948" t="s">
        <v>8361</v>
      </c>
      <c r="S2948" s="11">
        <f t="shared" si="186"/>
        <v>42567.281157407408</v>
      </c>
      <c r="T2948" s="11">
        <f t="shared" si="187"/>
        <v>42597.281157407408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11633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0.46532000000000001</v>
      </c>
      <c r="P2949">
        <f t="shared" si="185"/>
        <v>894.84615384615381</v>
      </c>
      <c r="Q2949" t="s">
        <v>8321</v>
      </c>
      <c r="R2949" t="s">
        <v>8361</v>
      </c>
      <c r="S2949" s="11">
        <f t="shared" si="186"/>
        <v>42649.312118055561</v>
      </c>
      <c r="T2949" s="11">
        <f t="shared" si="187"/>
        <v>42698.465972222228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11633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2.3265999999999998E-2</v>
      </c>
      <c r="P2950">
        <f t="shared" si="185"/>
        <v>1292.5555555555557</v>
      </c>
      <c r="Q2950" t="s">
        <v>8321</v>
      </c>
      <c r="R2950" t="s">
        <v>8361</v>
      </c>
      <c r="S2950" s="11">
        <f t="shared" si="186"/>
        <v>42097.399224537032</v>
      </c>
      <c r="T2950" s="11">
        <f t="shared" si="187"/>
        <v>42157.399224537032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11633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11.632999999999999</v>
      </c>
      <c r="P2951">
        <f t="shared" si="185"/>
        <v>5816.5</v>
      </c>
      <c r="Q2951" t="s">
        <v>8321</v>
      </c>
      <c r="R2951" t="s">
        <v>8361</v>
      </c>
      <c r="S2951" s="11">
        <f t="shared" si="186"/>
        <v>42297.573113425926</v>
      </c>
      <c r="T2951" s="11">
        <f t="shared" si="187"/>
        <v>42327.614780092597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11633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2.3265999999999998E-3</v>
      </c>
      <c r="P2952">
        <f t="shared" si="185"/>
        <v>0</v>
      </c>
      <c r="Q2952" t="s">
        <v>8321</v>
      </c>
      <c r="R2952" t="s">
        <v>8361</v>
      </c>
      <c r="S2952" s="11">
        <f t="shared" si="186"/>
        <v>42362.11518518519</v>
      </c>
      <c r="T2952" s="11">
        <f t="shared" si="187"/>
        <v>42392.11518518519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11633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0.23266000000000001</v>
      </c>
      <c r="P2953">
        <f t="shared" si="185"/>
        <v>200.56896551724137</v>
      </c>
      <c r="Q2953" t="s">
        <v>8321</v>
      </c>
      <c r="R2953" t="s">
        <v>8361</v>
      </c>
      <c r="S2953" s="11">
        <f t="shared" si="186"/>
        <v>41872.552928240737</v>
      </c>
      <c r="T2953" s="11">
        <f t="shared" si="187"/>
        <v>41917.552928240737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11633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0.58165</v>
      </c>
      <c r="P2954">
        <f t="shared" si="185"/>
        <v>1454.125</v>
      </c>
      <c r="Q2954" t="s">
        <v>8321</v>
      </c>
      <c r="R2954" t="s">
        <v>8361</v>
      </c>
      <c r="S2954" s="11">
        <f t="shared" si="186"/>
        <v>42628.440266203703</v>
      </c>
      <c r="T2954" s="11">
        <f t="shared" si="187"/>
        <v>42659.916666666672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11633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2.9082500000000001E-2</v>
      </c>
      <c r="P2955">
        <f t="shared" si="185"/>
        <v>3877.6666666666665</v>
      </c>
      <c r="Q2955" t="s">
        <v>8321</v>
      </c>
      <c r="R2955" t="s">
        <v>8361</v>
      </c>
      <c r="S2955" s="11">
        <f t="shared" si="186"/>
        <v>42255.541909722218</v>
      </c>
      <c r="T2955" s="11">
        <f t="shared" si="187"/>
        <v>42285.541909722218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11633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0.7755333333333333</v>
      </c>
      <c r="P2956">
        <f t="shared" si="185"/>
        <v>0</v>
      </c>
      <c r="Q2956" t="s">
        <v>8321</v>
      </c>
      <c r="R2956" t="s">
        <v>8361</v>
      </c>
      <c r="S2956" s="11">
        <f t="shared" si="186"/>
        <v>42790.333368055552</v>
      </c>
      <c r="T2956" s="11">
        <f t="shared" si="187"/>
        <v>42810.291701388895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11633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9.6941666666666659</v>
      </c>
      <c r="P2957">
        <f t="shared" si="185"/>
        <v>1057.5454545454545</v>
      </c>
      <c r="Q2957" t="s">
        <v>8321</v>
      </c>
      <c r="R2957" t="s">
        <v>8361</v>
      </c>
      <c r="S2957" s="11">
        <f t="shared" si="186"/>
        <v>42141.491307870368</v>
      </c>
      <c r="T2957" s="11">
        <f t="shared" si="187"/>
        <v>42171.491307870368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11633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1.4725316455696202</v>
      </c>
      <c r="P2958">
        <f t="shared" si="185"/>
        <v>581.65</v>
      </c>
      <c r="Q2958" t="s">
        <v>8321</v>
      </c>
      <c r="R2958" t="s">
        <v>8361</v>
      </c>
      <c r="S2958" s="11">
        <f t="shared" si="186"/>
        <v>42464.708912037036</v>
      </c>
      <c r="T2958" s="11">
        <f t="shared" si="187"/>
        <v>42494.708912037036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11633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0.7755333333333333</v>
      </c>
      <c r="P2959">
        <f t="shared" si="185"/>
        <v>3877.6666666666665</v>
      </c>
      <c r="Q2959" t="s">
        <v>8321</v>
      </c>
      <c r="R2959" t="s">
        <v>8361</v>
      </c>
      <c r="S2959" s="11">
        <f t="shared" si="186"/>
        <v>42030.761249999996</v>
      </c>
      <c r="T2959" s="11">
        <f t="shared" si="187"/>
        <v>42090.719583333332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11633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0.1454125</v>
      </c>
      <c r="P2960">
        <f t="shared" si="185"/>
        <v>0</v>
      </c>
      <c r="Q2960" t="s">
        <v>8321</v>
      </c>
      <c r="R2960" t="s">
        <v>8361</v>
      </c>
      <c r="S2960" s="11">
        <f t="shared" si="186"/>
        <v>42438.529131944444</v>
      </c>
      <c r="T2960" s="11">
        <f t="shared" si="187"/>
        <v>42498.48746527778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11633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1.1633</v>
      </c>
      <c r="P2961">
        <f t="shared" si="185"/>
        <v>0</v>
      </c>
      <c r="Q2961" t="s">
        <v>8321</v>
      </c>
      <c r="R2961" t="s">
        <v>8361</v>
      </c>
      <c r="S2961" s="11">
        <f t="shared" si="186"/>
        <v>42497.758391203708</v>
      </c>
      <c r="T2961" s="11">
        <f t="shared" si="187"/>
        <v>42527.758391203708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11633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3.8776666666666664E-4</v>
      </c>
      <c r="P2962">
        <f t="shared" si="185"/>
        <v>0</v>
      </c>
      <c r="Q2962" t="s">
        <v>8321</v>
      </c>
      <c r="R2962" t="s">
        <v>8361</v>
      </c>
      <c r="S2962" s="11">
        <f t="shared" si="186"/>
        <v>41863.507210648146</v>
      </c>
      <c r="T2962" s="11">
        <f t="shared" si="187"/>
        <v>41893.507210648146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11633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2.3266</v>
      </c>
      <c r="P2963">
        <f t="shared" si="185"/>
        <v>107.71296296296296</v>
      </c>
      <c r="Q2963" t="s">
        <v>8321</v>
      </c>
      <c r="R2963" t="s">
        <v>8322</v>
      </c>
      <c r="S2963" s="11">
        <f t="shared" si="186"/>
        <v>42060.962488425925</v>
      </c>
      <c r="T2963" s="11">
        <f t="shared" si="187"/>
        <v>42088.916666666672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11633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11.632999999999999</v>
      </c>
      <c r="P2964">
        <f t="shared" si="185"/>
        <v>581.65</v>
      </c>
      <c r="Q2964" t="s">
        <v>8321</v>
      </c>
      <c r="R2964" t="s">
        <v>8322</v>
      </c>
      <c r="S2964" s="11">
        <f t="shared" si="186"/>
        <v>42035.99428240741</v>
      </c>
      <c r="T2964" s="11">
        <f t="shared" si="187"/>
        <v>42064.040972222225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11633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1.1633</v>
      </c>
      <c r="P2965">
        <f t="shared" si="185"/>
        <v>118.70408163265306</v>
      </c>
      <c r="Q2965" t="s">
        <v>8321</v>
      </c>
      <c r="R2965" t="s">
        <v>8322</v>
      </c>
      <c r="S2965" s="11">
        <f t="shared" si="186"/>
        <v>42157.220185185186</v>
      </c>
      <c r="T2965" s="11">
        <f t="shared" si="187"/>
        <v>42187.220185185186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11633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2.3266</v>
      </c>
      <c r="P2966">
        <f t="shared" si="185"/>
        <v>59.352040816326529</v>
      </c>
      <c r="Q2966" t="s">
        <v>8321</v>
      </c>
      <c r="R2966" t="s">
        <v>8322</v>
      </c>
      <c r="S2966" s="11">
        <f t="shared" si="186"/>
        <v>41827.659942129627</v>
      </c>
      <c r="T2966" s="11">
        <f t="shared" si="187"/>
        <v>41857.647222222222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11633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7.7553333333333336</v>
      </c>
      <c r="P2967">
        <f t="shared" si="185"/>
        <v>298.28205128205127</v>
      </c>
      <c r="Q2967" t="s">
        <v>8321</v>
      </c>
      <c r="R2967" t="s">
        <v>8322</v>
      </c>
      <c r="S2967" s="11">
        <f t="shared" si="186"/>
        <v>42162.479548611111</v>
      </c>
      <c r="T2967" s="11">
        <f t="shared" si="187"/>
        <v>42192.479548611111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11633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1.1633</v>
      </c>
      <c r="P2968">
        <f t="shared" si="185"/>
        <v>90.8828125</v>
      </c>
      <c r="Q2968" t="s">
        <v>8321</v>
      </c>
      <c r="R2968" t="s">
        <v>8322</v>
      </c>
      <c r="S2968" s="11">
        <f t="shared" si="186"/>
        <v>42233.488564814819</v>
      </c>
      <c r="T2968" s="11">
        <f t="shared" si="187"/>
        <v>42263.488564814819</v>
      </c>
    </row>
    <row r="2969" spans="1:20" ht="33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11633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2.3266</v>
      </c>
      <c r="P2969">
        <f t="shared" si="185"/>
        <v>163.8450704225352</v>
      </c>
      <c r="Q2969" t="s">
        <v>8321</v>
      </c>
      <c r="R2969" t="s">
        <v>8322</v>
      </c>
      <c r="S2969" s="11">
        <f t="shared" si="186"/>
        <v>42041.947824074072</v>
      </c>
      <c r="T2969" s="11">
        <f t="shared" si="187"/>
        <v>42071.906157407408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11633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3.3237142857142858</v>
      </c>
      <c r="P2970">
        <f t="shared" si="185"/>
        <v>247.51063829787233</v>
      </c>
      <c r="Q2970" t="s">
        <v>8321</v>
      </c>
      <c r="R2970" t="s">
        <v>8322</v>
      </c>
      <c r="S2970" s="11">
        <f t="shared" si="186"/>
        <v>42585.273842592593</v>
      </c>
      <c r="T2970" s="11">
        <f t="shared" si="187"/>
        <v>42598.915972222225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11633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11.632999999999999</v>
      </c>
      <c r="P2971">
        <f t="shared" si="185"/>
        <v>684.29411764705878</v>
      </c>
      <c r="Q2971" t="s">
        <v>8321</v>
      </c>
      <c r="R2971" t="s">
        <v>8322</v>
      </c>
      <c r="S2971" s="11">
        <f t="shared" si="186"/>
        <v>42097.536493055552</v>
      </c>
      <c r="T2971" s="11">
        <f t="shared" si="187"/>
        <v>42127.702083333337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11633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1.9388333333333334</v>
      </c>
      <c r="P2972">
        <f t="shared" si="185"/>
        <v>127.83516483516483</v>
      </c>
      <c r="Q2972" t="s">
        <v>8321</v>
      </c>
      <c r="R2972" t="s">
        <v>8322</v>
      </c>
      <c r="S2972" s="11">
        <f t="shared" si="186"/>
        <v>41808.419571759259</v>
      </c>
      <c r="T2972" s="11">
        <f t="shared" si="187"/>
        <v>41838.419571759259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11633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3.6353124999999999</v>
      </c>
      <c r="P2973">
        <f t="shared" si="185"/>
        <v>270.53488372093022</v>
      </c>
      <c r="Q2973" t="s">
        <v>8321</v>
      </c>
      <c r="R2973" t="s">
        <v>8322</v>
      </c>
      <c r="S2973" s="11">
        <f t="shared" si="186"/>
        <v>41852.408310185187</v>
      </c>
      <c r="T2973" s="11">
        <f t="shared" si="187"/>
        <v>41882.408310185187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11633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5.8164999999999996</v>
      </c>
      <c r="P2974">
        <f t="shared" si="185"/>
        <v>684.29411764705878</v>
      </c>
      <c r="Q2974" t="s">
        <v>8321</v>
      </c>
      <c r="R2974" t="s">
        <v>8322</v>
      </c>
      <c r="S2974" s="11">
        <f t="shared" si="186"/>
        <v>42693.860185185185</v>
      </c>
      <c r="T2974" s="11">
        <f t="shared" si="187"/>
        <v>42708.791666666672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11633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2.3266</v>
      </c>
      <c r="P2975">
        <f t="shared" si="185"/>
        <v>352.5151515151515</v>
      </c>
      <c r="Q2975" t="s">
        <v>8321</v>
      </c>
      <c r="R2975" t="s">
        <v>8322</v>
      </c>
      <c r="S2975" s="11">
        <f t="shared" si="186"/>
        <v>42341.568379629629</v>
      </c>
      <c r="T2975" s="11">
        <f t="shared" si="187"/>
        <v>42369.916666666672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11633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2.3266</v>
      </c>
      <c r="P2976">
        <f t="shared" si="185"/>
        <v>133.71264367816093</v>
      </c>
      <c r="Q2976" t="s">
        <v>8321</v>
      </c>
      <c r="R2976" t="s">
        <v>8322</v>
      </c>
      <c r="S2976" s="11">
        <f t="shared" si="186"/>
        <v>41879.811006944445</v>
      </c>
      <c r="T2976" s="11">
        <f t="shared" si="187"/>
        <v>41907.815972222219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11633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1.4541249999999999</v>
      </c>
      <c r="P2977">
        <f t="shared" si="185"/>
        <v>102.94690265486726</v>
      </c>
      <c r="Q2977" t="s">
        <v>8321</v>
      </c>
      <c r="R2977" t="s">
        <v>8322</v>
      </c>
      <c r="S2977" s="11">
        <f t="shared" si="186"/>
        <v>41941.433865740742</v>
      </c>
      <c r="T2977" s="11">
        <f t="shared" si="187"/>
        <v>41969.875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11633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166.18571428571428</v>
      </c>
      <c r="P2978">
        <f t="shared" si="185"/>
        <v>830.92857142857144</v>
      </c>
      <c r="Q2978" t="s">
        <v>8321</v>
      </c>
      <c r="R2978" t="s">
        <v>8322</v>
      </c>
      <c r="S2978" s="11">
        <f t="shared" si="186"/>
        <v>42425.480671296296</v>
      </c>
      <c r="T2978" s="11">
        <f t="shared" si="187"/>
        <v>42442.25</v>
      </c>
    </row>
    <row r="2979" spans="1:20" ht="49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11633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3.8776666666666668</v>
      </c>
      <c r="P2979">
        <f t="shared" si="185"/>
        <v>387.76666666666665</v>
      </c>
      <c r="Q2979" t="s">
        <v>8321</v>
      </c>
      <c r="R2979" t="s">
        <v>8322</v>
      </c>
      <c r="S2979" s="11">
        <f t="shared" si="186"/>
        <v>42026.63118055556</v>
      </c>
      <c r="T2979" s="11">
        <f t="shared" si="187"/>
        <v>42085.843055555553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11633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15.510666666666667</v>
      </c>
      <c r="P2980">
        <f t="shared" si="185"/>
        <v>727.0625</v>
      </c>
      <c r="Q2980" t="s">
        <v>8321</v>
      </c>
      <c r="R2980" t="s">
        <v>8322</v>
      </c>
      <c r="S2980" s="11">
        <f t="shared" si="186"/>
        <v>41922.390590277777</v>
      </c>
      <c r="T2980" s="11">
        <f t="shared" si="187"/>
        <v>41931.999305555553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11633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2.3266</v>
      </c>
      <c r="P2981">
        <f t="shared" si="185"/>
        <v>252.89130434782609</v>
      </c>
      <c r="Q2981" t="s">
        <v>8321</v>
      </c>
      <c r="R2981" t="s">
        <v>8322</v>
      </c>
      <c r="S2981" s="11">
        <f t="shared" si="186"/>
        <v>41993.574340277773</v>
      </c>
      <c r="T2981" s="11">
        <f t="shared" si="187"/>
        <v>42010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11633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3.8776666666666668</v>
      </c>
      <c r="P2982">
        <f t="shared" si="185"/>
        <v>484.70833333333331</v>
      </c>
      <c r="Q2982" t="s">
        <v>8321</v>
      </c>
      <c r="R2982" t="s">
        <v>8322</v>
      </c>
      <c r="S2982" s="11">
        <f t="shared" si="186"/>
        <v>42219.665856481486</v>
      </c>
      <c r="T2982" s="11">
        <f t="shared" si="187"/>
        <v>42239.833333333328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11633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2.9082499999999998</v>
      </c>
      <c r="P2983">
        <f t="shared" si="185"/>
        <v>119.9278350515464</v>
      </c>
      <c r="Q2983" t="s">
        <v>8321</v>
      </c>
      <c r="R2983" t="s">
        <v>8361</v>
      </c>
      <c r="S2983" s="11">
        <f t="shared" si="186"/>
        <v>42225.309675925921</v>
      </c>
      <c r="T2983" s="11">
        <f t="shared" si="187"/>
        <v>42270.309675925921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11633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2.3266</v>
      </c>
      <c r="P2984">
        <f t="shared" si="185"/>
        <v>197.16949152542372</v>
      </c>
      <c r="Q2984" t="s">
        <v>8321</v>
      </c>
      <c r="R2984" t="s">
        <v>8361</v>
      </c>
      <c r="S2984" s="11">
        <f t="shared" si="186"/>
        <v>42381.436840277776</v>
      </c>
      <c r="T2984" s="11">
        <f t="shared" si="187"/>
        <v>42411.436840277776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11633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0.10028448275862069</v>
      </c>
      <c r="P2985">
        <f t="shared" si="185"/>
        <v>10.623744292237443</v>
      </c>
      <c r="Q2985" t="s">
        <v>8321</v>
      </c>
      <c r="R2985" t="s">
        <v>8361</v>
      </c>
      <c r="S2985" s="11">
        <f t="shared" si="186"/>
        <v>41894.382361111115</v>
      </c>
      <c r="T2985" s="11">
        <f t="shared" si="187"/>
        <v>41954.424027777779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11633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0.46532000000000001</v>
      </c>
      <c r="P2986">
        <f t="shared" si="185"/>
        <v>53.362385321100916</v>
      </c>
      <c r="Q2986" t="s">
        <v>8321</v>
      </c>
      <c r="R2986" t="s">
        <v>8361</v>
      </c>
      <c r="S2986" s="11">
        <f t="shared" si="186"/>
        <v>42576.028715277775</v>
      </c>
      <c r="T2986" s="11">
        <f t="shared" si="187"/>
        <v>42606.028715277775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11633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1.1633</v>
      </c>
      <c r="P2987">
        <f t="shared" si="185"/>
        <v>104.8018018018018</v>
      </c>
      <c r="Q2987" t="s">
        <v>8321</v>
      </c>
      <c r="R2987" t="s">
        <v>8361</v>
      </c>
      <c r="S2987" s="11">
        <f t="shared" si="186"/>
        <v>42654.723703703698</v>
      </c>
      <c r="T2987" s="11">
        <f t="shared" si="187"/>
        <v>42673.916666666672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11633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4.847083333333333</v>
      </c>
      <c r="P2988">
        <f t="shared" si="185"/>
        <v>207.73214285714286</v>
      </c>
      <c r="Q2988" t="s">
        <v>8321</v>
      </c>
      <c r="R2988" t="s">
        <v>8361</v>
      </c>
      <c r="S2988" s="11">
        <f t="shared" si="186"/>
        <v>42431.250069444446</v>
      </c>
      <c r="T2988" s="11">
        <f t="shared" si="187"/>
        <v>42491.208402777775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11633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0.46532000000000001</v>
      </c>
      <c r="P2989">
        <f t="shared" si="185"/>
        <v>43.898113207547169</v>
      </c>
      <c r="Q2989" t="s">
        <v>8321</v>
      </c>
      <c r="R2989" t="s">
        <v>8361</v>
      </c>
      <c r="S2989" s="11">
        <f t="shared" si="186"/>
        <v>42627.057303240741</v>
      </c>
      <c r="T2989" s="11">
        <f t="shared" si="187"/>
        <v>42655.75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11633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11.632999999999999</v>
      </c>
      <c r="P2990">
        <f t="shared" si="185"/>
        <v>415.46428571428572</v>
      </c>
      <c r="Q2990" t="s">
        <v>8321</v>
      </c>
      <c r="R2990" t="s">
        <v>8361</v>
      </c>
      <c r="S2990" s="11">
        <f t="shared" si="186"/>
        <v>42511.112048611118</v>
      </c>
      <c r="T2990" s="11">
        <f t="shared" si="187"/>
        <v>42541.112048611118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11633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0.58165</v>
      </c>
      <c r="P2991">
        <f t="shared" si="185"/>
        <v>31.958791208791208</v>
      </c>
      <c r="Q2991" t="s">
        <v>8321</v>
      </c>
      <c r="R2991" t="s">
        <v>8361</v>
      </c>
      <c r="S2991" s="11">
        <f t="shared" si="186"/>
        <v>42336.77039351852</v>
      </c>
      <c r="T2991" s="11">
        <f t="shared" si="187"/>
        <v>42358.957638888889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11633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1.1633</v>
      </c>
      <c r="P2992">
        <f t="shared" si="185"/>
        <v>430.85185185185185</v>
      </c>
      <c r="Q2992" t="s">
        <v>8321</v>
      </c>
      <c r="R2992" t="s">
        <v>8361</v>
      </c>
      <c r="S2992" s="11">
        <f t="shared" si="186"/>
        <v>42341.32430555555</v>
      </c>
      <c r="T2992" s="11">
        <f t="shared" si="187"/>
        <v>42376.32430555555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11633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1.3685882352941177</v>
      </c>
      <c r="P2993">
        <f t="shared" si="185"/>
        <v>125.08602150537635</v>
      </c>
      <c r="Q2993" t="s">
        <v>8321</v>
      </c>
      <c r="R2993" t="s">
        <v>8361</v>
      </c>
      <c r="S2993" s="11">
        <f t="shared" si="186"/>
        <v>42740.587152777778</v>
      </c>
      <c r="T2993" s="11">
        <f t="shared" si="187"/>
        <v>42762.587152777778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11633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3.8776666666666668</v>
      </c>
      <c r="P2994">
        <f t="shared" si="185"/>
        <v>181.765625</v>
      </c>
      <c r="Q2994" t="s">
        <v>8321</v>
      </c>
      <c r="R2994" t="s">
        <v>8361</v>
      </c>
      <c r="S2994" s="11">
        <f t="shared" si="186"/>
        <v>42622.517476851848</v>
      </c>
      <c r="T2994" s="11">
        <f t="shared" si="187"/>
        <v>42652.517476851848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11633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11.632999999999999</v>
      </c>
      <c r="P2995">
        <f t="shared" si="185"/>
        <v>528.77272727272725</v>
      </c>
      <c r="Q2995" t="s">
        <v>8321</v>
      </c>
      <c r="R2995" t="s">
        <v>8361</v>
      </c>
      <c r="S2995" s="11">
        <f t="shared" si="186"/>
        <v>42390.588738425926</v>
      </c>
      <c r="T2995" s="11">
        <f t="shared" si="187"/>
        <v>42420.588738425926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11633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38.776666666666664</v>
      </c>
      <c r="P2996">
        <f t="shared" si="185"/>
        <v>197.16949152542372</v>
      </c>
      <c r="Q2996" t="s">
        <v>8321</v>
      </c>
      <c r="R2996" t="s">
        <v>8361</v>
      </c>
      <c r="S2996" s="11">
        <f t="shared" si="186"/>
        <v>41885.228842592594</v>
      </c>
      <c r="T2996" s="11">
        <f t="shared" si="187"/>
        <v>41915.228842592594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11633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0.7755333333333333</v>
      </c>
      <c r="P2997">
        <f t="shared" si="185"/>
        <v>46.718875502008032</v>
      </c>
      <c r="Q2997" t="s">
        <v>8321</v>
      </c>
      <c r="R2997" t="s">
        <v>8361</v>
      </c>
      <c r="S2997" s="11">
        <f t="shared" si="186"/>
        <v>42724.415173611109</v>
      </c>
      <c r="T2997" s="11">
        <f t="shared" si="187"/>
        <v>42754.415173611109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11633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0.3323714285714286</v>
      </c>
      <c r="P2998">
        <f t="shared" si="185"/>
        <v>29.676020408163264</v>
      </c>
      <c r="Q2998" t="s">
        <v>8321</v>
      </c>
      <c r="R2998" t="s">
        <v>8361</v>
      </c>
      <c r="S2998" s="11">
        <f t="shared" si="186"/>
        <v>42090.662500000006</v>
      </c>
      <c r="T2998" s="11">
        <f t="shared" si="187"/>
        <v>42150.662500000006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11633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1.1633</v>
      </c>
      <c r="P2999">
        <f t="shared" si="185"/>
        <v>101.15652173913044</v>
      </c>
      <c r="Q2999" t="s">
        <v>8321</v>
      </c>
      <c r="R2999" t="s">
        <v>8361</v>
      </c>
      <c r="S2999" s="11">
        <f t="shared" si="186"/>
        <v>42775.483715277776</v>
      </c>
      <c r="T2999" s="11">
        <f t="shared" si="187"/>
        <v>42792.957638888889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11633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0.23266000000000001</v>
      </c>
      <c r="P3000">
        <f t="shared" si="185"/>
        <v>26.866050808314089</v>
      </c>
      <c r="Q3000" t="s">
        <v>8321</v>
      </c>
      <c r="R3000" t="s">
        <v>8361</v>
      </c>
      <c r="S3000" s="11">
        <f t="shared" si="186"/>
        <v>41777.943622685183</v>
      </c>
      <c r="T3000" s="11">
        <f t="shared" si="187"/>
        <v>41805.934027777781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11633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8.6170370370370364</v>
      </c>
      <c r="P3001">
        <f t="shared" si="185"/>
        <v>581.65</v>
      </c>
      <c r="Q3001" t="s">
        <v>8321</v>
      </c>
      <c r="R3001" t="s">
        <v>8361</v>
      </c>
      <c r="S3001" s="11">
        <f t="shared" si="186"/>
        <v>42780.490277777775</v>
      </c>
      <c r="T3001" s="11">
        <f t="shared" si="187"/>
        <v>42794.833333333328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11633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23.265999999999998</v>
      </c>
      <c r="P3002">
        <f t="shared" si="185"/>
        <v>1454.125</v>
      </c>
      <c r="Q3002" t="s">
        <v>8321</v>
      </c>
      <c r="R3002" t="s">
        <v>8361</v>
      </c>
      <c r="S3002" s="11">
        <f t="shared" si="186"/>
        <v>42752.577199074076</v>
      </c>
      <c r="T3002" s="11">
        <f t="shared" si="187"/>
        <v>42766.5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11633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1.6125589132242861</v>
      </c>
      <c r="P3003">
        <f t="shared" si="185"/>
        <v>66.474285714285713</v>
      </c>
      <c r="Q3003" t="s">
        <v>8321</v>
      </c>
      <c r="R3003" t="s">
        <v>8361</v>
      </c>
      <c r="S3003" s="11">
        <f t="shared" si="186"/>
        <v>42534.645625000005</v>
      </c>
      <c r="T3003" s="11">
        <f t="shared" si="187"/>
        <v>42564.645625000005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11633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1.6618571428571429</v>
      </c>
      <c r="P3004">
        <f t="shared" si="185"/>
        <v>111.85576923076923</v>
      </c>
      <c r="Q3004" t="s">
        <v>8321</v>
      </c>
      <c r="R3004" t="s">
        <v>8361</v>
      </c>
      <c r="S3004" s="11">
        <f t="shared" si="186"/>
        <v>41239.58625</v>
      </c>
      <c r="T3004" s="11">
        <f t="shared" si="187"/>
        <v>41269.58625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11633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3.8776666666666668</v>
      </c>
      <c r="P3005">
        <f t="shared" si="185"/>
        <v>684.29411764705878</v>
      </c>
      <c r="Q3005" t="s">
        <v>8321</v>
      </c>
      <c r="R3005" t="s">
        <v>8361</v>
      </c>
      <c r="S3005" s="11">
        <f t="shared" si="186"/>
        <v>42398.599259259259</v>
      </c>
      <c r="T3005" s="11">
        <f t="shared" si="187"/>
        <v>42429.999305555553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11633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0.290825</v>
      </c>
      <c r="P3006">
        <f t="shared" si="185"/>
        <v>41.996389891696751</v>
      </c>
      <c r="Q3006" t="s">
        <v>8321</v>
      </c>
      <c r="R3006" t="s">
        <v>8361</v>
      </c>
      <c r="S3006" s="11">
        <f t="shared" si="186"/>
        <v>41928.631064814814</v>
      </c>
      <c r="T3006" s="11">
        <f t="shared" si="187"/>
        <v>41958.672731481478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11633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1.0974528301886792</v>
      </c>
      <c r="P3007">
        <f t="shared" si="185"/>
        <v>98.584745762711862</v>
      </c>
      <c r="Q3007" t="s">
        <v>8321</v>
      </c>
      <c r="R3007" t="s">
        <v>8361</v>
      </c>
      <c r="S3007" s="11">
        <f t="shared" si="186"/>
        <v>41888.424826388888</v>
      </c>
      <c r="T3007" s="11">
        <f t="shared" si="187"/>
        <v>41918.424826388888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11633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1.4541249999999999</v>
      </c>
      <c r="P3008">
        <f t="shared" si="185"/>
        <v>119.9278350515464</v>
      </c>
      <c r="Q3008" t="s">
        <v>8321</v>
      </c>
      <c r="R3008" t="s">
        <v>8361</v>
      </c>
      <c r="S3008" s="11">
        <f t="shared" si="186"/>
        <v>41957.506840277783</v>
      </c>
      <c r="T3008" s="11">
        <f t="shared" si="187"/>
        <v>41987.506840277783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11633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19.388333333333332</v>
      </c>
      <c r="P3009">
        <f t="shared" si="185"/>
        <v>581.65</v>
      </c>
      <c r="Q3009" t="s">
        <v>8321</v>
      </c>
      <c r="R3009" t="s">
        <v>8361</v>
      </c>
      <c r="S3009" s="11">
        <f t="shared" si="186"/>
        <v>42097.966238425928</v>
      </c>
      <c r="T3009" s="11">
        <f t="shared" si="187"/>
        <v>42118.966238425928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11633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3.8776666666666668</v>
      </c>
      <c r="P3010">
        <f t="shared" si="185"/>
        <v>447.42307692307691</v>
      </c>
      <c r="Q3010" t="s">
        <v>8321</v>
      </c>
      <c r="R3010" t="s">
        <v>8361</v>
      </c>
      <c r="S3010" s="11">
        <f t="shared" si="186"/>
        <v>42359.962025462963</v>
      </c>
      <c r="T3010" s="11">
        <f t="shared" si="187"/>
        <v>42389.962025462963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11633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0.46532000000000001</v>
      </c>
      <c r="P3011">
        <f t="shared" ref="P3011:P3074" si="189">IF(L3011&gt;0, E3011/L3011, 0)</f>
        <v>90.8828125</v>
      </c>
      <c r="Q3011" t="s">
        <v>8321</v>
      </c>
      <c r="R3011" t="s">
        <v>8361</v>
      </c>
      <c r="S3011" s="11">
        <f t="shared" ref="S3011:S3074" si="190">(((J3011/60)/60)/24)+DATE(1970,1,1)+(-6/24)</f>
        <v>41939.319907407407</v>
      </c>
      <c r="T3011" s="11">
        <f t="shared" ref="T3011:T3074" si="191">(((I3011/60)/60)/24)+DATE(1970,1,1)+(-6/24)</f>
        <v>41969.361574074079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11633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7.7553333333333336</v>
      </c>
      <c r="P3012">
        <f t="shared" si="189"/>
        <v>775.5333333333333</v>
      </c>
      <c r="Q3012" t="s">
        <v>8321</v>
      </c>
      <c r="R3012" t="s">
        <v>8361</v>
      </c>
      <c r="S3012" s="11">
        <f t="shared" si="190"/>
        <v>41996.582395833335</v>
      </c>
      <c r="T3012" s="11">
        <f t="shared" si="191"/>
        <v>42056.582395833335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11633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38.776666666666664</v>
      </c>
      <c r="P3013">
        <f t="shared" si="189"/>
        <v>465.32</v>
      </c>
      <c r="Q3013" t="s">
        <v>8321</v>
      </c>
      <c r="R3013" t="s">
        <v>8361</v>
      </c>
      <c r="S3013" s="11">
        <f t="shared" si="190"/>
        <v>42334.218935185185</v>
      </c>
      <c r="T3013" s="11">
        <f t="shared" si="191"/>
        <v>42361.707638888889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11633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2.9082499999999998</v>
      </c>
      <c r="P3014">
        <f t="shared" si="189"/>
        <v>211.5090909090909</v>
      </c>
      <c r="Q3014" t="s">
        <v>8321</v>
      </c>
      <c r="R3014" t="s">
        <v>8361</v>
      </c>
      <c r="S3014" s="11">
        <f t="shared" si="190"/>
        <v>42024.452893518523</v>
      </c>
      <c r="T3014" s="11">
        <f t="shared" si="191"/>
        <v>42045.452893518523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11633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1.1633</v>
      </c>
      <c r="P3015">
        <f t="shared" si="189"/>
        <v>108.71962616822429</v>
      </c>
      <c r="Q3015" t="s">
        <v>8321</v>
      </c>
      <c r="R3015" t="s">
        <v>8361</v>
      </c>
      <c r="S3015" s="11">
        <f t="shared" si="190"/>
        <v>42146.586215277777</v>
      </c>
      <c r="T3015" s="11">
        <f t="shared" si="191"/>
        <v>42176.586215277777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11633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0.46532000000000001</v>
      </c>
      <c r="P3016">
        <f t="shared" si="189"/>
        <v>20.885098743267505</v>
      </c>
      <c r="Q3016" t="s">
        <v>8321</v>
      </c>
      <c r="R3016" t="s">
        <v>8361</v>
      </c>
      <c r="S3016" s="11">
        <f t="shared" si="190"/>
        <v>41919.873611111114</v>
      </c>
      <c r="T3016" s="11">
        <f t="shared" si="191"/>
        <v>41947.958333333336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11633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3.421470588235294</v>
      </c>
      <c r="P3017">
        <f t="shared" si="189"/>
        <v>290.82499999999999</v>
      </c>
      <c r="Q3017" t="s">
        <v>8321</v>
      </c>
      <c r="R3017" t="s">
        <v>8361</v>
      </c>
      <c r="S3017" s="11">
        <f t="shared" si="190"/>
        <v>41785.47729166667</v>
      </c>
      <c r="T3017" s="11">
        <f t="shared" si="191"/>
        <v>41800.916666666664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11633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1.3685882352941177</v>
      </c>
      <c r="P3018">
        <f t="shared" si="189"/>
        <v>323.13888888888891</v>
      </c>
      <c r="Q3018" t="s">
        <v>8321</v>
      </c>
      <c r="R3018" t="s">
        <v>8361</v>
      </c>
      <c r="S3018" s="11">
        <f t="shared" si="190"/>
        <v>41778.298055555555</v>
      </c>
      <c r="T3018" s="11">
        <f t="shared" si="191"/>
        <v>41838.298055555555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11633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0.52877272727272728</v>
      </c>
      <c r="P3019">
        <f t="shared" si="189"/>
        <v>73.163522012578611</v>
      </c>
      <c r="Q3019" t="s">
        <v>8321</v>
      </c>
      <c r="R3019" t="s">
        <v>8361</v>
      </c>
      <c r="S3019" s="11">
        <f t="shared" si="190"/>
        <v>41841.600034722222</v>
      </c>
      <c r="T3019" s="11">
        <f t="shared" si="191"/>
        <v>41871.600034722222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11633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2.7697619047619049</v>
      </c>
      <c r="P3020">
        <f t="shared" si="189"/>
        <v>283.73170731707319</v>
      </c>
      <c r="Q3020" t="s">
        <v>8321</v>
      </c>
      <c r="R3020" t="s">
        <v>8361</v>
      </c>
      <c r="S3020" s="11">
        <f t="shared" si="190"/>
        <v>42163.04833333334</v>
      </c>
      <c r="T3020" s="11">
        <f t="shared" si="191"/>
        <v>42205.666666666672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11633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0.7755333333333333</v>
      </c>
      <c r="P3021">
        <f t="shared" si="189"/>
        <v>51.473451327433629</v>
      </c>
      <c r="Q3021" t="s">
        <v>8321</v>
      </c>
      <c r="R3021" t="s">
        <v>8361</v>
      </c>
      <c r="S3021" s="11">
        <f t="shared" si="190"/>
        <v>41758.583564814813</v>
      </c>
      <c r="T3021" s="11">
        <f t="shared" si="191"/>
        <v>41785.875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11633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1.6618571428571429</v>
      </c>
      <c r="P3022">
        <f t="shared" si="189"/>
        <v>387.76666666666665</v>
      </c>
      <c r="Q3022" t="s">
        <v>8321</v>
      </c>
      <c r="R3022" t="s">
        <v>8361</v>
      </c>
      <c r="S3022" s="11">
        <f t="shared" si="190"/>
        <v>42170.596446759257</v>
      </c>
      <c r="T3022" s="11">
        <f t="shared" si="191"/>
        <v>42230.596446759257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11633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2.5851111111111109</v>
      </c>
      <c r="P3023">
        <f t="shared" si="189"/>
        <v>112.94174757281553</v>
      </c>
      <c r="Q3023" t="s">
        <v>8321</v>
      </c>
      <c r="R3023" t="s">
        <v>8361</v>
      </c>
      <c r="S3023" s="11">
        <f t="shared" si="190"/>
        <v>42660.368854166663</v>
      </c>
      <c r="T3023" s="11">
        <f t="shared" si="191"/>
        <v>42695.999305555553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11633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1.1633</v>
      </c>
      <c r="P3024">
        <f t="shared" si="189"/>
        <v>187.62903225806451</v>
      </c>
      <c r="Q3024" t="s">
        <v>8321</v>
      </c>
      <c r="R3024" t="s">
        <v>8361</v>
      </c>
      <c r="S3024" s="11">
        <f t="shared" si="190"/>
        <v>42564.70380787037</v>
      </c>
      <c r="T3024" s="11">
        <f t="shared" si="191"/>
        <v>42609.70380787037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11633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16.618571428571428</v>
      </c>
      <c r="P3025">
        <f t="shared" si="189"/>
        <v>1938.8333333333333</v>
      </c>
      <c r="Q3025" t="s">
        <v>8321</v>
      </c>
      <c r="R3025" t="s">
        <v>8361</v>
      </c>
      <c r="S3025" s="11">
        <f t="shared" si="190"/>
        <v>42121.425763888896</v>
      </c>
      <c r="T3025" s="11">
        <f t="shared" si="191"/>
        <v>42166.425763888896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11633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2.3266</v>
      </c>
      <c r="P3026">
        <f t="shared" si="189"/>
        <v>63.917582417582416</v>
      </c>
      <c r="Q3026" t="s">
        <v>8321</v>
      </c>
      <c r="R3026" t="s">
        <v>8361</v>
      </c>
      <c r="S3026" s="11">
        <f t="shared" si="190"/>
        <v>41158.743923611109</v>
      </c>
      <c r="T3026" s="11">
        <f t="shared" si="191"/>
        <v>41188.743923611109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11633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4.6532</v>
      </c>
      <c r="P3027">
        <f t="shared" si="189"/>
        <v>80.227586206896547</v>
      </c>
      <c r="Q3027" t="s">
        <v>8321</v>
      </c>
      <c r="R3027" t="s">
        <v>8361</v>
      </c>
      <c r="S3027" s="11">
        <f t="shared" si="190"/>
        <v>41761.259409722225</v>
      </c>
      <c r="T3027" s="11">
        <f t="shared" si="191"/>
        <v>41789.416666666664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11633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12.925555555555556</v>
      </c>
      <c r="P3028">
        <f t="shared" si="189"/>
        <v>465.32</v>
      </c>
      <c r="Q3028" t="s">
        <v>8321</v>
      </c>
      <c r="R3028" t="s">
        <v>8361</v>
      </c>
      <c r="S3028" s="11">
        <f t="shared" si="190"/>
        <v>42783.209398148145</v>
      </c>
      <c r="T3028" s="11">
        <f t="shared" si="191"/>
        <v>42797.209398148145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11633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0.290825</v>
      </c>
      <c r="P3029">
        <f t="shared" si="189"/>
        <v>36.353124999999999</v>
      </c>
      <c r="Q3029" t="s">
        <v>8321</v>
      </c>
      <c r="R3029" t="s">
        <v>8361</v>
      </c>
      <c r="S3029" s="11">
        <f t="shared" si="190"/>
        <v>42053.454293981486</v>
      </c>
      <c r="T3029" s="11">
        <f t="shared" si="191"/>
        <v>42083.412627314814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11633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2.3266</v>
      </c>
      <c r="P3030">
        <f t="shared" si="189"/>
        <v>117.50505050505051</v>
      </c>
      <c r="Q3030" t="s">
        <v>8321</v>
      </c>
      <c r="R3030" t="s">
        <v>8361</v>
      </c>
      <c r="S3030" s="11">
        <f t="shared" si="190"/>
        <v>42567.014178240745</v>
      </c>
      <c r="T3030" s="11">
        <f t="shared" si="191"/>
        <v>42597.014178240745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11633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0.38776666666666665</v>
      </c>
      <c r="P3031">
        <f t="shared" si="189"/>
        <v>33.428160919540232</v>
      </c>
      <c r="Q3031" t="s">
        <v>8321</v>
      </c>
      <c r="R3031" t="s">
        <v>8361</v>
      </c>
      <c r="S3031" s="11">
        <f t="shared" si="190"/>
        <v>41932.458877314813</v>
      </c>
      <c r="T3031" s="11">
        <f t="shared" si="191"/>
        <v>41960.940972222219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11633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6.6474285714285717</v>
      </c>
      <c r="P3032">
        <f t="shared" si="189"/>
        <v>283.73170731707319</v>
      </c>
      <c r="Q3032" t="s">
        <v>8321</v>
      </c>
      <c r="R3032" t="s">
        <v>8361</v>
      </c>
      <c r="S3032" s="11">
        <f t="shared" si="190"/>
        <v>42233.497349537036</v>
      </c>
      <c r="T3032" s="11">
        <f t="shared" si="191"/>
        <v>42263.497349537036</v>
      </c>
    </row>
    <row r="3033" spans="1:20" ht="6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11633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7.7553333333333336</v>
      </c>
      <c r="P3033">
        <f t="shared" si="189"/>
        <v>401.13793103448273</v>
      </c>
      <c r="Q3033" t="s">
        <v>8321</v>
      </c>
      <c r="R3033" t="s">
        <v>8361</v>
      </c>
      <c r="S3033" s="11">
        <f t="shared" si="190"/>
        <v>42597.632488425923</v>
      </c>
      <c r="T3033" s="11">
        <f t="shared" si="191"/>
        <v>42657.632488425923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11633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11.632999999999999</v>
      </c>
      <c r="P3034">
        <f t="shared" si="189"/>
        <v>465.32</v>
      </c>
      <c r="Q3034" t="s">
        <v>8321</v>
      </c>
      <c r="R3034" t="s">
        <v>8361</v>
      </c>
      <c r="S3034" s="11">
        <f t="shared" si="190"/>
        <v>42227.794664351852</v>
      </c>
      <c r="T3034" s="11">
        <f t="shared" si="191"/>
        <v>42257.794664351852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11633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3.8776666666666668</v>
      </c>
      <c r="P3035">
        <f t="shared" si="189"/>
        <v>505.78260869565219</v>
      </c>
      <c r="Q3035" t="s">
        <v>8321</v>
      </c>
      <c r="R3035" t="s">
        <v>8361</v>
      </c>
      <c r="S3035" s="11">
        <f t="shared" si="190"/>
        <v>42569.860243055555</v>
      </c>
      <c r="T3035" s="11">
        <f t="shared" si="191"/>
        <v>42599.860243055555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11633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0.11633</v>
      </c>
      <c r="P3036">
        <f t="shared" si="189"/>
        <v>9.2325396825396826</v>
      </c>
      <c r="Q3036" t="s">
        <v>8321</v>
      </c>
      <c r="R3036" t="s">
        <v>8361</v>
      </c>
      <c r="S3036" s="11">
        <f t="shared" si="190"/>
        <v>42644.285358796296</v>
      </c>
      <c r="T3036" s="11">
        <f t="shared" si="191"/>
        <v>42674.915972222225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11633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0.46532000000000001</v>
      </c>
      <c r="P3037">
        <f t="shared" si="189"/>
        <v>37.892508143322473</v>
      </c>
      <c r="Q3037" t="s">
        <v>8321</v>
      </c>
      <c r="R3037" t="s">
        <v>8361</v>
      </c>
      <c r="S3037" s="11">
        <f t="shared" si="190"/>
        <v>41368.310289351852</v>
      </c>
      <c r="T3037" s="11">
        <f t="shared" si="191"/>
        <v>41398.310289351852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11633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0.46532000000000001</v>
      </c>
      <c r="P3038">
        <f t="shared" si="189"/>
        <v>35.358662613981764</v>
      </c>
      <c r="Q3038" t="s">
        <v>8321</v>
      </c>
      <c r="R3038" t="s">
        <v>8361</v>
      </c>
      <c r="S3038" s="11">
        <f t="shared" si="190"/>
        <v>41466.535231481481</v>
      </c>
      <c r="T3038" s="11">
        <f t="shared" si="191"/>
        <v>41502.249305555553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11633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23.265999999999998</v>
      </c>
      <c r="P3039">
        <f t="shared" si="189"/>
        <v>363.53125</v>
      </c>
      <c r="Q3039" t="s">
        <v>8321</v>
      </c>
      <c r="R3039" t="s">
        <v>8361</v>
      </c>
      <c r="S3039" s="11">
        <f t="shared" si="190"/>
        <v>40378.643206018518</v>
      </c>
      <c r="T3039" s="11">
        <f t="shared" si="191"/>
        <v>40452.957638888889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11633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11.632999999999999</v>
      </c>
      <c r="P3040">
        <f t="shared" si="189"/>
        <v>430.85185185185185</v>
      </c>
      <c r="Q3040" t="s">
        <v>8321</v>
      </c>
      <c r="R3040" t="s">
        <v>8361</v>
      </c>
      <c r="S3040" s="11">
        <f t="shared" si="190"/>
        <v>42373.002280092594</v>
      </c>
      <c r="T3040" s="11">
        <f t="shared" si="191"/>
        <v>42433.002280092594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11633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0.58165</v>
      </c>
      <c r="P3041">
        <f t="shared" si="189"/>
        <v>49.292372881355931</v>
      </c>
      <c r="Q3041" t="s">
        <v>8321</v>
      </c>
      <c r="R3041" t="s">
        <v>8361</v>
      </c>
      <c r="S3041" s="11">
        <f t="shared" si="190"/>
        <v>41610.544421296298</v>
      </c>
      <c r="T3041" s="11">
        <f t="shared" si="191"/>
        <v>41637.082638888889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11633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3.8776666666666668</v>
      </c>
      <c r="P3042">
        <f t="shared" si="189"/>
        <v>276.97619047619048</v>
      </c>
      <c r="Q3042" t="s">
        <v>8321</v>
      </c>
      <c r="R3042" t="s">
        <v>8361</v>
      </c>
      <c r="S3042" s="11">
        <f t="shared" si="190"/>
        <v>42177.541909722218</v>
      </c>
      <c r="T3042" s="11">
        <f t="shared" si="191"/>
        <v>42181.708333333328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11633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1.401566265060241</v>
      </c>
      <c r="P3043">
        <f t="shared" si="189"/>
        <v>122.45263157894736</v>
      </c>
      <c r="Q3043" t="s">
        <v>8321</v>
      </c>
      <c r="R3043" t="s">
        <v>8361</v>
      </c>
      <c r="S3043" s="11">
        <f t="shared" si="190"/>
        <v>42359.618611111116</v>
      </c>
      <c r="T3043" s="11">
        <f t="shared" si="191"/>
        <v>42389.618611111116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11633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7.7553333333333336</v>
      </c>
      <c r="P3044">
        <f t="shared" si="189"/>
        <v>314.40540540540542</v>
      </c>
      <c r="Q3044" t="s">
        <v>8321</v>
      </c>
      <c r="R3044" t="s">
        <v>8361</v>
      </c>
      <c r="S3044" s="11">
        <f t="shared" si="190"/>
        <v>42253.438043981485</v>
      </c>
      <c r="T3044" s="11">
        <f t="shared" si="191"/>
        <v>42283.438043981485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11633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0.7755333333333333</v>
      </c>
      <c r="P3045">
        <f t="shared" si="189"/>
        <v>90.8828125</v>
      </c>
      <c r="Q3045" t="s">
        <v>8321</v>
      </c>
      <c r="R3045" t="s">
        <v>8361</v>
      </c>
      <c r="S3045" s="11">
        <f t="shared" si="190"/>
        <v>42082.820590277777</v>
      </c>
      <c r="T3045" s="11">
        <f t="shared" si="191"/>
        <v>42109.868055555555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11633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0.9694166666666667</v>
      </c>
      <c r="P3046">
        <f t="shared" si="189"/>
        <v>74.570512820512818</v>
      </c>
      <c r="Q3046" t="s">
        <v>8321</v>
      </c>
      <c r="R3046" t="s">
        <v>8361</v>
      </c>
      <c r="S3046" s="11">
        <f t="shared" si="190"/>
        <v>42387.4768287037</v>
      </c>
      <c r="T3046" s="11">
        <f t="shared" si="191"/>
        <v>42402.4768287037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11633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2.9082499999999998</v>
      </c>
      <c r="P3047">
        <f t="shared" si="189"/>
        <v>181.765625</v>
      </c>
      <c r="Q3047" t="s">
        <v>8321</v>
      </c>
      <c r="R3047" t="s">
        <v>8361</v>
      </c>
      <c r="S3047" s="11">
        <f t="shared" si="190"/>
        <v>41842.905729166669</v>
      </c>
      <c r="T3047" s="11">
        <f t="shared" si="191"/>
        <v>41872.905729166669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11633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1.4725316455696202</v>
      </c>
      <c r="P3048">
        <f t="shared" si="189"/>
        <v>200.56896551724137</v>
      </c>
      <c r="Q3048" t="s">
        <v>8321</v>
      </c>
      <c r="R3048" t="s">
        <v>8361</v>
      </c>
      <c r="S3048" s="11">
        <f t="shared" si="190"/>
        <v>41862.553078703706</v>
      </c>
      <c r="T3048" s="11">
        <f t="shared" si="191"/>
        <v>41891.952777777777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11633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23.265999999999998</v>
      </c>
      <c r="P3049">
        <f t="shared" si="189"/>
        <v>581.65</v>
      </c>
      <c r="Q3049" t="s">
        <v>8321</v>
      </c>
      <c r="R3049" t="s">
        <v>8361</v>
      </c>
      <c r="S3049" s="11">
        <f t="shared" si="190"/>
        <v>42443.739050925928</v>
      </c>
      <c r="T3049" s="11">
        <f t="shared" si="191"/>
        <v>42487.302777777775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11633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2.3266</v>
      </c>
      <c r="P3050">
        <f t="shared" si="189"/>
        <v>247.51063829787233</v>
      </c>
      <c r="Q3050" t="s">
        <v>8321</v>
      </c>
      <c r="R3050" t="s">
        <v>8361</v>
      </c>
      <c r="S3050" s="11">
        <f t="shared" si="190"/>
        <v>41975.651180555549</v>
      </c>
      <c r="T3050" s="11">
        <f t="shared" si="191"/>
        <v>42004.640277777777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11633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3.1021333333333332</v>
      </c>
      <c r="P3051">
        <f t="shared" si="189"/>
        <v>215.42592592592592</v>
      </c>
      <c r="Q3051" t="s">
        <v>8321</v>
      </c>
      <c r="R3051" t="s">
        <v>8361</v>
      </c>
      <c r="S3051" s="11">
        <f t="shared" si="190"/>
        <v>42138.764525462961</v>
      </c>
      <c r="T3051" s="11">
        <f t="shared" si="191"/>
        <v>42168.764525462961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11633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19.388333333333332</v>
      </c>
      <c r="P3052">
        <f t="shared" si="189"/>
        <v>1292.5555555555557</v>
      </c>
      <c r="Q3052" t="s">
        <v>8321</v>
      </c>
      <c r="R3052" t="s">
        <v>8361</v>
      </c>
      <c r="S3052" s="11">
        <f t="shared" si="190"/>
        <v>42464.91851851852</v>
      </c>
      <c r="T3052" s="11">
        <f t="shared" si="191"/>
        <v>42494.91851851852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11633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3.3237142857142858</v>
      </c>
      <c r="P3053">
        <f t="shared" si="189"/>
        <v>332.37142857142857</v>
      </c>
      <c r="Q3053" t="s">
        <v>8321</v>
      </c>
      <c r="R3053" t="s">
        <v>8361</v>
      </c>
      <c r="S3053" s="11">
        <f t="shared" si="190"/>
        <v>42744.166030092587</v>
      </c>
      <c r="T3053" s="11">
        <f t="shared" si="191"/>
        <v>42774.166030092587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11633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0.23266000000000001</v>
      </c>
      <c r="P3054">
        <f t="shared" si="189"/>
        <v>5816.5</v>
      </c>
      <c r="Q3054" t="s">
        <v>8321</v>
      </c>
      <c r="R3054" t="s">
        <v>8361</v>
      </c>
      <c r="S3054" s="11">
        <f t="shared" si="190"/>
        <v>42122.420069444444</v>
      </c>
      <c r="T3054" s="11">
        <f t="shared" si="191"/>
        <v>42152.415972222225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11633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1.1633</v>
      </c>
      <c r="P3055">
        <f t="shared" si="189"/>
        <v>3877.6666666666665</v>
      </c>
      <c r="Q3055" t="s">
        <v>8321</v>
      </c>
      <c r="R3055" t="s">
        <v>8361</v>
      </c>
      <c r="S3055" s="11">
        <f t="shared" si="190"/>
        <v>41862.511724537035</v>
      </c>
      <c r="T3055" s="11">
        <f t="shared" si="191"/>
        <v>41913.915972222225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11633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38.776666666666664</v>
      </c>
      <c r="P3056">
        <f t="shared" si="189"/>
        <v>0</v>
      </c>
      <c r="Q3056" t="s">
        <v>8321</v>
      </c>
      <c r="R3056" t="s">
        <v>8361</v>
      </c>
      <c r="S3056" s="11">
        <f t="shared" si="190"/>
        <v>42027.582800925928</v>
      </c>
      <c r="T3056" s="11">
        <f t="shared" si="191"/>
        <v>42064.794444444444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11633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0.58165</v>
      </c>
      <c r="P3057">
        <f t="shared" si="189"/>
        <v>11633</v>
      </c>
      <c r="Q3057" t="s">
        <v>8321</v>
      </c>
      <c r="R3057" t="s">
        <v>8361</v>
      </c>
      <c r="S3057" s="11">
        <f t="shared" si="190"/>
        <v>41953.70821759259</v>
      </c>
      <c r="T3057" s="11">
        <f t="shared" si="191"/>
        <v>42013.70821759259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11633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0.46532000000000001</v>
      </c>
      <c r="P3058">
        <f t="shared" si="189"/>
        <v>0</v>
      </c>
      <c r="Q3058" t="s">
        <v>8321</v>
      </c>
      <c r="R3058" t="s">
        <v>8361</v>
      </c>
      <c r="S3058" s="11">
        <f t="shared" si="190"/>
        <v>41851.386388888888</v>
      </c>
      <c r="T3058" s="11">
        <f t="shared" si="191"/>
        <v>41911.386388888888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11633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0.23266000000000001</v>
      </c>
      <c r="P3059">
        <f t="shared" si="189"/>
        <v>0</v>
      </c>
      <c r="Q3059" t="s">
        <v>8321</v>
      </c>
      <c r="R3059" t="s">
        <v>8361</v>
      </c>
      <c r="S3059" s="11">
        <f t="shared" si="190"/>
        <v>42433.400590277779</v>
      </c>
      <c r="T3059" s="11">
        <f t="shared" si="191"/>
        <v>42463.358923611115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11633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0.64627777777777773</v>
      </c>
      <c r="P3060">
        <f t="shared" si="189"/>
        <v>3877.6666666666665</v>
      </c>
      <c r="Q3060" t="s">
        <v>8321</v>
      </c>
      <c r="R3060" t="s">
        <v>8361</v>
      </c>
      <c r="S3060" s="11">
        <f t="shared" si="190"/>
        <v>42460.124305555553</v>
      </c>
      <c r="T3060" s="11">
        <f t="shared" si="191"/>
        <v>42510.124305555553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11633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0.7755333333333333</v>
      </c>
      <c r="P3061">
        <f t="shared" si="189"/>
        <v>1057.5454545454545</v>
      </c>
      <c r="Q3061" t="s">
        <v>8321</v>
      </c>
      <c r="R3061" t="s">
        <v>8361</v>
      </c>
      <c r="S3061" s="11">
        <f t="shared" si="190"/>
        <v>41829.685717592591</v>
      </c>
      <c r="T3061" s="11">
        <f t="shared" si="191"/>
        <v>41859.685717592591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11633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5.2877272727272724E-2</v>
      </c>
      <c r="P3062">
        <f t="shared" si="189"/>
        <v>1938.8333333333333</v>
      </c>
      <c r="Q3062" t="s">
        <v>8321</v>
      </c>
      <c r="R3062" t="s">
        <v>8361</v>
      </c>
      <c r="S3062" s="11">
        <f t="shared" si="190"/>
        <v>42245.024699074071</v>
      </c>
      <c r="T3062" s="11">
        <f t="shared" si="191"/>
        <v>42275.024699074071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11633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1.1632999999999999E-2</v>
      </c>
      <c r="P3063">
        <f t="shared" si="189"/>
        <v>0</v>
      </c>
      <c r="Q3063" t="s">
        <v>8321</v>
      </c>
      <c r="R3063" t="s">
        <v>8361</v>
      </c>
      <c r="S3063" s="11">
        <f t="shared" si="190"/>
        <v>41834.534120370372</v>
      </c>
      <c r="T3063" s="11">
        <f t="shared" si="191"/>
        <v>41864.534120370372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11633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1.1633</v>
      </c>
      <c r="P3064">
        <f t="shared" si="189"/>
        <v>173.62686567164178</v>
      </c>
      <c r="Q3064" t="s">
        <v>8321</v>
      </c>
      <c r="R3064" t="s">
        <v>8361</v>
      </c>
      <c r="S3064" s="11">
        <f t="shared" si="190"/>
        <v>42248.285787037035</v>
      </c>
      <c r="T3064" s="11">
        <f t="shared" si="191"/>
        <v>42277.5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11633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3.8776666666666668</v>
      </c>
      <c r="P3065">
        <f t="shared" si="189"/>
        <v>505.78260869565219</v>
      </c>
      <c r="Q3065" t="s">
        <v>8321</v>
      </c>
      <c r="R3065" t="s">
        <v>8361</v>
      </c>
      <c r="S3065" s="11">
        <f t="shared" si="190"/>
        <v>42630.672893518517</v>
      </c>
      <c r="T3065" s="11">
        <f t="shared" si="191"/>
        <v>42665.672893518517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11633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0.15510666666666667</v>
      </c>
      <c r="P3066">
        <f t="shared" si="189"/>
        <v>161.56944444444446</v>
      </c>
      <c r="Q3066" t="s">
        <v>8321</v>
      </c>
      <c r="R3066" t="s">
        <v>8361</v>
      </c>
      <c r="S3066" s="11">
        <f t="shared" si="190"/>
        <v>42298.880162037036</v>
      </c>
      <c r="T3066" s="11">
        <f t="shared" si="191"/>
        <v>42330.040972222225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11633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0.46532000000000001</v>
      </c>
      <c r="P3067">
        <f t="shared" si="189"/>
        <v>5816.5</v>
      </c>
      <c r="Q3067" t="s">
        <v>8321</v>
      </c>
      <c r="R3067" t="s">
        <v>8361</v>
      </c>
      <c r="S3067" s="11">
        <f t="shared" si="190"/>
        <v>41824.805231481485</v>
      </c>
      <c r="T3067" s="11">
        <f t="shared" si="191"/>
        <v>41849.805231481485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11633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3.3237142857142854E-2</v>
      </c>
      <c r="P3068">
        <f t="shared" si="189"/>
        <v>775.5333333333333</v>
      </c>
      <c r="Q3068" t="s">
        <v>8321</v>
      </c>
      <c r="R3068" t="s">
        <v>8361</v>
      </c>
      <c r="S3068" s="11">
        <f t="shared" si="190"/>
        <v>42530.978437500002</v>
      </c>
      <c r="T3068" s="11">
        <f t="shared" si="191"/>
        <v>42560.978437500002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11633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1.4541249999999999</v>
      </c>
      <c r="P3069">
        <f t="shared" si="189"/>
        <v>11633</v>
      </c>
      <c r="Q3069" t="s">
        <v>8321</v>
      </c>
      <c r="R3069" t="s">
        <v>8361</v>
      </c>
      <c r="S3069" s="11">
        <f t="shared" si="190"/>
        <v>42226.688414351855</v>
      </c>
      <c r="T3069" s="11">
        <f t="shared" si="191"/>
        <v>42256.688414351855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11633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4.6531999999999997E-2</v>
      </c>
      <c r="P3070">
        <f t="shared" si="189"/>
        <v>5816.5</v>
      </c>
      <c r="Q3070" t="s">
        <v>8321</v>
      </c>
      <c r="R3070" t="s">
        <v>8361</v>
      </c>
      <c r="S3070" s="11">
        <f t="shared" si="190"/>
        <v>42263.441574074073</v>
      </c>
      <c r="T3070" s="11">
        <f t="shared" si="191"/>
        <v>42293.441574074073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11633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11.632999999999999</v>
      </c>
      <c r="P3071">
        <f t="shared" si="189"/>
        <v>1661.8571428571429</v>
      </c>
      <c r="Q3071" t="s">
        <v>8321</v>
      </c>
      <c r="R3071" t="s">
        <v>8361</v>
      </c>
      <c r="S3071" s="11">
        <f t="shared" si="190"/>
        <v>41957.583726851852</v>
      </c>
      <c r="T3071" s="11">
        <f t="shared" si="191"/>
        <v>41987.583726851852</v>
      </c>
    </row>
    <row r="3072" spans="1:20" ht="33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11633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1.1633</v>
      </c>
      <c r="P3072">
        <f t="shared" si="189"/>
        <v>727.0625</v>
      </c>
      <c r="Q3072" t="s">
        <v>8321</v>
      </c>
      <c r="R3072" t="s">
        <v>8361</v>
      </c>
      <c r="S3072" s="11">
        <f t="shared" si="190"/>
        <v>42690.483437499999</v>
      </c>
      <c r="T3072" s="11">
        <f t="shared" si="191"/>
        <v>42711.483437499999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11633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0.9694166666666667</v>
      </c>
      <c r="P3073">
        <f t="shared" si="189"/>
        <v>99.427350427350433</v>
      </c>
      <c r="Q3073" t="s">
        <v>8321</v>
      </c>
      <c r="R3073" t="s">
        <v>8361</v>
      </c>
      <c r="S3073" s="11">
        <f t="shared" si="190"/>
        <v>42097.482418981483</v>
      </c>
      <c r="T3073" s="11">
        <f t="shared" si="191"/>
        <v>42114.999305555553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11633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0.9694166666666667</v>
      </c>
      <c r="P3074">
        <f t="shared" si="189"/>
        <v>5816.5</v>
      </c>
      <c r="Q3074" t="s">
        <v>8321</v>
      </c>
      <c r="R3074" t="s">
        <v>8361</v>
      </c>
      <c r="S3074" s="11">
        <f t="shared" si="190"/>
        <v>42658.440532407403</v>
      </c>
      <c r="T3074" s="11">
        <f t="shared" si="191"/>
        <v>42672.823611111111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11633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4.1546428571428567E-3</v>
      </c>
      <c r="P3075">
        <f t="shared" ref="P3075:P3138" si="193">IF(L3075&gt;0, E3075/L3075, 0)</f>
        <v>1661.8571428571429</v>
      </c>
      <c r="Q3075" t="s">
        <v>8321</v>
      </c>
      <c r="R3075" t="s">
        <v>8361</v>
      </c>
      <c r="S3075" s="11">
        <f t="shared" ref="S3075:S3138" si="194">(((J3075/60)/60)/24)+DATE(1970,1,1)+(-6/24)</f>
        <v>42111.434027777781</v>
      </c>
      <c r="T3075" s="11">
        <f t="shared" ref="T3075:T3138" si="195">(((I3075/60)/60)/24)+DATE(1970,1,1)+(-6/24)</f>
        <v>42169.554861111115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11633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0.46532000000000001</v>
      </c>
      <c r="P3076">
        <f t="shared" si="193"/>
        <v>3877.6666666666665</v>
      </c>
      <c r="Q3076" t="s">
        <v>8321</v>
      </c>
      <c r="R3076" t="s">
        <v>8361</v>
      </c>
      <c r="S3076" s="11">
        <f t="shared" si="194"/>
        <v>42409.321284722217</v>
      </c>
      <c r="T3076" s="11">
        <f t="shared" si="195"/>
        <v>42439.321284722217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11633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0.7755333333333333</v>
      </c>
      <c r="P3077">
        <f t="shared" si="193"/>
        <v>581.65</v>
      </c>
      <c r="Q3077" t="s">
        <v>8321</v>
      </c>
      <c r="R3077" t="s">
        <v>8361</v>
      </c>
      <c r="S3077" s="11">
        <f t="shared" si="194"/>
        <v>42550.852314814809</v>
      </c>
      <c r="T3077" s="11">
        <f t="shared" si="195"/>
        <v>42600.852314814809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11633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1.1633</v>
      </c>
      <c r="P3078">
        <f t="shared" si="193"/>
        <v>232.66</v>
      </c>
      <c r="Q3078" t="s">
        <v>8321</v>
      </c>
      <c r="R3078" t="s">
        <v>8361</v>
      </c>
      <c r="S3078" s="11">
        <f t="shared" si="194"/>
        <v>42226.401886574073</v>
      </c>
      <c r="T3078" s="11">
        <f t="shared" si="195"/>
        <v>42286.401886574073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11633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0.52877272727272728</v>
      </c>
      <c r="P3079">
        <f t="shared" si="193"/>
        <v>5816.5</v>
      </c>
      <c r="Q3079" t="s">
        <v>8321</v>
      </c>
      <c r="R3079" t="s">
        <v>8361</v>
      </c>
      <c r="S3079" s="11">
        <f t="shared" si="194"/>
        <v>42766.706921296296</v>
      </c>
      <c r="T3079" s="11">
        <f t="shared" si="195"/>
        <v>42796.706921296296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11633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0.19388333333333332</v>
      </c>
      <c r="P3080">
        <f t="shared" si="193"/>
        <v>3877.6666666666665</v>
      </c>
      <c r="Q3080" t="s">
        <v>8321</v>
      </c>
      <c r="R3080" t="s">
        <v>8361</v>
      </c>
      <c r="S3080" s="11">
        <f t="shared" si="194"/>
        <v>42030.888831018514</v>
      </c>
      <c r="T3080" s="11">
        <f t="shared" si="195"/>
        <v>42060.888831018514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11633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8.7225737178573941E-3</v>
      </c>
      <c r="P3081">
        <f t="shared" si="193"/>
        <v>430.85185185185185</v>
      </c>
      <c r="Q3081" t="s">
        <v>8321</v>
      </c>
      <c r="R3081" t="s">
        <v>8361</v>
      </c>
      <c r="S3081" s="11">
        <f t="shared" si="194"/>
        <v>42055.463368055556</v>
      </c>
      <c r="T3081" s="11">
        <f t="shared" si="195"/>
        <v>42085.421701388885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11633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5.8164999999999996E-3</v>
      </c>
      <c r="P3082">
        <f t="shared" si="193"/>
        <v>1661.8571428571429</v>
      </c>
      <c r="Q3082" t="s">
        <v>8321</v>
      </c>
      <c r="R3082" t="s">
        <v>8361</v>
      </c>
      <c r="S3082" s="11">
        <f t="shared" si="194"/>
        <v>41939.778287037036</v>
      </c>
      <c r="T3082" s="11">
        <f t="shared" si="195"/>
        <v>41999.8199537037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11633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1.1632999999999999E-2</v>
      </c>
      <c r="P3083">
        <f t="shared" si="193"/>
        <v>2326.6</v>
      </c>
      <c r="Q3083" t="s">
        <v>8321</v>
      </c>
      <c r="R3083" t="s">
        <v>8361</v>
      </c>
      <c r="S3083" s="11">
        <f t="shared" si="194"/>
        <v>42236.931608796294</v>
      </c>
      <c r="T3083" s="11">
        <f t="shared" si="195"/>
        <v>42266.931608796294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11633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1.2925555555555555</v>
      </c>
      <c r="P3084">
        <f t="shared" si="193"/>
        <v>0</v>
      </c>
      <c r="Q3084" t="s">
        <v>8321</v>
      </c>
      <c r="R3084" t="s">
        <v>8361</v>
      </c>
      <c r="S3084" s="11">
        <f t="shared" si="194"/>
        <v>42293.672986111109</v>
      </c>
      <c r="T3084" s="11">
        <f t="shared" si="195"/>
        <v>42323.71465277778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11633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0.58165</v>
      </c>
      <c r="P3085">
        <f t="shared" si="193"/>
        <v>3877.6666666666665</v>
      </c>
      <c r="Q3085" t="s">
        <v>8321</v>
      </c>
      <c r="R3085" t="s">
        <v>8361</v>
      </c>
      <c r="S3085" s="11">
        <f t="shared" si="194"/>
        <v>41853.313402777778</v>
      </c>
      <c r="T3085" s="11">
        <f t="shared" si="195"/>
        <v>41882.958333333336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11633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2.8659768415865976</v>
      </c>
      <c r="P3086">
        <f t="shared" si="193"/>
        <v>1938.8333333333333</v>
      </c>
      <c r="Q3086" t="s">
        <v>8321</v>
      </c>
      <c r="R3086" t="s">
        <v>8361</v>
      </c>
      <c r="S3086" s="11">
        <f t="shared" si="194"/>
        <v>42100.473738425921</v>
      </c>
      <c r="T3086" s="11">
        <f t="shared" si="195"/>
        <v>42129.533333333333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11633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0.46532000000000001</v>
      </c>
      <c r="P3087">
        <f t="shared" si="193"/>
        <v>1292.5555555555557</v>
      </c>
      <c r="Q3087" t="s">
        <v>8321</v>
      </c>
      <c r="R3087" t="s">
        <v>8361</v>
      </c>
      <c r="S3087" s="11">
        <f t="shared" si="194"/>
        <v>42246.633784722217</v>
      </c>
      <c r="T3087" s="11">
        <f t="shared" si="195"/>
        <v>42276.633784722217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11633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0.58165</v>
      </c>
      <c r="P3088">
        <f t="shared" si="193"/>
        <v>3877.6666666666665</v>
      </c>
      <c r="Q3088" t="s">
        <v>8321</v>
      </c>
      <c r="R3088" t="s">
        <v>8361</v>
      </c>
      <c r="S3088" s="11">
        <f t="shared" si="194"/>
        <v>42173.42082175926</v>
      </c>
      <c r="T3088" s="11">
        <f t="shared" si="195"/>
        <v>42233.42082175926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11633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0.58165</v>
      </c>
      <c r="P3089">
        <f t="shared" si="193"/>
        <v>5816.5</v>
      </c>
      <c r="Q3089" t="s">
        <v>8321</v>
      </c>
      <c r="R3089" t="s">
        <v>8361</v>
      </c>
      <c r="S3089" s="11">
        <f t="shared" si="194"/>
        <v>42664.900347222225</v>
      </c>
      <c r="T3089" s="11">
        <f t="shared" si="195"/>
        <v>42724.942013888889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11633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0.17896923076923077</v>
      </c>
      <c r="P3090">
        <f t="shared" si="193"/>
        <v>3877.6666666666665</v>
      </c>
      <c r="Q3090" t="s">
        <v>8321</v>
      </c>
      <c r="R3090" t="s">
        <v>8361</v>
      </c>
      <c r="S3090" s="11">
        <f t="shared" si="194"/>
        <v>41981.32230324074</v>
      </c>
      <c r="T3090" s="11">
        <f t="shared" si="195"/>
        <v>42012.320138888885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11633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0.46532000000000001</v>
      </c>
      <c r="P3091">
        <f t="shared" si="193"/>
        <v>258.51111111111112</v>
      </c>
      <c r="Q3091" t="s">
        <v>8321</v>
      </c>
      <c r="R3091" t="s">
        <v>8361</v>
      </c>
      <c r="S3091" s="11">
        <f t="shared" si="194"/>
        <v>42528.292627314819</v>
      </c>
      <c r="T3091" s="11">
        <f t="shared" si="195"/>
        <v>42559.832638888889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11633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5.1702222222222219E-2</v>
      </c>
      <c r="P3092">
        <f t="shared" si="193"/>
        <v>1292.5555555555557</v>
      </c>
      <c r="Q3092" t="s">
        <v>8321</v>
      </c>
      <c r="R3092" t="s">
        <v>8361</v>
      </c>
      <c r="S3092" s="11">
        <f t="shared" si="194"/>
        <v>42065.568807870368</v>
      </c>
      <c r="T3092" s="11">
        <f t="shared" si="195"/>
        <v>42125.527141203704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11633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2.3266</v>
      </c>
      <c r="P3093">
        <f t="shared" si="193"/>
        <v>1292.5555555555557</v>
      </c>
      <c r="Q3093" t="s">
        <v>8321</v>
      </c>
      <c r="R3093" t="s">
        <v>8361</v>
      </c>
      <c r="S3093" s="11">
        <f t="shared" si="194"/>
        <v>42566.698414351849</v>
      </c>
      <c r="T3093" s="11">
        <f t="shared" si="195"/>
        <v>42596.698414351849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11633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0.11633</v>
      </c>
      <c r="P3094">
        <f t="shared" si="193"/>
        <v>553.95238095238096</v>
      </c>
      <c r="Q3094" t="s">
        <v>8321</v>
      </c>
      <c r="R3094" t="s">
        <v>8361</v>
      </c>
      <c r="S3094" s="11">
        <f t="shared" si="194"/>
        <v>42255.369351851856</v>
      </c>
      <c r="T3094" s="11">
        <f t="shared" si="195"/>
        <v>42292.666666666672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11633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2.9082499999999998</v>
      </c>
      <c r="P3095">
        <f t="shared" si="193"/>
        <v>684.29411764705878</v>
      </c>
      <c r="Q3095" t="s">
        <v>8321</v>
      </c>
      <c r="R3095" t="s">
        <v>8361</v>
      </c>
      <c r="S3095" s="11">
        <f t="shared" si="194"/>
        <v>41760.659039351849</v>
      </c>
      <c r="T3095" s="11">
        <f t="shared" si="195"/>
        <v>41790.915972222225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11633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0.11633</v>
      </c>
      <c r="P3096">
        <f t="shared" si="193"/>
        <v>11633</v>
      </c>
      <c r="Q3096" t="s">
        <v>8321</v>
      </c>
      <c r="R3096" t="s">
        <v>8361</v>
      </c>
      <c r="S3096" s="11">
        <f t="shared" si="194"/>
        <v>42207.545787037037</v>
      </c>
      <c r="T3096" s="11">
        <f t="shared" si="195"/>
        <v>42267.545787037037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11633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0.77969168900804287</v>
      </c>
      <c r="P3097">
        <f t="shared" si="193"/>
        <v>11633</v>
      </c>
      <c r="Q3097" t="s">
        <v>8321</v>
      </c>
      <c r="R3097" t="s">
        <v>8361</v>
      </c>
      <c r="S3097" s="11">
        <f t="shared" si="194"/>
        <v>42522.775231481486</v>
      </c>
      <c r="T3097" s="11">
        <f t="shared" si="195"/>
        <v>42582.775231481486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11633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0.58165</v>
      </c>
      <c r="P3098">
        <f t="shared" si="193"/>
        <v>830.92857142857144</v>
      </c>
      <c r="Q3098" t="s">
        <v>8321</v>
      </c>
      <c r="R3098" t="s">
        <v>8361</v>
      </c>
      <c r="S3098" s="11">
        <f t="shared" si="194"/>
        <v>42114.575532407413</v>
      </c>
      <c r="T3098" s="11">
        <f t="shared" si="195"/>
        <v>42144.575532407413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11633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1.1633</v>
      </c>
      <c r="P3099">
        <f t="shared" si="193"/>
        <v>276.97619047619048</v>
      </c>
      <c r="Q3099" t="s">
        <v>8321</v>
      </c>
      <c r="R3099" t="s">
        <v>8361</v>
      </c>
      <c r="S3099" s="11">
        <f t="shared" si="194"/>
        <v>42629.253483796296</v>
      </c>
      <c r="T3099" s="11">
        <f t="shared" si="195"/>
        <v>42650.333333333328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11633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0.23874807593637762</v>
      </c>
      <c r="P3100">
        <f t="shared" si="193"/>
        <v>430.85185185185185</v>
      </c>
      <c r="Q3100" t="s">
        <v>8321</v>
      </c>
      <c r="R3100" t="s">
        <v>8361</v>
      </c>
      <c r="S3100" s="11">
        <f t="shared" si="194"/>
        <v>42359.542233796295</v>
      </c>
      <c r="T3100" s="11">
        <f t="shared" si="195"/>
        <v>42407.76180555555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11633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5.8164999999999996</v>
      </c>
      <c r="P3101">
        <f t="shared" si="193"/>
        <v>2326.6</v>
      </c>
      <c r="Q3101" t="s">
        <v>8321</v>
      </c>
      <c r="R3101" t="s">
        <v>8361</v>
      </c>
      <c r="S3101" s="11">
        <f t="shared" si="194"/>
        <v>42381.939710648148</v>
      </c>
      <c r="T3101" s="11">
        <f t="shared" si="195"/>
        <v>42411.939710648148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11633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0.9694166666666667</v>
      </c>
      <c r="P3102">
        <f t="shared" si="193"/>
        <v>894.84615384615381</v>
      </c>
      <c r="Q3102" t="s">
        <v>8321</v>
      </c>
      <c r="R3102" t="s">
        <v>8361</v>
      </c>
      <c r="S3102" s="11">
        <f t="shared" si="194"/>
        <v>41902.372395833336</v>
      </c>
      <c r="T3102" s="11">
        <f t="shared" si="195"/>
        <v>41932.372395833336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11633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4.6532</v>
      </c>
      <c r="P3103">
        <f t="shared" si="193"/>
        <v>969.41666666666663</v>
      </c>
      <c r="Q3103" t="s">
        <v>8321</v>
      </c>
      <c r="R3103" t="s">
        <v>8361</v>
      </c>
      <c r="S3103" s="11">
        <f t="shared" si="194"/>
        <v>42171.133530092593</v>
      </c>
      <c r="T3103" s="11">
        <f t="shared" si="195"/>
        <v>42201.080555555556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11633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0.72706249999999994</v>
      </c>
      <c r="P3104">
        <f t="shared" si="193"/>
        <v>129.25555555555556</v>
      </c>
      <c r="Q3104" t="s">
        <v>8321</v>
      </c>
      <c r="R3104" t="s">
        <v>8361</v>
      </c>
      <c r="S3104" s="11">
        <f t="shared" si="194"/>
        <v>42555.090486111112</v>
      </c>
      <c r="T3104" s="11">
        <f t="shared" si="195"/>
        <v>42605.090486111112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11633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2.8373170731707318</v>
      </c>
      <c r="P3105">
        <f t="shared" si="193"/>
        <v>5816.5</v>
      </c>
      <c r="Q3105" t="s">
        <v>8321</v>
      </c>
      <c r="R3105" t="s">
        <v>8361</v>
      </c>
      <c r="S3105" s="11">
        <f t="shared" si="194"/>
        <v>42106.906319444446</v>
      </c>
      <c r="T3105" s="11">
        <f t="shared" si="195"/>
        <v>42166.906319444446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11633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2.9082499999999998</v>
      </c>
      <c r="P3106">
        <f t="shared" si="193"/>
        <v>2326.6</v>
      </c>
      <c r="Q3106" t="s">
        <v>8321</v>
      </c>
      <c r="R3106" t="s">
        <v>8361</v>
      </c>
      <c r="S3106" s="11">
        <f t="shared" si="194"/>
        <v>42006.658692129626</v>
      </c>
      <c r="T3106" s="11">
        <f t="shared" si="195"/>
        <v>42037.833333333328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11633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1.9902480752780154</v>
      </c>
      <c r="P3107">
        <f t="shared" si="193"/>
        <v>375.25806451612902</v>
      </c>
      <c r="Q3107" t="s">
        <v>8321</v>
      </c>
      <c r="R3107" t="s">
        <v>8361</v>
      </c>
      <c r="S3107" s="11">
        <f t="shared" si="194"/>
        <v>41876.468935185185</v>
      </c>
      <c r="T3107" s="11">
        <f t="shared" si="195"/>
        <v>41930.958333333336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11633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11.632999999999999</v>
      </c>
      <c r="P3108">
        <f t="shared" si="193"/>
        <v>2908.25</v>
      </c>
      <c r="Q3108" t="s">
        <v>8321</v>
      </c>
      <c r="R3108" t="s">
        <v>8361</v>
      </c>
      <c r="S3108" s="11">
        <f t="shared" si="194"/>
        <v>42241.179120370376</v>
      </c>
      <c r="T3108" s="11">
        <f t="shared" si="195"/>
        <v>42263.666666666672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11633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0.290825</v>
      </c>
      <c r="P3109">
        <f t="shared" si="193"/>
        <v>401.13793103448273</v>
      </c>
      <c r="Q3109" t="s">
        <v>8321</v>
      </c>
      <c r="R3109" t="s">
        <v>8361</v>
      </c>
      <c r="S3109" s="11">
        <f t="shared" si="194"/>
        <v>42128.564247685179</v>
      </c>
      <c r="T3109" s="11">
        <f t="shared" si="195"/>
        <v>42135.564247685179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11633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0.23266000000000001</v>
      </c>
      <c r="P3110">
        <f t="shared" si="193"/>
        <v>5816.5</v>
      </c>
      <c r="Q3110" t="s">
        <v>8321</v>
      </c>
      <c r="R3110" t="s">
        <v>8361</v>
      </c>
      <c r="S3110" s="11">
        <f t="shared" si="194"/>
        <v>42062.430486111116</v>
      </c>
      <c r="T3110" s="11">
        <f t="shared" si="195"/>
        <v>42122.388819444444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11633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0.43898113207547168</v>
      </c>
      <c r="P3111">
        <f t="shared" si="193"/>
        <v>102.04385964912281</v>
      </c>
      <c r="Q3111" t="s">
        <v>8321</v>
      </c>
      <c r="R3111" t="s">
        <v>8361</v>
      </c>
      <c r="S3111" s="11">
        <f t="shared" si="194"/>
        <v>41843.875115740739</v>
      </c>
      <c r="T3111" s="11">
        <f t="shared" si="195"/>
        <v>41878.875115740739</v>
      </c>
    </row>
    <row r="3112" spans="1:20" ht="33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11633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0.46532000000000001</v>
      </c>
      <c r="P3112">
        <f t="shared" si="193"/>
        <v>11633</v>
      </c>
      <c r="Q3112" t="s">
        <v>8321</v>
      </c>
      <c r="R3112" t="s">
        <v>8361</v>
      </c>
      <c r="S3112" s="11">
        <f t="shared" si="194"/>
        <v>42744.781469907408</v>
      </c>
      <c r="T3112" s="11">
        <f t="shared" si="195"/>
        <v>42784.781469907408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11633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0.58165</v>
      </c>
      <c r="P3113">
        <f t="shared" si="193"/>
        <v>153.06578947368422</v>
      </c>
      <c r="Q3113" t="s">
        <v>8321</v>
      </c>
      <c r="R3113" t="s">
        <v>8361</v>
      </c>
      <c r="S3113" s="11">
        <f t="shared" si="194"/>
        <v>41885.345138888886</v>
      </c>
      <c r="T3113" s="11">
        <f t="shared" si="195"/>
        <v>41916.345138888886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11633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1.0575454545454546</v>
      </c>
      <c r="P3114">
        <f t="shared" si="193"/>
        <v>1292.5555555555557</v>
      </c>
      <c r="Q3114" t="s">
        <v>8321</v>
      </c>
      <c r="R3114" t="s">
        <v>8361</v>
      </c>
      <c r="S3114" s="11">
        <f t="shared" si="194"/>
        <v>42614.871921296297</v>
      </c>
      <c r="T3114" s="11">
        <f t="shared" si="195"/>
        <v>42674.871921296297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11633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0.10650492103456169</v>
      </c>
      <c r="P3115">
        <f t="shared" si="193"/>
        <v>314.40540540540542</v>
      </c>
      <c r="Q3115" t="s">
        <v>8321</v>
      </c>
      <c r="R3115" t="s">
        <v>8361</v>
      </c>
      <c r="S3115" s="11">
        <f t="shared" si="194"/>
        <v>42081.481273148151</v>
      </c>
      <c r="T3115" s="11">
        <f t="shared" si="195"/>
        <v>42111.481273148151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11633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0.15510666666666667</v>
      </c>
      <c r="P3116">
        <f t="shared" si="193"/>
        <v>0</v>
      </c>
      <c r="Q3116" t="s">
        <v>8321</v>
      </c>
      <c r="R3116" t="s">
        <v>8361</v>
      </c>
      <c r="S3116" s="11">
        <f t="shared" si="194"/>
        <v>41843.382523148146</v>
      </c>
      <c r="T3116" s="11">
        <f t="shared" si="195"/>
        <v>41903.382523148146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11633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1.1633</v>
      </c>
      <c r="P3117">
        <f t="shared" si="193"/>
        <v>11633</v>
      </c>
      <c r="Q3117" t="s">
        <v>8321</v>
      </c>
      <c r="R3117" t="s">
        <v>8361</v>
      </c>
      <c r="S3117" s="11">
        <f t="shared" si="194"/>
        <v>42496.197071759263</v>
      </c>
      <c r="T3117" s="11">
        <f t="shared" si="195"/>
        <v>42526.197071759263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11633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15.510666666666667</v>
      </c>
      <c r="P3118">
        <f t="shared" si="193"/>
        <v>1163.3</v>
      </c>
      <c r="Q3118" t="s">
        <v>8321</v>
      </c>
      <c r="R3118" t="s">
        <v>8361</v>
      </c>
      <c r="S3118" s="11">
        <f t="shared" si="194"/>
        <v>42081.265335648146</v>
      </c>
      <c r="T3118" s="11">
        <f t="shared" si="195"/>
        <v>42095.265335648146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11633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11.632999999999999</v>
      </c>
      <c r="P3119">
        <f t="shared" si="193"/>
        <v>11633</v>
      </c>
      <c r="Q3119" t="s">
        <v>8321</v>
      </c>
      <c r="R3119" t="s">
        <v>8361</v>
      </c>
      <c r="S3119" s="11">
        <f t="shared" si="194"/>
        <v>42509.124537037031</v>
      </c>
      <c r="T3119" s="11">
        <f t="shared" si="195"/>
        <v>42517.3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11633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2.3265999999999998E-2</v>
      </c>
      <c r="P3120">
        <f t="shared" si="193"/>
        <v>5816.5</v>
      </c>
      <c r="Q3120" t="s">
        <v>8321</v>
      </c>
      <c r="R3120" t="s">
        <v>8361</v>
      </c>
      <c r="S3120" s="11">
        <f t="shared" si="194"/>
        <v>42534.399571759262</v>
      </c>
      <c r="T3120" s="11">
        <f t="shared" si="195"/>
        <v>42553.399571759262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11633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1.1633</v>
      </c>
      <c r="P3121">
        <f t="shared" si="193"/>
        <v>11633</v>
      </c>
      <c r="Q3121" t="s">
        <v>8321</v>
      </c>
      <c r="R3121" t="s">
        <v>8361</v>
      </c>
      <c r="S3121" s="11">
        <f t="shared" si="194"/>
        <v>42059.79550925926</v>
      </c>
      <c r="T3121" s="11">
        <f t="shared" si="195"/>
        <v>42089.753842592589</v>
      </c>
    </row>
    <row r="3122" spans="1:20" ht="33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11633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8.9484615384615388E-3</v>
      </c>
      <c r="P3122">
        <f t="shared" si="193"/>
        <v>1163.3</v>
      </c>
      <c r="Q3122" t="s">
        <v>8321</v>
      </c>
      <c r="R3122" t="s">
        <v>8361</v>
      </c>
      <c r="S3122" s="11">
        <f t="shared" si="194"/>
        <v>42435.692083333335</v>
      </c>
      <c r="T3122" s="11">
        <f t="shared" si="195"/>
        <v>42495.650416666671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11633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7.7553333333333336</v>
      </c>
      <c r="P3123">
        <f t="shared" si="193"/>
        <v>11633</v>
      </c>
      <c r="Q3123" t="s">
        <v>8321</v>
      </c>
      <c r="R3123" t="s">
        <v>8361</v>
      </c>
      <c r="S3123" s="11">
        <f t="shared" si="194"/>
        <v>41848.429803240739</v>
      </c>
      <c r="T3123" s="11">
        <f t="shared" si="195"/>
        <v>41908.429803240739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11633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58.457286432160807</v>
      </c>
      <c r="P3124">
        <f t="shared" si="193"/>
        <v>5816.5</v>
      </c>
      <c r="Q3124" t="s">
        <v>8321</v>
      </c>
      <c r="R3124" t="s">
        <v>8361</v>
      </c>
      <c r="S3124" s="11">
        <f t="shared" si="194"/>
        <v>42678.682083333333</v>
      </c>
      <c r="T3124" s="11">
        <f t="shared" si="195"/>
        <v>42683.723750000005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11633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9.3063999999999994E-2</v>
      </c>
      <c r="P3125">
        <f t="shared" si="193"/>
        <v>33.428160919540232</v>
      </c>
      <c r="Q3125" t="s">
        <v>8321</v>
      </c>
      <c r="R3125" t="s">
        <v>8361</v>
      </c>
      <c r="S3125" s="11">
        <f t="shared" si="194"/>
        <v>42530.743032407408</v>
      </c>
      <c r="T3125" s="11">
        <f t="shared" si="195"/>
        <v>42560.743032407408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11633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1.454125E-2</v>
      </c>
      <c r="P3126">
        <f t="shared" si="193"/>
        <v>2908.25</v>
      </c>
      <c r="Q3126" t="s">
        <v>8321</v>
      </c>
      <c r="R3126" t="s">
        <v>8361</v>
      </c>
      <c r="S3126" s="11">
        <f t="shared" si="194"/>
        <v>41977.530104166668</v>
      </c>
      <c r="T3126" s="11">
        <f t="shared" si="195"/>
        <v>42037.530104166668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11633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7.7553333333333337E-3</v>
      </c>
      <c r="P3127">
        <f t="shared" si="193"/>
        <v>0</v>
      </c>
      <c r="Q3127" t="s">
        <v>8321</v>
      </c>
      <c r="R3127" t="s">
        <v>8361</v>
      </c>
      <c r="S3127" s="11">
        <f t="shared" si="194"/>
        <v>42345.95685185185</v>
      </c>
      <c r="T3127" s="11">
        <f t="shared" si="195"/>
        <v>42375.95685185185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11633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0.46532000000000001</v>
      </c>
      <c r="P3128">
        <f t="shared" si="193"/>
        <v>684.29411764705878</v>
      </c>
      <c r="Q3128" t="s">
        <v>8321</v>
      </c>
      <c r="R3128" t="s">
        <v>8361</v>
      </c>
      <c r="S3128" s="11">
        <f t="shared" si="194"/>
        <v>42426.76807870371</v>
      </c>
      <c r="T3128" s="11">
        <f t="shared" si="195"/>
        <v>42456.726412037038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11633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0.11633</v>
      </c>
      <c r="P3129">
        <f t="shared" si="193"/>
        <v>0</v>
      </c>
      <c r="Q3129" t="s">
        <v>8321</v>
      </c>
      <c r="R3129" t="s">
        <v>8361</v>
      </c>
      <c r="S3129" s="11">
        <f t="shared" si="194"/>
        <v>42034.606817129628</v>
      </c>
      <c r="T3129" s="11">
        <f t="shared" si="195"/>
        <v>42064.606817129628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11633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0.7755333333333333</v>
      </c>
      <c r="P3130">
        <f t="shared" si="193"/>
        <v>99.427350427350433</v>
      </c>
      <c r="Q3130" t="s">
        <v>8321</v>
      </c>
      <c r="R3130" t="s">
        <v>8322</v>
      </c>
      <c r="S3130" s="11">
        <f t="shared" si="194"/>
        <v>42780.575706018513</v>
      </c>
      <c r="T3130" s="11">
        <f t="shared" si="195"/>
        <v>42810.534039351856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11633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9.3064</v>
      </c>
      <c r="P3131">
        <f t="shared" si="193"/>
        <v>11633</v>
      </c>
      <c r="Q3131" t="s">
        <v>8321</v>
      </c>
      <c r="R3131" t="s">
        <v>8322</v>
      </c>
      <c r="S3131" s="11">
        <f t="shared" si="194"/>
        <v>42803.592812499999</v>
      </c>
      <c r="T3131" s="11">
        <f t="shared" si="195"/>
        <v>42843.551145833335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11633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1.1633</v>
      </c>
      <c r="P3132">
        <f t="shared" si="193"/>
        <v>2908.25</v>
      </c>
      <c r="Q3132" t="s">
        <v>8321</v>
      </c>
      <c r="R3132" t="s">
        <v>8322</v>
      </c>
      <c r="S3132" s="11">
        <f t="shared" si="194"/>
        <v>42808.390231481477</v>
      </c>
      <c r="T3132" s="11">
        <f t="shared" si="195"/>
        <v>42838.957638888889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11633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2.8373170731707318</v>
      </c>
      <c r="P3133">
        <f t="shared" si="193"/>
        <v>969.41666666666663</v>
      </c>
      <c r="Q3133" t="s">
        <v>8321</v>
      </c>
      <c r="R3133" t="s">
        <v>8322</v>
      </c>
      <c r="S3133" s="11">
        <f t="shared" si="194"/>
        <v>42803.329224537039</v>
      </c>
      <c r="T3133" s="11">
        <f t="shared" si="195"/>
        <v>42833.287557870368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11633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0.38776666666666665</v>
      </c>
      <c r="P3134">
        <f t="shared" si="193"/>
        <v>11633</v>
      </c>
      <c r="Q3134" t="s">
        <v>8321</v>
      </c>
      <c r="R3134" t="s">
        <v>8322</v>
      </c>
      <c r="S3134" s="11">
        <f t="shared" si="194"/>
        <v>42786.100231481483</v>
      </c>
      <c r="T3134" s="11">
        <f t="shared" si="195"/>
        <v>42846.058564814812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11633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23.265999999999998</v>
      </c>
      <c r="P3135">
        <f t="shared" si="193"/>
        <v>727.0625</v>
      </c>
      <c r="Q3135" t="s">
        <v>8321</v>
      </c>
      <c r="R3135" t="s">
        <v>8322</v>
      </c>
      <c r="S3135" s="11">
        <f t="shared" si="194"/>
        <v>42788.315208333333</v>
      </c>
      <c r="T3135" s="11">
        <f t="shared" si="195"/>
        <v>42818.273541666669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11633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11.632999999999999</v>
      </c>
      <c r="P3136">
        <f t="shared" si="193"/>
        <v>969.41666666666663</v>
      </c>
      <c r="Q3136" t="s">
        <v>8321</v>
      </c>
      <c r="R3136" t="s">
        <v>8322</v>
      </c>
      <c r="S3136" s="11">
        <f t="shared" si="194"/>
        <v>42800.470127314817</v>
      </c>
      <c r="T3136" s="11">
        <f t="shared" si="195"/>
        <v>42821.428460648152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11633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14.971685971685972</v>
      </c>
      <c r="P3137">
        <f t="shared" si="193"/>
        <v>1661.8571428571429</v>
      </c>
      <c r="Q3137" t="s">
        <v>8321</v>
      </c>
      <c r="R3137" t="s">
        <v>8322</v>
      </c>
      <c r="S3137" s="11">
        <f t="shared" si="194"/>
        <v>42806.901863425926</v>
      </c>
      <c r="T3137" s="11">
        <f t="shared" si="195"/>
        <v>42828.901863425926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11633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23.265999999999998</v>
      </c>
      <c r="P3138">
        <f t="shared" si="193"/>
        <v>528.77272727272725</v>
      </c>
      <c r="Q3138" t="s">
        <v>8321</v>
      </c>
      <c r="R3138" t="s">
        <v>8322</v>
      </c>
      <c r="S3138" s="11">
        <f t="shared" si="194"/>
        <v>42789.212430555555</v>
      </c>
      <c r="T3138" s="11">
        <f t="shared" si="195"/>
        <v>42825.707638888889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11633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7.7553333333333336</v>
      </c>
      <c r="P3139">
        <f t="shared" ref="P3139:P3202" si="197">IF(L3139&gt;0, E3139/L3139, 0)</f>
        <v>11633</v>
      </c>
      <c r="Q3139" t="s">
        <v>8321</v>
      </c>
      <c r="R3139" t="s">
        <v>8322</v>
      </c>
      <c r="S3139" s="11">
        <f t="shared" ref="S3139:S3202" si="198">(((J3139/60)/60)/24)+DATE(1970,1,1)+(-6/24)</f>
        <v>42807.635057870371</v>
      </c>
      <c r="T3139" s="11">
        <f t="shared" ref="T3139:T3202" si="199">(((I3139/60)/60)/24)+DATE(1970,1,1)+(-6/24)</f>
        <v>42858.55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11633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58.164999999999999</v>
      </c>
      <c r="P3140">
        <f t="shared" si="197"/>
        <v>0</v>
      </c>
      <c r="Q3140" t="s">
        <v>8321</v>
      </c>
      <c r="R3140" t="s">
        <v>8322</v>
      </c>
      <c r="S3140" s="11">
        <f t="shared" si="198"/>
        <v>42809.395914351851</v>
      </c>
      <c r="T3140" s="11">
        <f t="shared" si="199"/>
        <v>42828.395914351851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11633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0.23266000000000001</v>
      </c>
      <c r="P3141">
        <f t="shared" si="197"/>
        <v>1938.8333333333333</v>
      </c>
      <c r="Q3141" t="s">
        <v>8321</v>
      </c>
      <c r="R3141" t="s">
        <v>8322</v>
      </c>
      <c r="S3141" s="11">
        <f t="shared" si="198"/>
        <v>42785.020370370374</v>
      </c>
      <c r="T3141" s="11">
        <f t="shared" si="199"/>
        <v>42818.939583333333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11633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1.1633</v>
      </c>
      <c r="P3142">
        <f t="shared" si="197"/>
        <v>2908.25</v>
      </c>
      <c r="Q3142" t="s">
        <v>8321</v>
      </c>
      <c r="R3142" t="s">
        <v>8322</v>
      </c>
      <c r="S3142" s="11">
        <f t="shared" si="198"/>
        <v>42802.468784722223</v>
      </c>
      <c r="T3142" s="11">
        <f t="shared" si="199"/>
        <v>42832.427118055552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11633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23.265999999999998</v>
      </c>
      <c r="P3143">
        <f t="shared" si="197"/>
        <v>1454.125</v>
      </c>
      <c r="Q3143" t="s">
        <v>8321</v>
      </c>
      <c r="R3143" t="s">
        <v>8322</v>
      </c>
      <c r="S3143" s="11">
        <f t="shared" si="198"/>
        <v>42800.503333333334</v>
      </c>
      <c r="T3143" s="11">
        <f t="shared" si="199"/>
        <v>42841.583333333328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11633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4.2301818181818183</v>
      </c>
      <c r="P3144">
        <f t="shared" si="197"/>
        <v>3877.6666666666665</v>
      </c>
      <c r="Q3144" t="s">
        <v>8321</v>
      </c>
      <c r="R3144" t="s">
        <v>8322</v>
      </c>
      <c r="S3144" s="11">
        <f t="shared" si="198"/>
        <v>42783.263182870374</v>
      </c>
      <c r="T3144" s="11">
        <f t="shared" si="199"/>
        <v>42813.221516203703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11633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16.618571428571428</v>
      </c>
      <c r="P3145">
        <f t="shared" si="197"/>
        <v>0</v>
      </c>
      <c r="Q3145" t="s">
        <v>8321</v>
      </c>
      <c r="R3145" t="s">
        <v>8322</v>
      </c>
      <c r="S3145" s="11">
        <f t="shared" si="198"/>
        <v>42808.108287037037</v>
      </c>
      <c r="T3145" s="11">
        <f t="shared" si="199"/>
        <v>42834.108287037037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11633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1.1633</v>
      </c>
      <c r="P3146">
        <f t="shared" si="197"/>
        <v>387.76666666666665</v>
      </c>
      <c r="Q3146" t="s">
        <v>8321</v>
      </c>
      <c r="R3146" t="s">
        <v>8322</v>
      </c>
      <c r="S3146" s="11">
        <f t="shared" si="198"/>
        <v>42796.288275462968</v>
      </c>
      <c r="T3146" s="11">
        <f t="shared" si="199"/>
        <v>42813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11633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0.46532000000000001</v>
      </c>
      <c r="P3147">
        <f t="shared" si="197"/>
        <v>0</v>
      </c>
      <c r="Q3147" t="s">
        <v>8321</v>
      </c>
      <c r="R3147" t="s">
        <v>8322</v>
      </c>
      <c r="S3147" s="11">
        <f t="shared" si="198"/>
        <v>42761.790902777779</v>
      </c>
      <c r="T3147" s="11">
        <f t="shared" si="199"/>
        <v>42821.749236111107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11633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0.23266000000000001</v>
      </c>
      <c r="P3148">
        <f t="shared" si="197"/>
        <v>969.41666666666663</v>
      </c>
      <c r="Q3148" t="s">
        <v>8321</v>
      </c>
      <c r="R3148" t="s">
        <v>8322</v>
      </c>
      <c r="S3148" s="11">
        <f t="shared" si="198"/>
        <v>42796.432476851856</v>
      </c>
      <c r="T3148" s="11">
        <f t="shared" si="199"/>
        <v>42841.390810185185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11633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0.58165</v>
      </c>
      <c r="P3149">
        <f t="shared" si="197"/>
        <v>54.6150234741784</v>
      </c>
      <c r="Q3149" t="s">
        <v>8321</v>
      </c>
      <c r="R3149" t="s">
        <v>8322</v>
      </c>
      <c r="S3149" s="11">
        <f t="shared" si="198"/>
        <v>41909.719386574077</v>
      </c>
      <c r="T3149" s="11">
        <f t="shared" si="199"/>
        <v>41949.761053240742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11633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6.4627777777777782</v>
      </c>
      <c r="P3150">
        <f t="shared" si="197"/>
        <v>204.08771929824562</v>
      </c>
      <c r="Q3150" t="s">
        <v>8321</v>
      </c>
      <c r="R3150" t="s">
        <v>8322</v>
      </c>
      <c r="S3150" s="11">
        <f t="shared" si="198"/>
        <v>41891.415324074071</v>
      </c>
      <c r="T3150" s="11">
        <f t="shared" si="199"/>
        <v>41912.916666666664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11633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9.3064</v>
      </c>
      <c r="P3151">
        <f t="shared" si="197"/>
        <v>465.32</v>
      </c>
      <c r="Q3151" t="s">
        <v>8321</v>
      </c>
      <c r="R3151" t="s">
        <v>8322</v>
      </c>
      <c r="S3151" s="11">
        <f t="shared" si="198"/>
        <v>41225.767361111109</v>
      </c>
      <c r="T3151" s="11">
        <f t="shared" si="199"/>
        <v>41249.833333333336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11633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3.3237142857142858</v>
      </c>
      <c r="P3152">
        <f t="shared" si="197"/>
        <v>111.85576923076923</v>
      </c>
      <c r="Q3152" t="s">
        <v>8321</v>
      </c>
      <c r="R3152" t="s">
        <v>8322</v>
      </c>
      <c r="S3152" s="11">
        <f t="shared" si="198"/>
        <v>40478.013923611114</v>
      </c>
      <c r="T3152" s="11">
        <f t="shared" si="199"/>
        <v>40567.916666666664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11633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3.3237142857142858</v>
      </c>
      <c r="P3153">
        <f t="shared" si="197"/>
        <v>342.14705882352939</v>
      </c>
      <c r="Q3153" t="s">
        <v>8321</v>
      </c>
      <c r="R3153" t="s">
        <v>8322</v>
      </c>
      <c r="S3153" s="11">
        <f t="shared" si="198"/>
        <v>41862.58997685185</v>
      </c>
      <c r="T3153" s="11">
        <f t="shared" si="199"/>
        <v>41892.58997685185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11633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5.2877272727272731</v>
      </c>
      <c r="P3154">
        <f t="shared" si="197"/>
        <v>173.62686567164178</v>
      </c>
      <c r="Q3154" t="s">
        <v>8321</v>
      </c>
      <c r="R3154" t="s">
        <v>8322</v>
      </c>
      <c r="S3154" s="11">
        <f t="shared" si="198"/>
        <v>41550.617673611108</v>
      </c>
      <c r="T3154" s="11">
        <f t="shared" si="199"/>
        <v>41580.617673611108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11633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3.8776666666666668</v>
      </c>
      <c r="P3155">
        <f t="shared" si="197"/>
        <v>48.269709543568467</v>
      </c>
      <c r="Q3155" t="s">
        <v>8321</v>
      </c>
      <c r="R3155" t="s">
        <v>8322</v>
      </c>
      <c r="S3155" s="11">
        <f t="shared" si="198"/>
        <v>40632.904363425929</v>
      </c>
      <c r="T3155" s="11">
        <f t="shared" si="199"/>
        <v>40663.957638888889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11633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1.6618571428571429</v>
      </c>
      <c r="P3156">
        <f t="shared" si="197"/>
        <v>94.577235772357724</v>
      </c>
      <c r="Q3156" t="s">
        <v>8321</v>
      </c>
      <c r="R3156" t="s">
        <v>8322</v>
      </c>
      <c r="S3156" s="11">
        <f t="shared" si="198"/>
        <v>40970.625671296293</v>
      </c>
      <c r="T3156" s="11">
        <f t="shared" si="199"/>
        <v>41000.584004629629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11633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2.3266</v>
      </c>
      <c r="P3157">
        <f t="shared" si="197"/>
        <v>38.519867549668874</v>
      </c>
      <c r="Q3157" t="s">
        <v>8321</v>
      </c>
      <c r="R3157" t="s">
        <v>8322</v>
      </c>
      <c r="S3157" s="11">
        <f t="shared" si="198"/>
        <v>41233.249131944445</v>
      </c>
      <c r="T3157" s="11">
        <f t="shared" si="199"/>
        <v>41263.249131944445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11633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2.1150909090909091</v>
      </c>
      <c r="P3158">
        <f t="shared" si="197"/>
        <v>130.70786516853931</v>
      </c>
      <c r="Q3158" t="s">
        <v>8321</v>
      </c>
      <c r="R3158" t="s">
        <v>8322</v>
      </c>
      <c r="S3158" s="11">
        <f t="shared" si="198"/>
        <v>41026.703055555554</v>
      </c>
      <c r="T3158" s="11">
        <f t="shared" si="199"/>
        <v>41061.703055555554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11633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2.9082499999999998</v>
      </c>
      <c r="P3159">
        <f t="shared" si="197"/>
        <v>283.73170731707319</v>
      </c>
      <c r="Q3159" t="s">
        <v>8321</v>
      </c>
      <c r="R3159" t="s">
        <v>8322</v>
      </c>
      <c r="S3159" s="11">
        <f t="shared" si="198"/>
        <v>41829.538252314815</v>
      </c>
      <c r="T3159" s="11">
        <f t="shared" si="199"/>
        <v>41838.958333333336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11633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2.3266</v>
      </c>
      <c r="P3160">
        <f t="shared" si="197"/>
        <v>168.59420289855072</v>
      </c>
      <c r="Q3160" t="s">
        <v>8321</v>
      </c>
      <c r="R3160" t="s">
        <v>8322</v>
      </c>
      <c r="S3160" s="11">
        <f t="shared" si="198"/>
        <v>41447.589722222219</v>
      </c>
      <c r="T3160" s="11">
        <f t="shared" si="199"/>
        <v>41477.589722222219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11633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7.7553333333333336</v>
      </c>
      <c r="P3161">
        <f t="shared" si="197"/>
        <v>223.71153846153845</v>
      </c>
      <c r="Q3161" t="s">
        <v>8321</v>
      </c>
      <c r="R3161" t="s">
        <v>8322</v>
      </c>
      <c r="S3161" s="11">
        <f t="shared" si="198"/>
        <v>40883.816678240742</v>
      </c>
      <c r="T3161" s="11">
        <f t="shared" si="199"/>
        <v>40926.708333333336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11633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2.5851111111111109</v>
      </c>
      <c r="P3162">
        <f t="shared" si="197"/>
        <v>204.08771929824562</v>
      </c>
      <c r="Q3162" t="s">
        <v>8321</v>
      </c>
      <c r="R3162" t="s">
        <v>8322</v>
      </c>
      <c r="S3162" s="11">
        <f t="shared" si="198"/>
        <v>41841.01489583333</v>
      </c>
      <c r="T3162" s="11">
        <f t="shared" si="199"/>
        <v>41863.957638888889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11633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5.8164999999999996</v>
      </c>
      <c r="P3163">
        <f t="shared" si="197"/>
        <v>157.20270270270271</v>
      </c>
      <c r="Q3163" t="s">
        <v>8321</v>
      </c>
      <c r="R3163" t="s">
        <v>8322</v>
      </c>
      <c r="S3163" s="11">
        <f t="shared" si="198"/>
        <v>41897.286134259259</v>
      </c>
      <c r="T3163" s="11">
        <f t="shared" si="199"/>
        <v>41927.286134259259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11633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2.9082499999999998</v>
      </c>
      <c r="P3164">
        <f t="shared" si="197"/>
        <v>184.65079365079364</v>
      </c>
      <c r="Q3164" t="s">
        <v>8321</v>
      </c>
      <c r="R3164" t="s">
        <v>8322</v>
      </c>
      <c r="S3164" s="11">
        <f t="shared" si="198"/>
        <v>41799.435902777775</v>
      </c>
      <c r="T3164" s="11">
        <f t="shared" si="199"/>
        <v>41826.833333333336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11633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0.89484615384615385</v>
      </c>
      <c r="P3165">
        <f t="shared" si="197"/>
        <v>161.56944444444446</v>
      </c>
      <c r="Q3165" t="s">
        <v>8321</v>
      </c>
      <c r="R3165" t="s">
        <v>8322</v>
      </c>
      <c r="S3165" s="11">
        <f t="shared" si="198"/>
        <v>41775.503761574073</v>
      </c>
      <c r="T3165" s="11">
        <f t="shared" si="199"/>
        <v>41805.503761574073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11633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4.6532</v>
      </c>
      <c r="P3166">
        <f t="shared" si="197"/>
        <v>163.8450704225352</v>
      </c>
      <c r="Q3166" t="s">
        <v>8321</v>
      </c>
      <c r="R3166" t="s">
        <v>8322</v>
      </c>
      <c r="S3166" s="11">
        <f t="shared" si="198"/>
        <v>41766.55572916667</v>
      </c>
      <c r="T3166" s="11">
        <f t="shared" si="199"/>
        <v>41799.55572916667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11633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15.510666666666667</v>
      </c>
      <c r="P3167">
        <f t="shared" si="197"/>
        <v>553.95238095238096</v>
      </c>
      <c r="Q3167" t="s">
        <v>8321</v>
      </c>
      <c r="R3167" t="s">
        <v>8322</v>
      </c>
      <c r="S3167" s="11">
        <f t="shared" si="198"/>
        <v>40643.909259259257</v>
      </c>
      <c r="T3167" s="11">
        <f t="shared" si="199"/>
        <v>40665.915972222225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11633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0.3323714285714286</v>
      </c>
      <c r="P3168">
        <f t="shared" si="197"/>
        <v>12.508602150537634</v>
      </c>
      <c r="Q3168" t="s">
        <v>8321</v>
      </c>
      <c r="R3168" t="s">
        <v>8322</v>
      </c>
      <c r="S3168" s="11">
        <f t="shared" si="198"/>
        <v>41940.44158564815</v>
      </c>
      <c r="T3168" s="11">
        <f t="shared" si="199"/>
        <v>41969.082638888889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11633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3.8776666666666668</v>
      </c>
      <c r="P3169">
        <f t="shared" si="197"/>
        <v>211.5090909090909</v>
      </c>
      <c r="Q3169" t="s">
        <v>8321</v>
      </c>
      <c r="R3169" t="s">
        <v>8322</v>
      </c>
      <c r="S3169" s="11">
        <f t="shared" si="198"/>
        <v>41838.925706018519</v>
      </c>
      <c r="T3169" s="11">
        <f t="shared" si="199"/>
        <v>41852.925706018519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11633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4.6532</v>
      </c>
      <c r="P3170">
        <f t="shared" si="197"/>
        <v>190.70491803278688</v>
      </c>
      <c r="Q3170" t="s">
        <v>8321</v>
      </c>
      <c r="R3170" t="s">
        <v>8322</v>
      </c>
      <c r="S3170" s="11">
        <f t="shared" si="198"/>
        <v>41771.855937500004</v>
      </c>
      <c r="T3170" s="11">
        <f t="shared" si="199"/>
        <v>41803.666666666664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11633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1.4541249999999999</v>
      </c>
      <c r="P3171">
        <f t="shared" si="197"/>
        <v>141.86585365853659</v>
      </c>
      <c r="Q3171" t="s">
        <v>8321</v>
      </c>
      <c r="R3171" t="s">
        <v>8322</v>
      </c>
      <c r="S3171" s="11">
        <f t="shared" si="198"/>
        <v>41591.487974537034</v>
      </c>
      <c r="T3171" s="11">
        <f t="shared" si="199"/>
        <v>41620.957638888889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11633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5.8164999999999996</v>
      </c>
      <c r="P3172">
        <f t="shared" si="197"/>
        <v>163.8450704225352</v>
      </c>
      <c r="Q3172" t="s">
        <v>8321</v>
      </c>
      <c r="R3172" t="s">
        <v>8322</v>
      </c>
      <c r="S3172" s="11">
        <f t="shared" si="198"/>
        <v>41788.830370370371</v>
      </c>
      <c r="T3172" s="11">
        <f t="shared" si="199"/>
        <v>41821.916666666664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11633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1.6618571428571429</v>
      </c>
      <c r="P3173">
        <f t="shared" si="197"/>
        <v>99.427350427350433</v>
      </c>
      <c r="Q3173" t="s">
        <v>8321</v>
      </c>
      <c r="R3173" t="s">
        <v>8322</v>
      </c>
      <c r="S3173" s="11">
        <f t="shared" si="198"/>
        <v>42466.358310185184</v>
      </c>
      <c r="T3173" s="11">
        <f t="shared" si="199"/>
        <v>42496.358310185184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11633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5.8164999999999996</v>
      </c>
      <c r="P3174">
        <f t="shared" si="197"/>
        <v>401.13793103448273</v>
      </c>
      <c r="Q3174" t="s">
        <v>8321</v>
      </c>
      <c r="R3174" t="s">
        <v>8322</v>
      </c>
      <c r="S3174" s="11">
        <f t="shared" si="198"/>
        <v>40923.479953703703</v>
      </c>
      <c r="T3174" s="11">
        <f t="shared" si="199"/>
        <v>40953.479953703703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11633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1.1633</v>
      </c>
      <c r="P3175">
        <f t="shared" si="197"/>
        <v>157.20270270270271</v>
      </c>
      <c r="Q3175" t="s">
        <v>8321</v>
      </c>
      <c r="R3175" t="s">
        <v>8322</v>
      </c>
      <c r="S3175" s="11">
        <f t="shared" si="198"/>
        <v>41878.628379629627</v>
      </c>
      <c r="T3175" s="11">
        <f t="shared" si="199"/>
        <v>41908.628379629627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11633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3.8776666666666668</v>
      </c>
      <c r="P3176">
        <f t="shared" si="197"/>
        <v>505.78260869565219</v>
      </c>
      <c r="Q3176" t="s">
        <v>8321</v>
      </c>
      <c r="R3176" t="s">
        <v>8322</v>
      </c>
      <c r="S3176" s="11">
        <f t="shared" si="198"/>
        <v>41862.614675925928</v>
      </c>
      <c r="T3176" s="11">
        <f t="shared" si="199"/>
        <v>41876.614675925928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11633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2.3266</v>
      </c>
      <c r="P3177">
        <f t="shared" si="197"/>
        <v>193.88333333333333</v>
      </c>
      <c r="Q3177" t="s">
        <v>8321</v>
      </c>
      <c r="R3177" t="s">
        <v>8322</v>
      </c>
      <c r="S3177" s="11">
        <f t="shared" si="198"/>
        <v>40531.636886574073</v>
      </c>
      <c r="T3177" s="11">
        <f t="shared" si="199"/>
        <v>40591.636886574073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11633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6.1226315789473684</v>
      </c>
      <c r="P3178">
        <f t="shared" si="197"/>
        <v>211.5090909090909</v>
      </c>
      <c r="Q3178" t="s">
        <v>8321</v>
      </c>
      <c r="R3178" t="s">
        <v>8322</v>
      </c>
      <c r="S3178" s="11">
        <f t="shared" si="198"/>
        <v>41477.680914351848</v>
      </c>
      <c r="T3178" s="11">
        <f t="shared" si="199"/>
        <v>41504.375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11633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4.6532</v>
      </c>
      <c r="P3179">
        <f t="shared" si="197"/>
        <v>228.09803921568627</v>
      </c>
      <c r="Q3179" t="s">
        <v>8321</v>
      </c>
      <c r="R3179" t="s">
        <v>8322</v>
      </c>
      <c r="S3179" s="11">
        <f t="shared" si="198"/>
        <v>41781.416770833333</v>
      </c>
      <c r="T3179" s="11">
        <f t="shared" si="199"/>
        <v>41811.416770833333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11633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7.7553333333333336</v>
      </c>
      <c r="P3180">
        <f t="shared" si="197"/>
        <v>149.14102564102564</v>
      </c>
      <c r="Q3180" t="s">
        <v>8321</v>
      </c>
      <c r="R3180" t="s">
        <v>8322</v>
      </c>
      <c r="S3180" s="11">
        <f t="shared" si="198"/>
        <v>41806.355034722219</v>
      </c>
      <c r="T3180" s="11">
        <f t="shared" si="199"/>
        <v>41836.355034722219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11633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2.7697619047619049</v>
      </c>
      <c r="P3181">
        <f t="shared" si="197"/>
        <v>187.62903225806451</v>
      </c>
      <c r="Q3181" t="s">
        <v>8321</v>
      </c>
      <c r="R3181" t="s">
        <v>8322</v>
      </c>
      <c r="S3181" s="11">
        <f t="shared" si="198"/>
        <v>41375.452210648145</v>
      </c>
      <c r="T3181" s="11">
        <f t="shared" si="199"/>
        <v>41400.452210648145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11633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9.6941666666666659</v>
      </c>
      <c r="P3182">
        <f t="shared" si="197"/>
        <v>258.51111111111112</v>
      </c>
      <c r="Q3182" t="s">
        <v>8321</v>
      </c>
      <c r="R3182" t="s">
        <v>8322</v>
      </c>
      <c r="S3182" s="11">
        <f t="shared" si="198"/>
        <v>41780.162604166668</v>
      </c>
      <c r="T3182" s="11">
        <f t="shared" si="199"/>
        <v>41810.162604166668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11633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23.265999999999998</v>
      </c>
      <c r="P3183">
        <f t="shared" si="197"/>
        <v>775.5333333333333</v>
      </c>
      <c r="Q3183" t="s">
        <v>8321</v>
      </c>
      <c r="R3183" t="s">
        <v>8322</v>
      </c>
      <c r="S3183" s="11">
        <f t="shared" si="198"/>
        <v>41779.060034722221</v>
      </c>
      <c r="T3183" s="11">
        <f t="shared" si="199"/>
        <v>41805.416666666664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11633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1.6618571428571429</v>
      </c>
      <c r="P3184">
        <f t="shared" si="197"/>
        <v>77.039735099337747</v>
      </c>
      <c r="Q3184" t="s">
        <v>8321</v>
      </c>
      <c r="R3184" t="s">
        <v>8322</v>
      </c>
      <c r="S3184" s="11">
        <f t="shared" si="198"/>
        <v>40883.699317129627</v>
      </c>
      <c r="T3184" s="11">
        <f t="shared" si="199"/>
        <v>40939.458333333336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11633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4.6532</v>
      </c>
      <c r="P3185">
        <f t="shared" si="197"/>
        <v>171.0735294117647</v>
      </c>
      <c r="Q3185" t="s">
        <v>8321</v>
      </c>
      <c r="R3185" t="s">
        <v>8322</v>
      </c>
      <c r="S3185" s="11">
        <f t="shared" si="198"/>
        <v>41491.54478009259</v>
      </c>
      <c r="T3185" s="11">
        <f t="shared" si="199"/>
        <v>41509.54478009259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11633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2.7053488372093022</v>
      </c>
      <c r="P3186">
        <f t="shared" si="197"/>
        <v>252.89130434782609</v>
      </c>
      <c r="Q3186" t="s">
        <v>8321</v>
      </c>
      <c r="R3186" t="s">
        <v>8322</v>
      </c>
      <c r="S3186" s="11">
        <f t="shared" si="198"/>
        <v>41791.743414351848</v>
      </c>
      <c r="T3186" s="11">
        <f t="shared" si="199"/>
        <v>41821.743414351848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11633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11.632999999999999</v>
      </c>
      <c r="P3187">
        <f t="shared" si="197"/>
        <v>484.70833333333331</v>
      </c>
      <c r="Q3187" t="s">
        <v>8321</v>
      </c>
      <c r="R3187" t="s">
        <v>8322</v>
      </c>
      <c r="S3187" s="11">
        <f t="shared" si="198"/>
        <v>41829.727326388893</v>
      </c>
      <c r="T3187" s="11">
        <f t="shared" si="199"/>
        <v>41836.727326388893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11633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3.6353124999999999</v>
      </c>
      <c r="P3188">
        <f t="shared" si="197"/>
        <v>166.18571428571428</v>
      </c>
      <c r="Q3188" t="s">
        <v>8321</v>
      </c>
      <c r="R3188" t="s">
        <v>8322</v>
      </c>
      <c r="S3188" s="11">
        <f t="shared" si="198"/>
        <v>41868.674050925925</v>
      </c>
      <c r="T3188" s="11">
        <f t="shared" si="199"/>
        <v>41898.625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11633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0.7755333333333333</v>
      </c>
      <c r="P3189">
        <f t="shared" si="197"/>
        <v>47.67622950819672</v>
      </c>
      <c r="Q3189" t="s">
        <v>8321</v>
      </c>
      <c r="R3189" t="s">
        <v>8322</v>
      </c>
      <c r="S3189" s="11">
        <f t="shared" si="198"/>
        <v>41835.416354166664</v>
      </c>
      <c r="T3189" s="11">
        <f t="shared" si="199"/>
        <v>41855.416354166664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11633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58.164999999999999</v>
      </c>
      <c r="P3190">
        <f t="shared" si="197"/>
        <v>1292.5555555555557</v>
      </c>
      <c r="Q3190" t="s">
        <v>8321</v>
      </c>
      <c r="R3190" t="s">
        <v>8363</v>
      </c>
      <c r="S3190" s="11">
        <f t="shared" si="198"/>
        <v>42144.165532407409</v>
      </c>
      <c r="T3190" s="11">
        <f t="shared" si="199"/>
        <v>42165.165532407409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11633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0.2115090909090909</v>
      </c>
      <c r="P3191">
        <f t="shared" si="197"/>
        <v>612.26315789473688</v>
      </c>
      <c r="Q3191" t="s">
        <v>8321</v>
      </c>
      <c r="R3191" t="s">
        <v>8363</v>
      </c>
      <c r="S3191" s="11">
        <f t="shared" si="198"/>
        <v>42118.096435185187</v>
      </c>
      <c r="T3191" s="11">
        <f t="shared" si="199"/>
        <v>42148.096435185187</v>
      </c>
    </row>
    <row r="3192" spans="1:20" ht="33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11633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2.9082499999999998</v>
      </c>
      <c r="P3192">
        <f t="shared" si="197"/>
        <v>0</v>
      </c>
      <c r="Q3192" t="s">
        <v>8321</v>
      </c>
      <c r="R3192" t="s">
        <v>8363</v>
      </c>
      <c r="S3192" s="11">
        <f t="shared" si="198"/>
        <v>42682.901331018518</v>
      </c>
      <c r="T3192" s="11">
        <f t="shared" si="199"/>
        <v>42712.942997685182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11633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3.1021333333333332</v>
      </c>
      <c r="P3193">
        <f t="shared" si="197"/>
        <v>2908.25</v>
      </c>
      <c r="Q3193" t="s">
        <v>8321</v>
      </c>
      <c r="R3193" t="s">
        <v>8363</v>
      </c>
      <c r="S3193" s="11">
        <f t="shared" si="198"/>
        <v>42538.505428240736</v>
      </c>
      <c r="T3193" s="11">
        <f t="shared" si="199"/>
        <v>42598.505428240736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11633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1.1633</v>
      </c>
      <c r="P3194">
        <f t="shared" si="197"/>
        <v>1454.125</v>
      </c>
      <c r="Q3194" t="s">
        <v>8321</v>
      </c>
      <c r="R3194" t="s">
        <v>8363</v>
      </c>
      <c r="S3194" s="11">
        <f t="shared" si="198"/>
        <v>42018.69049768518</v>
      </c>
      <c r="T3194" s="11">
        <f t="shared" si="199"/>
        <v>42063.666666666672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11633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2.3266</v>
      </c>
      <c r="P3195">
        <f t="shared" si="197"/>
        <v>484.70833333333331</v>
      </c>
      <c r="Q3195" t="s">
        <v>8321</v>
      </c>
      <c r="R3195" t="s">
        <v>8363</v>
      </c>
      <c r="S3195" s="11">
        <f t="shared" si="198"/>
        <v>42010.718240740738</v>
      </c>
      <c r="T3195" s="11">
        <f t="shared" si="199"/>
        <v>42055.718240740738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11633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1.0575454545454546</v>
      </c>
      <c r="P3196">
        <f t="shared" si="197"/>
        <v>0</v>
      </c>
      <c r="Q3196" t="s">
        <v>8321</v>
      </c>
      <c r="R3196" t="s">
        <v>8363</v>
      </c>
      <c r="S3196" s="11">
        <f t="shared" si="198"/>
        <v>42181.812476851846</v>
      </c>
      <c r="T3196" s="11">
        <f t="shared" si="199"/>
        <v>42211.812476851846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11633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3.3237142857142858</v>
      </c>
      <c r="P3197">
        <f t="shared" si="197"/>
        <v>298.28205128205127</v>
      </c>
      <c r="Q3197" t="s">
        <v>8321</v>
      </c>
      <c r="R3197" t="s">
        <v>8363</v>
      </c>
      <c r="S3197" s="11">
        <f t="shared" si="198"/>
        <v>42017.344236111108</v>
      </c>
      <c r="T3197" s="11">
        <f t="shared" si="199"/>
        <v>42047.344236111108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11633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3.8776666666666668E-3</v>
      </c>
      <c r="P3198">
        <f t="shared" si="197"/>
        <v>1938.8333333333333</v>
      </c>
      <c r="Q3198" t="s">
        <v>8321</v>
      </c>
      <c r="R3198" t="s">
        <v>8363</v>
      </c>
      <c r="S3198" s="11">
        <f t="shared" si="198"/>
        <v>42157.348090277781</v>
      </c>
      <c r="T3198" s="11">
        <f t="shared" si="199"/>
        <v>42217.333333333328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11633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1.1633</v>
      </c>
      <c r="P3199">
        <f t="shared" si="197"/>
        <v>2908.25</v>
      </c>
      <c r="Q3199" t="s">
        <v>8321</v>
      </c>
      <c r="R3199" t="s">
        <v>8363</v>
      </c>
      <c r="S3199" s="11">
        <f t="shared" si="198"/>
        <v>42009.243263888886</v>
      </c>
      <c r="T3199" s="11">
        <f t="shared" si="199"/>
        <v>42039.243263888886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11633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0.38776666666666665</v>
      </c>
      <c r="P3200">
        <f t="shared" si="197"/>
        <v>3877.6666666666665</v>
      </c>
      <c r="Q3200" t="s">
        <v>8321</v>
      </c>
      <c r="R3200" t="s">
        <v>8363</v>
      </c>
      <c r="S3200" s="11">
        <f t="shared" si="198"/>
        <v>42013.174502314811</v>
      </c>
      <c r="T3200" s="11">
        <f t="shared" si="199"/>
        <v>42051.174502314811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11633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2.3266</v>
      </c>
      <c r="P3201">
        <f t="shared" si="197"/>
        <v>219.49056603773585</v>
      </c>
      <c r="Q3201" t="s">
        <v>8321</v>
      </c>
      <c r="R3201" t="s">
        <v>8363</v>
      </c>
      <c r="S3201" s="11">
        <f t="shared" si="198"/>
        <v>41858.511782407404</v>
      </c>
      <c r="T3201" s="11">
        <f t="shared" si="199"/>
        <v>41888.625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11633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0.23266000000000001</v>
      </c>
      <c r="P3202">
        <f t="shared" si="197"/>
        <v>11633</v>
      </c>
      <c r="Q3202" t="s">
        <v>8321</v>
      </c>
      <c r="R3202" t="s">
        <v>8363</v>
      </c>
      <c r="S3202" s="11">
        <f t="shared" si="198"/>
        <v>42460.070613425924</v>
      </c>
      <c r="T3202" s="11">
        <f t="shared" si="199"/>
        <v>42489.981944444444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11633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5.8164999999999996</v>
      </c>
      <c r="P3203">
        <f t="shared" ref="P3203:P3266" si="201">IF(L3203&gt;0, E3203/L3203, 0)</f>
        <v>5816.5</v>
      </c>
      <c r="Q3203" t="s">
        <v>8321</v>
      </c>
      <c r="R3203" t="s">
        <v>8363</v>
      </c>
      <c r="S3203" s="11">
        <f t="shared" ref="S3203:S3266" si="202">(((J3203/60)/60)/24)+DATE(1970,1,1)+(-6/24)</f>
        <v>41861.517094907409</v>
      </c>
      <c r="T3203" s="11">
        <f t="shared" ref="T3203:T3266" si="203">(((I3203/60)/60)/24)+DATE(1970,1,1)+(-6/24)</f>
        <v>41882.517094907409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11633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2.3266</v>
      </c>
      <c r="P3204">
        <f t="shared" si="201"/>
        <v>465.32</v>
      </c>
      <c r="Q3204" t="s">
        <v>8321</v>
      </c>
      <c r="R3204" t="s">
        <v>8363</v>
      </c>
      <c r="S3204" s="11">
        <f t="shared" si="202"/>
        <v>42293.603541666671</v>
      </c>
      <c r="T3204" s="11">
        <f t="shared" si="203"/>
        <v>42351.999305555553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11633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11.632999999999999</v>
      </c>
      <c r="P3205">
        <f t="shared" si="201"/>
        <v>1938.8333333333333</v>
      </c>
      <c r="Q3205" t="s">
        <v>8321</v>
      </c>
      <c r="R3205" t="s">
        <v>8363</v>
      </c>
      <c r="S3205" s="11">
        <f t="shared" si="202"/>
        <v>42242.738680555558</v>
      </c>
      <c r="T3205" s="11">
        <f t="shared" si="203"/>
        <v>42272.738680555558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11633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23.265999999999998</v>
      </c>
      <c r="P3206">
        <f t="shared" si="201"/>
        <v>0</v>
      </c>
      <c r="Q3206" t="s">
        <v>8321</v>
      </c>
      <c r="R3206" t="s">
        <v>8363</v>
      </c>
      <c r="S3206" s="11">
        <f t="shared" si="202"/>
        <v>42172.436099537037</v>
      </c>
      <c r="T3206" s="11">
        <f t="shared" si="203"/>
        <v>42202.426388888889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11633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1.4541249999999999</v>
      </c>
      <c r="P3207">
        <f t="shared" si="201"/>
        <v>969.41666666666663</v>
      </c>
      <c r="Q3207" t="s">
        <v>8321</v>
      </c>
      <c r="R3207" t="s">
        <v>8363</v>
      </c>
      <c r="S3207" s="11">
        <f t="shared" si="202"/>
        <v>42095.124675925923</v>
      </c>
      <c r="T3207" s="11">
        <f t="shared" si="203"/>
        <v>42125.124675925923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11633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2.3266</v>
      </c>
      <c r="P3208">
        <f t="shared" si="201"/>
        <v>0</v>
      </c>
      <c r="Q3208" t="s">
        <v>8321</v>
      </c>
      <c r="R3208" t="s">
        <v>8363</v>
      </c>
      <c r="S3208" s="11">
        <f t="shared" si="202"/>
        <v>42236.026053240741</v>
      </c>
      <c r="T3208" s="11">
        <f t="shared" si="203"/>
        <v>42266.026053240741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11633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2.1150909090909091</v>
      </c>
      <c r="P3209">
        <f t="shared" si="201"/>
        <v>323.13888888888891</v>
      </c>
      <c r="Q3209" t="s">
        <v>8321</v>
      </c>
      <c r="R3209" t="s">
        <v>8363</v>
      </c>
      <c r="S3209" s="11">
        <f t="shared" si="202"/>
        <v>42057.027858796297</v>
      </c>
      <c r="T3209" s="11">
        <f t="shared" si="203"/>
        <v>42116.986192129625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11633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2.3266</v>
      </c>
      <c r="P3210">
        <f t="shared" si="201"/>
        <v>141.86585365853659</v>
      </c>
      <c r="Q3210" t="s">
        <v>8321</v>
      </c>
      <c r="R3210" t="s">
        <v>8322</v>
      </c>
      <c r="S3210" s="11">
        <f t="shared" si="202"/>
        <v>41827.355057870373</v>
      </c>
      <c r="T3210" s="11">
        <f t="shared" si="203"/>
        <v>41848.355057870373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11633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1.2245263157894737</v>
      </c>
      <c r="P3211">
        <f t="shared" si="201"/>
        <v>51.473451327433629</v>
      </c>
      <c r="Q3211" t="s">
        <v>8321</v>
      </c>
      <c r="R3211" t="s">
        <v>8322</v>
      </c>
      <c r="S3211" s="11">
        <f t="shared" si="202"/>
        <v>41778.387245370373</v>
      </c>
      <c r="T3211" s="11">
        <f t="shared" si="203"/>
        <v>41810.708333333336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11633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3.8776666666666668</v>
      </c>
      <c r="P3212">
        <f t="shared" si="201"/>
        <v>193.88333333333333</v>
      </c>
      <c r="Q3212" t="s">
        <v>8321</v>
      </c>
      <c r="R3212" t="s">
        <v>8322</v>
      </c>
      <c r="S3212" s="11">
        <f t="shared" si="202"/>
        <v>41013.686562499999</v>
      </c>
      <c r="T3212" s="11">
        <f t="shared" si="203"/>
        <v>41060.915972222225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11633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0.50578260869565217</v>
      </c>
      <c r="P3213">
        <f t="shared" si="201"/>
        <v>36.127329192546583</v>
      </c>
      <c r="Q3213" t="s">
        <v>8321</v>
      </c>
      <c r="R3213" t="s">
        <v>8322</v>
      </c>
      <c r="S3213" s="11">
        <f t="shared" si="202"/>
        <v>41834.336574074077</v>
      </c>
      <c r="T3213" s="11">
        <f t="shared" si="203"/>
        <v>41865.833333333336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11633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2.9082499999999998</v>
      </c>
      <c r="P3214">
        <f t="shared" si="201"/>
        <v>123.75531914893617</v>
      </c>
      <c r="Q3214" t="s">
        <v>8321</v>
      </c>
      <c r="R3214" t="s">
        <v>8322</v>
      </c>
      <c r="S3214" s="11">
        <f t="shared" si="202"/>
        <v>41829.545729166668</v>
      </c>
      <c r="T3214" s="11">
        <f t="shared" si="203"/>
        <v>41859.545729166668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11633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1.9388333333333334</v>
      </c>
      <c r="P3215">
        <f t="shared" si="201"/>
        <v>247.51063829787233</v>
      </c>
      <c r="Q3215" t="s">
        <v>8321</v>
      </c>
      <c r="R3215" t="s">
        <v>8322</v>
      </c>
      <c r="S3215" s="11">
        <f t="shared" si="202"/>
        <v>42171.513414351852</v>
      </c>
      <c r="T3215" s="11">
        <f t="shared" si="203"/>
        <v>42211.513414351852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11633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0.9694166666666667</v>
      </c>
      <c r="P3216">
        <f t="shared" si="201"/>
        <v>101.15652173913044</v>
      </c>
      <c r="Q3216" t="s">
        <v>8321</v>
      </c>
      <c r="R3216" t="s">
        <v>8322</v>
      </c>
      <c r="S3216" s="11">
        <f t="shared" si="202"/>
        <v>42337.542511574073</v>
      </c>
      <c r="T3216" s="11">
        <f t="shared" si="203"/>
        <v>42374.746527777781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11633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0.3323714285714286</v>
      </c>
      <c r="P3217">
        <f t="shared" si="201"/>
        <v>86.81343283582089</v>
      </c>
      <c r="Q3217" t="s">
        <v>8321</v>
      </c>
      <c r="R3217" t="s">
        <v>8322</v>
      </c>
      <c r="S3217" s="11">
        <f t="shared" si="202"/>
        <v>42219.415173611109</v>
      </c>
      <c r="T3217" s="11">
        <f t="shared" si="203"/>
        <v>42256.915972222225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11633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5.8164999999999996</v>
      </c>
      <c r="P3218">
        <f t="shared" si="201"/>
        <v>332.37142857142857</v>
      </c>
      <c r="Q3218" t="s">
        <v>8321</v>
      </c>
      <c r="R3218" t="s">
        <v>8322</v>
      </c>
      <c r="S3218" s="11">
        <f t="shared" si="202"/>
        <v>42165.212627314817</v>
      </c>
      <c r="T3218" s="11">
        <f t="shared" si="203"/>
        <v>42196.354166666672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11633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2.5851111111111109</v>
      </c>
      <c r="P3219">
        <f t="shared" si="201"/>
        <v>111.85576923076923</v>
      </c>
      <c r="Q3219" t="s">
        <v>8321</v>
      </c>
      <c r="R3219" t="s">
        <v>8322</v>
      </c>
      <c r="S3219" s="11">
        <f t="shared" si="202"/>
        <v>42648.296111111107</v>
      </c>
      <c r="T3219" s="11">
        <f t="shared" si="203"/>
        <v>42678.296111111107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11633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0.9694166666666667</v>
      </c>
      <c r="P3220">
        <f t="shared" si="201"/>
        <v>63.222826086956523</v>
      </c>
      <c r="Q3220" t="s">
        <v>8321</v>
      </c>
      <c r="R3220" t="s">
        <v>8322</v>
      </c>
      <c r="S3220" s="11">
        <f t="shared" si="202"/>
        <v>41970.752152777779</v>
      </c>
      <c r="T3220" s="11">
        <f t="shared" si="203"/>
        <v>42003.75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11633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0.58165</v>
      </c>
      <c r="P3221">
        <f t="shared" si="201"/>
        <v>97.756302521008408</v>
      </c>
      <c r="Q3221" t="s">
        <v>8321</v>
      </c>
      <c r="R3221" t="s">
        <v>8322</v>
      </c>
      <c r="S3221" s="11">
        <f t="shared" si="202"/>
        <v>42050.733182870375</v>
      </c>
      <c r="T3221" s="11">
        <f t="shared" si="203"/>
        <v>42085.691516203704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11633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0.7755333333333333</v>
      </c>
      <c r="P3222">
        <f t="shared" si="201"/>
        <v>197.16949152542372</v>
      </c>
      <c r="Q3222" t="s">
        <v>8321</v>
      </c>
      <c r="R3222" t="s">
        <v>8322</v>
      </c>
      <c r="S3222" s="11">
        <f t="shared" si="202"/>
        <v>42772.583379629628</v>
      </c>
      <c r="T3222" s="11">
        <f t="shared" si="203"/>
        <v>42806.625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11633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2.9082499999999998</v>
      </c>
      <c r="P3223">
        <f t="shared" si="201"/>
        <v>102.94690265486726</v>
      </c>
      <c r="Q3223" t="s">
        <v>8321</v>
      </c>
      <c r="R3223" t="s">
        <v>8322</v>
      </c>
      <c r="S3223" s="11">
        <f t="shared" si="202"/>
        <v>42155.446793981479</v>
      </c>
      <c r="T3223" s="11">
        <f t="shared" si="203"/>
        <v>42190.446793981479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11633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4.6532</v>
      </c>
      <c r="P3224">
        <f t="shared" si="201"/>
        <v>138.48809523809524</v>
      </c>
      <c r="Q3224" t="s">
        <v>8321</v>
      </c>
      <c r="R3224" t="s">
        <v>8322</v>
      </c>
      <c r="S3224" s="11">
        <f t="shared" si="202"/>
        <v>42270.332141203704</v>
      </c>
      <c r="T3224" s="11">
        <f t="shared" si="203"/>
        <v>42301.645138888889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11633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3.7525806451612902</v>
      </c>
      <c r="P3225">
        <f t="shared" si="201"/>
        <v>157.20270270270271</v>
      </c>
      <c r="Q3225" t="s">
        <v>8321</v>
      </c>
      <c r="R3225" t="s">
        <v>8322</v>
      </c>
      <c r="S3225" s="11">
        <f t="shared" si="202"/>
        <v>42206.585370370376</v>
      </c>
      <c r="T3225" s="11">
        <f t="shared" si="203"/>
        <v>42236.585370370376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11633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0.38776666666666665</v>
      </c>
      <c r="P3226">
        <f t="shared" si="201"/>
        <v>53.856481481481481</v>
      </c>
      <c r="Q3226" t="s">
        <v>8321</v>
      </c>
      <c r="R3226" t="s">
        <v>8322</v>
      </c>
      <c r="S3226" s="11">
        <f t="shared" si="202"/>
        <v>42697.600844907407</v>
      </c>
      <c r="T3226" s="11">
        <f t="shared" si="203"/>
        <v>42744.958333333328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11633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5.8164999999999996</v>
      </c>
      <c r="P3227">
        <f t="shared" si="201"/>
        <v>298.28205128205127</v>
      </c>
      <c r="Q3227" t="s">
        <v>8321</v>
      </c>
      <c r="R3227" t="s">
        <v>8322</v>
      </c>
      <c r="S3227" s="11">
        <f t="shared" si="202"/>
        <v>42503.309467592597</v>
      </c>
      <c r="T3227" s="11">
        <f t="shared" si="203"/>
        <v>42524.625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11633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9.6941666666666659</v>
      </c>
      <c r="P3228">
        <f t="shared" si="201"/>
        <v>553.95238095238096</v>
      </c>
      <c r="Q3228" t="s">
        <v>8321</v>
      </c>
      <c r="R3228" t="s">
        <v>8322</v>
      </c>
      <c r="S3228" s="11">
        <f t="shared" si="202"/>
        <v>42277.333472222221</v>
      </c>
      <c r="T3228" s="11">
        <f t="shared" si="203"/>
        <v>42307.333472222221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11633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9.6941666666666659</v>
      </c>
      <c r="P3229">
        <f t="shared" si="201"/>
        <v>387.76666666666665</v>
      </c>
      <c r="Q3229" t="s">
        <v>8321</v>
      </c>
      <c r="R3229" t="s">
        <v>8322</v>
      </c>
      <c r="S3229" s="11">
        <f t="shared" si="202"/>
        <v>42722.632361111115</v>
      </c>
      <c r="T3229" s="11">
        <f t="shared" si="203"/>
        <v>42752.632361111115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11633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1.6618571428571429</v>
      </c>
      <c r="P3230">
        <f t="shared" si="201"/>
        <v>314.40540540540542</v>
      </c>
      <c r="Q3230" t="s">
        <v>8321</v>
      </c>
      <c r="R3230" t="s">
        <v>8322</v>
      </c>
      <c r="S3230" s="11">
        <f t="shared" si="202"/>
        <v>42323.45930555556</v>
      </c>
      <c r="T3230" s="11">
        <f t="shared" si="203"/>
        <v>42354.957638888889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11633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0.58165</v>
      </c>
      <c r="P3231">
        <f t="shared" si="201"/>
        <v>57.589108910891092</v>
      </c>
      <c r="Q3231" t="s">
        <v>8321</v>
      </c>
      <c r="R3231" t="s">
        <v>8322</v>
      </c>
      <c r="S3231" s="11">
        <f t="shared" si="202"/>
        <v>41933.041643518518</v>
      </c>
      <c r="T3231" s="11">
        <f t="shared" si="203"/>
        <v>41963.083310185189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11633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4.4742307692307692</v>
      </c>
      <c r="P3232">
        <f t="shared" si="201"/>
        <v>314.40540540540542</v>
      </c>
      <c r="Q3232" t="s">
        <v>8321</v>
      </c>
      <c r="R3232" t="s">
        <v>8322</v>
      </c>
      <c r="S3232" s="11">
        <f t="shared" si="202"/>
        <v>41897.918125000004</v>
      </c>
      <c r="T3232" s="11">
        <f t="shared" si="203"/>
        <v>41912.915972222225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11633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11.632999999999999</v>
      </c>
      <c r="P3233">
        <f t="shared" si="201"/>
        <v>415.46428571428572</v>
      </c>
      <c r="Q3233" t="s">
        <v>8321</v>
      </c>
      <c r="R3233" t="s">
        <v>8322</v>
      </c>
      <c r="S3233" s="11">
        <f t="shared" si="202"/>
        <v>42446.693831018521</v>
      </c>
      <c r="T3233" s="11">
        <f t="shared" si="203"/>
        <v>42476.693831018521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11633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11.632999999999999</v>
      </c>
      <c r="P3234">
        <f t="shared" si="201"/>
        <v>447.42307692307691</v>
      </c>
      <c r="Q3234" t="s">
        <v>8321</v>
      </c>
      <c r="R3234" t="s">
        <v>8322</v>
      </c>
      <c r="S3234" s="11">
        <f t="shared" si="202"/>
        <v>42463.56385416667</v>
      </c>
      <c r="T3234" s="11">
        <f t="shared" si="203"/>
        <v>42493.915972222225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11633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2.3266</v>
      </c>
      <c r="P3235">
        <f t="shared" si="201"/>
        <v>190.70491803278688</v>
      </c>
      <c r="Q3235" t="s">
        <v>8321</v>
      </c>
      <c r="R3235" t="s">
        <v>8322</v>
      </c>
      <c r="S3235" s="11">
        <f t="shared" si="202"/>
        <v>42766.555034722223</v>
      </c>
      <c r="T3235" s="11">
        <f t="shared" si="203"/>
        <v>42796.555034722223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11633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2.9082499999999998</v>
      </c>
      <c r="P3236">
        <f t="shared" si="201"/>
        <v>101.15652173913044</v>
      </c>
      <c r="Q3236" t="s">
        <v>8321</v>
      </c>
      <c r="R3236" t="s">
        <v>8322</v>
      </c>
      <c r="S3236" s="11">
        <f t="shared" si="202"/>
        <v>42734.539444444439</v>
      </c>
      <c r="T3236" s="11">
        <f t="shared" si="203"/>
        <v>42767.729861111111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11633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0.7755333333333333</v>
      </c>
      <c r="P3237">
        <f t="shared" si="201"/>
        <v>64.270718232044203</v>
      </c>
      <c r="Q3237" t="s">
        <v>8321</v>
      </c>
      <c r="R3237" t="s">
        <v>8322</v>
      </c>
      <c r="S3237" s="11">
        <f t="shared" si="202"/>
        <v>42522.097812499997</v>
      </c>
      <c r="T3237" s="11">
        <f t="shared" si="203"/>
        <v>42552.097812499997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11633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0.58165</v>
      </c>
      <c r="P3238">
        <f t="shared" si="201"/>
        <v>105.75454545454545</v>
      </c>
      <c r="Q3238" t="s">
        <v>8321</v>
      </c>
      <c r="R3238" t="s">
        <v>8322</v>
      </c>
      <c r="S3238" s="11">
        <f t="shared" si="202"/>
        <v>42702.667048611111</v>
      </c>
      <c r="T3238" s="11">
        <f t="shared" si="203"/>
        <v>42732.667048611111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11633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0.3323714285714286</v>
      </c>
      <c r="P3239">
        <f t="shared" si="201"/>
        <v>43.245353159851298</v>
      </c>
      <c r="Q3239" t="s">
        <v>8321</v>
      </c>
      <c r="R3239" t="s">
        <v>8322</v>
      </c>
      <c r="S3239" s="11">
        <f t="shared" si="202"/>
        <v>42252.224351851852</v>
      </c>
      <c r="T3239" s="11">
        <f t="shared" si="203"/>
        <v>42275.915972222225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11633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4.1546428571428571</v>
      </c>
      <c r="P3240">
        <f t="shared" si="201"/>
        <v>147.25316455696202</v>
      </c>
      <c r="Q3240" t="s">
        <v>8321</v>
      </c>
      <c r="R3240" t="s">
        <v>8322</v>
      </c>
      <c r="S3240" s="11">
        <f t="shared" si="202"/>
        <v>42156.260393518518</v>
      </c>
      <c r="T3240" s="11">
        <f t="shared" si="203"/>
        <v>42186.260393518518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11633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1.9844762879563289</v>
      </c>
      <c r="P3241">
        <f t="shared" si="201"/>
        <v>111.85576923076923</v>
      </c>
      <c r="Q3241" t="s">
        <v>8321</v>
      </c>
      <c r="R3241" t="s">
        <v>8322</v>
      </c>
      <c r="S3241" s="11">
        <f t="shared" si="202"/>
        <v>42277.839039351849</v>
      </c>
      <c r="T3241" s="11">
        <f t="shared" si="203"/>
        <v>42302.749305555553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11633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3.8776666666666668</v>
      </c>
      <c r="P3242">
        <f t="shared" si="201"/>
        <v>342.14705882352939</v>
      </c>
      <c r="Q3242" t="s">
        <v>8321</v>
      </c>
      <c r="R3242" t="s">
        <v>8322</v>
      </c>
      <c r="S3242" s="11">
        <f t="shared" si="202"/>
        <v>42754.443842592591</v>
      </c>
      <c r="T3242" s="11">
        <f t="shared" si="203"/>
        <v>42782.708333333328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11633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1.3685882352941177</v>
      </c>
      <c r="P3243">
        <f t="shared" si="201"/>
        <v>69.658682634730539</v>
      </c>
      <c r="Q3243" t="s">
        <v>8321</v>
      </c>
      <c r="R3243" t="s">
        <v>8322</v>
      </c>
      <c r="S3243" s="11">
        <f t="shared" si="202"/>
        <v>41893.074884259258</v>
      </c>
      <c r="T3243" s="11">
        <f t="shared" si="203"/>
        <v>41926.040972222225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11633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1.1633</v>
      </c>
      <c r="P3244">
        <f t="shared" si="201"/>
        <v>63.568306010928964</v>
      </c>
      <c r="Q3244" t="s">
        <v>8321</v>
      </c>
      <c r="R3244" t="s">
        <v>8322</v>
      </c>
      <c r="S3244" s="11">
        <f t="shared" si="202"/>
        <v>41871.505694444444</v>
      </c>
      <c r="T3244" s="11">
        <f t="shared" si="203"/>
        <v>41901.505694444444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11633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1.4541249999999999</v>
      </c>
      <c r="P3245">
        <f t="shared" si="201"/>
        <v>163.8450704225352</v>
      </c>
      <c r="Q3245" t="s">
        <v>8321</v>
      </c>
      <c r="R3245" t="s">
        <v>8322</v>
      </c>
      <c r="S3245" s="11">
        <f t="shared" si="202"/>
        <v>42261.846782407403</v>
      </c>
      <c r="T3245" s="11">
        <f t="shared" si="203"/>
        <v>42285.75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11633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7.2706249999999999</v>
      </c>
      <c r="P3246">
        <f t="shared" si="201"/>
        <v>168.59420289855072</v>
      </c>
      <c r="Q3246" t="s">
        <v>8321</v>
      </c>
      <c r="R3246" t="s">
        <v>8322</v>
      </c>
      <c r="S3246" s="11">
        <f t="shared" si="202"/>
        <v>42675.444236111114</v>
      </c>
      <c r="T3246" s="11">
        <f t="shared" si="203"/>
        <v>42705.485902777778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11633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0.55395238095238097</v>
      </c>
      <c r="P3247">
        <f t="shared" si="201"/>
        <v>43.085185185185182</v>
      </c>
      <c r="Q3247" t="s">
        <v>8321</v>
      </c>
      <c r="R3247" t="s">
        <v>8322</v>
      </c>
      <c r="S3247" s="11">
        <f t="shared" si="202"/>
        <v>42135.35020833333</v>
      </c>
      <c r="T3247" s="11">
        <f t="shared" si="203"/>
        <v>42166.833333333328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11633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1.1633</v>
      </c>
      <c r="P3248">
        <f t="shared" si="201"/>
        <v>60.274611398963728</v>
      </c>
      <c r="Q3248" t="s">
        <v>8321</v>
      </c>
      <c r="R3248" t="s">
        <v>8322</v>
      </c>
      <c r="S3248" s="11">
        <f t="shared" si="202"/>
        <v>42230.222222222219</v>
      </c>
      <c r="T3248" s="11">
        <f t="shared" si="203"/>
        <v>42258.915972222225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11633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4.6532</v>
      </c>
      <c r="P3249">
        <f t="shared" si="201"/>
        <v>204.08771929824562</v>
      </c>
      <c r="Q3249" t="s">
        <v>8321</v>
      </c>
      <c r="R3249" t="s">
        <v>8322</v>
      </c>
      <c r="S3249" s="11">
        <f t="shared" si="202"/>
        <v>42167.184166666666</v>
      </c>
      <c r="T3249" s="11">
        <f t="shared" si="203"/>
        <v>42197.184166666666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11633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0.9694166666666667</v>
      </c>
      <c r="P3250">
        <f t="shared" si="201"/>
        <v>58.164999999999999</v>
      </c>
      <c r="Q3250" t="s">
        <v>8321</v>
      </c>
      <c r="R3250" t="s">
        <v>8322</v>
      </c>
      <c r="S3250" s="11">
        <f t="shared" si="202"/>
        <v>42068.638391203705</v>
      </c>
      <c r="T3250" s="11">
        <f t="shared" si="203"/>
        <v>42098.596724537041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11633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2.1150909090909091</v>
      </c>
      <c r="P3251">
        <f t="shared" si="201"/>
        <v>132.19318181818181</v>
      </c>
      <c r="Q3251" t="s">
        <v>8321</v>
      </c>
      <c r="R3251" t="s">
        <v>8322</v>
      </c>
      <c r="S3251" s="11">
        <f t="shared" si="202"/>
        <v>42145.496689814812</v>
      </c>
      <c r="T3251" s="11">
        <f t="shared" si="203"/>
        <v>42175.496689814812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11633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0.46532000000000001</v>
      </c>
      <c r="P3252">
        <f t="shared" si="201"/>
        <v>54.6150234741784</v>
      </c>
      <c r="Q3252" t="s">
        <v>8321</v>
      </c>
      <c r="R3252" t="s">
        <v>8322</v>
      </c>
      <c r="S3252" s="11">
        <f t="shared" si="202"/>
        <v>41918.492175925923</v>
      </c>
      <c r="T3252" s="11">
        <f t="shared" si="203"/>
        <v>41948.533842592595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11633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7.7553333333333336</v>
      </c>
      <c r="P3253">
        <f t="shared" si="201"/>
        <v>581.65</v>
      </c>
      <c r="Q3253" t="s">
        <v>8321</v>
      </c>
      <c r="R3253" t="s">
        <v>8322</v>
      </c>
      <c r="S3253" s="11">
        <f t="shared" si="202"/>
        <v>42146.481087962966</v>
      </c>
      <c r="T3253" s="11">
        <f t="shared" si="203"/>
        <v>42176.481087962966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11633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5.1702222222222218</v>
      </c>
      <c r="P3254">
        <f t="shared" si="201"/>
        <v>232.66</v>
      </c>
      <c r="Q3254" t="s">
        <v>8321</v>
      </c>
      <c r="R3254" t="s">
        <v>8322</v>
      </c>
      <c r="S3254" s="11">
        <f t="shared" si="202"/>
        <v>42590.222685185188</v>
      </c>
      <c r="T3254" s="11">
        <f t="shared" si="203"/>
        <v>42620.222685185188</v>
      </c>
    </row>
    <row r="3255" spans="1:20" ht="33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11633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0.58165</v>
      </c>
      <c r="P3255">
        <f t="shared" si="201"/>
        <v>101.15652173913044</v>
      </c>
      <c r="Q3255" t="s">
        <v>8321</v>
      </c>
      <c r="R3255" t="s">
        <v>8322</v>
      </c>
      <c r="S3255" s="11">
        <f t="shared" si="202"/>
        <v>42602.326712962968</v>
      </c>
      <c r="T3255" s="11">
        <f t="shared" si="203"/>
        <v>42620.90625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11633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0.89484615384615385</v>
      </c>
      <c r="P3256">
        <f t="shared" si="201"/>
        <v>62.543010752688176</v>
      </c>
      <c r="Q3256" t="s">
        <v>8321</v>
      </c>
      <c r="R3256" t="s">
        <v>8322</v>
      </c>
      <c r="S3256" s="11">
        <f t="shared" si="202"/>
        <v>42058.835752314815</v>
      </c>
      <c r="T3256" s="11">
        <f t="shared" si="203"/>
        <v>42088.794085648144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11633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38.776666666666664</v>
      </c>
      <c r="P3257">
        <f t="shared" si="201"/>
        <v>646.27777777777783</v>
      </c>
      <c r="Q3257" t="s">
        <v>8321</v>
      </c>
      <c r="R3257" t="s">
        <v>8322</v>
      </c>
      <c r="S3257" s="11">
        <f t="shared" si="202"/>
        <v>41889.518229166664</v>
      </c>
      <c r="T3257" s="11">
        <f t="shared" si="203"/>
        <v>41919.518229166664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11633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1.1633</v>
      </c>
      <c r="P3258">
        <f t="shared" si="201"/>
        <v>66.096590909090907</v>
      </c>
      <c r="Q3258" t="s">
        <v>8321</v>
      </c>
      <c r="R3258" t="s">
        <v>8322</v>
      </c>
      <c r="S3258" s="11">
        <f t="shared" si="202"/>
        <v>42144.323807870373</v>
      </c>
      <c r="T3258" s="11">
        <f t="shared" si="203"/>
        <v>42165.915972222225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11633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5.8164999999999996</v>
      </c>
      <c r="P3259">
        <f t="shared" si="201"/>
        <v>283.73170731707319</v>
      </c>
      <c r="Q3259" t="s">
        <v>8321</v>
      </c>
      <c r="R3259" t="s">
        <v>8322</v>
      </c>
      <c r="S3259" s="11">
        <f t="shared" si="202"/>
        <v>42758.309629629628</v>
      </c>
      <c r="T3259" s="11">
        <f t="shared" si="203"/>
        <v>42788.309629629628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11633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1.6618571428571429</v>
      </c>
      <c r="P3260">
        <f t="shared" si="201"/>
        <v>155.10666666666665</v>
      </c>
      <c r="Q3260" t="s">
        <v>8321</v>
      </c>
      <c r="R3260" t="s">
        <v>8322</v>
      </c>
      <c r="S3260" s="11">
        <f t="shared" si="202"/>
        <v>41982.637280092589</v>
      </c>
      <c r="T3260" s="11">
        <f t="shared" si="203"/>
        <v>42012.637280092589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11633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0.50578260869565217</v>
      </c>
      <c r="P3261">
        <f t="shared" si="201"/>
        <v>119.9278350515464</v>
      </c>
      <c r="Q3261" t="s">
        <v>8321</v>
      </c>
      <c r="R3261" t="s">
        <v>8322</v>
      </c>
      <c r="S3261" s="11">
        <f t="shared" si="202"/>
        <v>42614.510937500003</v>
      </c>
      <c r="T3261" s="11">
        <f t="shared" si="203"/>
        <v>42643.915972222225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11633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2.3266</v>
      </c>
      <c r="P3262">
        <f t="shared" si="201"/>
        <v>159.35616438356163</v>
      </c>
      <c r="Q3262" t="s">
        <v>8321</v>
      </c>
      <c r="R3262" t="s">
        <v>8322</v>
      </c>
      <c r="S3262" s="11">
        <f t="shared" si="202"/>
        <v>42303.422662037032</v>
      </c>
      <c r="T3262" s="11">
        <f t="shared" si="203"/>
        <v>42338.464328703703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11633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3.5251515151515154</v>
      </c>
      <c r="P3263">
        <f t="shared" si="201"/>
        <v>237.40816326530611</v>
      </c>
      <c r="Q3263" t="s">
        <v>8321</v>
      </c>
      <c r="R3263" t="s">
        <v>8322</v>
      </c>
      <c r="S3263" s="11">
        <f t="shared" si="202"/>
        <v>42171.475416666668</v>
      </c>
      <c r="T3263" s="11">
        <f t="shared" si="203"/>
        <v>42201.475416666668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11633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0.95352459016393443</v>
      </c>
      <c r="P3264">
        <f t="shared" si="201"/>
        <v>86.81343283582089</v>
      </c>
      <c r="Q3264" t="s">
        <v>8321</v>
      </c>
      <c r="R3264" t="s">
        <v>8322</v>
      </c>
      <c r="S3264" s="11">
        <f t="shared" si="202"/>
        <v>41964.065532407403</v>
      </c>
      <c r="T3264" s="11">
        <f t="shared" si="203"/>
        <v>41994.916666666672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11633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4.6532</v>
      </c>
      <c r="P3265">
        <f t="shared" si="201"/>
        <v>171.0735294117647</v>
      </c>
      <c r="Q3265" t="s">
        <v>8321</v>
      </c>
      <c r="R3265" t="s">
        <v>8322</v>
      </c>
      <c r="S3265" s="11">
        <f t="shared" si="202"/>
        <v>42284.266064814816</v>
      </c>
      <c r="T3265" s="11">
        <f t="shared" si="203"/>
        <v>42307.625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11633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4.6532</v>
      </c>
      <c r="P3266">
        <f t="shared" si="201"/>
        <v>237.40816326530611</v>
      </c>
      <c r="Q3266" t="s">
        <v>8321</v>
      </c>
      <c r="R3266" t="s">
        <v>8322</v>
      </c>
      <c r="S3266" s="11">
        <f t="shared" si="202"/>
        <v>42016.550208333334</v>
      </c>
      <c r="T3266" s="11">
        <f t="shared" si="203"/>
        <v>42032.666666666672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11633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4.3085185185185182</v>
      </c>
      <c r="P3267">
        <f t="shared" ref="P3267:P3330" si="205">IF(L3267&gt;0, E3267/L3267, 0)</f>
        <v>184.65079365079364</v>
      </c>
      <c r="Q3267" t="s">
        <v>8321</v>
      </c>
      <c r="R3267" t="s">
        <v>8322</v>
      </c>
      <c r="S3267" s="11">
        <f t="shared" ref="S3267:S3330" si="206">(((J3267/60)/60)/24)+DATE(1970,1,1)+(-6/24)</f>
        <v>42311.461979166663</v>
      </c>
      <c r="T3267" s="11">
        <f t="shared" ref="T3267:T3330" si="207">(((I3267/60)/60)/24)+DATE(1970,1,1)+(-6/24)</f>
        <v>42341.458333333328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11633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1.9388333333333334</v>
      </c>
      <c r="P3268">
        <f t="shared" si="205"/>
        <v>71.368098159509202</v>
      </c>
      <c r="Q3268" t="s">
        <v>8321</v>
      </c>
      <c r="R3268" t="s">
        <v>8322</v>
      </c>
      <c r="S3268" s="11">
        <f t="shared" si="206"/>
        <v>42136.286134259266</v>
      </c>
      <c r="T3268" s="11">
        <f t="shared" si="207"/>
        <v>42167.625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11633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0.7755333333333333</v>
      </c>
      <c r="P3269">
        <f t="shared" si="205"/>
        <v>40.392361111111114</v>
      </c>
      <c r="Q3269" t="s">
        <v>8321</v>
      </c>
      <c r="R3269" t="s">
        <v>8322</v>
      </c>
      <c r="S3269" s="11">
        <f t="shared" si="206"/>
        <v>42172.507638888885</v>
      </c>
      <c r="T3269" s="11">
        <f t="shared" si="207"/>
        <v>42202.507638888885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11633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5.8164999999999996</v>
      </c>
      <c r="P3270">
        <f t="shared" si="205"/>
        <v>276.97619047619048</v>
      </c>
      <c r="Q3270" t="s">
        <v>8321</v>
      </c>
      <c r="R3270" t="s">
        <v>8322</v>
      </c>
      <c r="S3270" s="11">
        <f t="shared" si="206"/>
        <v>42590.65425925926</v>
      </c>
      <c r="T3270" s="11">
        <f t="shared" si="207"/>
        <v>42606.65425925926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11633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1.4541249999999999</v>
      </c>
      <c r="P3271">
        <f t="shared" si="205"/>
        <v>166.18571428571428</v>
      </c>
      <c r="Q3271" t="s">
        <v>8321</v>
      </c>
      <c r="R3271" t="s">
        <v>8322</v>
      </c>
      <c r="S3271" s="11">
        <f t="shared" si="206"/>
        <v>42137.145798611105</v>
      </c>
      <c r="T3271" s="11">
        <f t="shared" si="207"/>
        <v>42171.208333333328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11633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6.4627777777777782</v>
      </c>
      <c r="P3272">
        <f t="shared" si="205"/>
        <v>387.76666666666665</v>
      </c>
      <c r="Q3272" t="s">
        <v>8321</v>
      </c>
      <c r="R3272" t="s">
        <v>8322</v>
      </c>
      <c r="S3272" s="11">
        <f t="shared" si="206"/>
        <v>42167.283159722225</v>
      </c>
      <c r="T3272" s="11">
        <f t="shared" si="207"/>
        <v>42197.283159722225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11633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7.7553333333333336</v>
      </c>
      <c r="P3273">
        <f t="shared" si="205"/>
        <v>228.09803921568627</v>
      </c>
      <c r="Q3273" t="s">
        <v>8321</v>
      </c>
      <c r="R3273" t="s">
        <v>8322</v>
      </c>
      <c r="S3273" s="11">
        <f t="shared" si="206"/>
        <v>41915.187210648146</v>
      </c>
      <c r="T3273" s="11">
        <f t="shared" si="207"/>
        <v>41945.228877314818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11633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1.1633</v>
      </c>
      <c r="P3274">
        <f t="shared" si="205"/>
        <v>80.227586206896547</v>
      </c>
      <c r="Q3274" t="s">
        <v>8321</v>
      </c>
      <c r="R3274" t="s">
        <v>8322</v>
      </c>
      <c r="S3274" s="11">
        <f t="shared" si="206"/>
        <v>42284.250104166669</v>
      </c>
      <c r="T3274" s="11">
        <f t="shared" si="207"/>
        <v>42314.291770833333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11633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2.9082499999999998</v>
      </c>
      <c r="P3275">
        <f t="shared" si="205"/>
        <v>553.95238095238096</v>
      </c>
      <c r="Q3275" t="s">
        <v>8321</v>
      </c>
      <c r="R3275" t="s">
        <v>8322</v>
      </c>
      <c r="S3275" s="11">
        <f t="shared" si="206"/>
        <v>42611.551412037035</v>
      </c>
      <c r="T3275" s="11">
        <f t="shared" si="207"/>
        <v>42627.541666666672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11633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0.75051612903225806</v>
      </c>
      <c r="P3276">
        <f t="shared" si="205"/>
        <v>40.674825174825173</v>
      </c>
      <c r="Q3276" t="s">
        <v>8321</v>
      </c>
      <c r="R3276" t="s">
        <v>8322</v>
      </c>
      <c r="S3276" s="11">
        <f t="shared" si="206"/>
        <v>42400.454537037032</v>
      </c>
      <c r="T3276" s="11">
        <f t="shared" si="207"/>
        <v>42444.625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11633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6.4627777777777782</v>
      </c>
      <c r="P3277">
        <f t="shared" si="205"/>
        <v>969.41666666666663</v>
      </c>
      <c r="Q3277" t="s">
        <v>8321</v>
      </c>
      <c r="R3277" t="s">
        <v>8322</v>
      </c>
      <c r="S3277" s="11">
        <f t="shared" si="206"/>
        <v>42017.63045138889</v>
      </c>
      <c r="T3277" s="11">
        <f t="shared" si="207"/>
        <v>42043.9375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11633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2.5851111111111109</v>
      </c>
      <c r="P3278">
        <f t="shared" si="205"/>
        <v>116.33</v>
      </c>
      <c r="Q3278" t="s">
        <v>8321</v>
      </c>
      <c r="R3278" t="s">
        <v>8322</v>
      </c>
      <c r="S3278" s="11">
        <f t="shared" si="206"/>
        <v>42426.699988425928</v>
      </c>
      <c r="T3278" s="11">
        <f t="shared" si="207"/>
        <v>42460.915972222225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11633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2.3266</v>
      </c>
      <c r="P3279">
        <f t="shared" si="205"/>
        <v>116.33</v>
      </c>
      <c r="Q3279" t="s">
        <v>8321</v>
      </c>
      <c r="R3279" t="s">
        <v>8322</v>
      </c>
      <c r="S3279" s="11">
        <f t="shared" si="206"/>
        <v>41931.432939814818</v>
      </c>
      <c r="T3279" s="11">
        <f t="shared" si="207"/>
        <v>41961.474606481483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11633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4.6532</v>
      </c>
      <c r="P3280">
        <f t="shared" si="205"/>
        <v>342.14705882352939</v>
      </c>
      <c r="Q3280" t="s">
        <v>8321</v>
      </c>
      <c r="R3280" t="s">
        <v>8322</v>
      </c>
      <c r="S3280" s="11">
        <f t="shared" si="206"/>
        <v>42124.598414351851</v>
      </c>
      <c r="T3280" s="11">
        <f t="shared" si="207"/>
        <v>42154.598414351851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11633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2.0056896551724139</v>
      </c>
      <c r="P3281">
        <f t="shared" si="205"/>
        <v>184.65079365079364</v>
      </c>
      <c r="Q3281" t="s">
        <v>8321</v>
      </c>
      <c r="R3281" t="s">
        <v>8322</v>
      </c>
      <c r="S3281" s="11">
        <f t="shared" si="206"/>
        <v>42430.852534722217</v>
      </c>
      <c r="T3281" s="11">
        <f t="shared" si="207"/>
        <v>42460.81086805556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11633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5.8164999999999996</v>
      </c>
      <c r="P3282">
        <f t="shared" si="205"/>
        <v>387.76666666666665</v>
      </c>
      <c r="Q3282" t="s">
        <v>8321</v>
      </c>
      <c r="R3282" t="s">
        <v>8322</v>
      </c>
      <c r="S3282" s="11">
        <f t="shared" si="206"/>
        <v>42121.506921296299</v>
      </c>
      <c r="T3282" s="11">
        <f t="shared" si="207"/>
        <v>42155.958333333328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11633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2.3266</v>
      </c>
      <c r="P3283">
        <f t="shared" si="205"/>
        <v>247.51063829787233</v>
      </c>
      <c r="Q3283" t="s">
        <v>8321</v>
      </c>
      <c r="R3283" t="s">
        <v>8322</v>
      </c>
      <c r="S3283" s="11">
        <f t="shared" si="206"/>
        <v>42218.769733796296</v>
      </c>
      <c r="T3283" s="11">
        <f t="shared" si="207"/>
        <v>42248.769733796296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11633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0.37525806451612903</v>
      </c>
      <c r="P3284">
        <f t="shared" si="205"/>
        <v>49.084388185654007</v>
      </c>
      <c r="Q3284" t="s">
        <v>8321</v>
      </c>
      <c r="R3284" t="s">
        <v>8322</v>
      </c>
      <c r="S3284" s="11">
        <f t="shared" si="206"/>
        <v>42444.94430555556</v>
      </c>
      <c r="T3284" s="11">
        <f t="shared" si="207"/>
        <v>42488.94430555556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11633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14.54125</v>
      </c>
      <c r="P3285">
        <f t="shared" si="205"/>
        <v>247.51063829787233</v>
      </c>
      <c r="Q3285" t="s">
        <v>8321</v>
      </c>
      <c r="R3285" t="s">
        <v>8322</v>
      </c>
      <c r="S3285" s="11">
        <f t="shared" si="206"/>
        <v>42379.49418981481</v>
      </c>
      <c r="T3285" s="11">
        <f t="shared" si="207"/>
        <v>42410.625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11633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3.8776666666666668</v>
      </c>
      <c r="P3286">
        <f t="shared" si="205"/>
        <v>775.5333333333333</v>
      </c>
      <c r="Q3286" t="s">
        <v>8321</v>
      </c>
      <c r="R3286" t="s">
        <v>8322</v>
      </c>
      <c r="S3286" s="11">
        <f t="shared" si="206"/>
        <v>42380.634872685187</v>
      </c>
      <c r="T3286" s="11">
        <f t="shared" si="207"/>
        <v>42397.999305555553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11633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2.3270654130826167</v>
      </c>
      <c r="P3287">
        <f t="shared" si="205"/>
        <v>143.61728395061729</v>
      </c>
      <c r="Q3287" t="s">
        <v>8321</v>
      </c>
      <c r="R3287" t="s">
        <v>8322</v>
      </c>
      <c r="S3287" s="11">
        <f t="shared" si="206"/>
        <v>42762.692430555559</v>
      </c>
      <c r="T3287" s="11">
        <f t="shared" si="207"/>
        <v>42793.958333333328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11633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0.7755333333333333</v>
      </c>
      <c r="P3288">
        <f t="shared" si="205"/>
        <v>95.352459016393439</v>
      </c>
      <c r="Q3288" t="s">
        <v>8321</v>
      </c>
      <c r="R3288" t="s">
        <v>8322</v>
      </c>
      <c r="S3288" s="11">
        <f t="shared" si="206"/>
        <v>42567.590069444443</v>
      </c>
      <c r="T3288" s="11">
        <f t="shared" si="207"/>
        <v>42597.590069444443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11633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4.6532</v>
      </c>
      <c r="P3289">
        <f t="shared" si="205"/>
        <v>342.14705882352939</v>
      </c>
      <c r="Q3289" t="s">
        <v>8321</v>
      </c>
      <c r="R3289" t="s">
        <v>8322</v>
      </c>
      <c r="S3289" s="11">
        <f t="shared" si="206"/>
        <v>42311.500324074077</v>
      </c>
      <c r="T3289" s="11">
        <f t="shared" si="207"/>
        <v>42336.500324074077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11633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1.1633</v>
      </c>
      <c r="P3290">
        <f t="shared" si="205"/>
        <v>56.19806763285024</v>
      </c>
      <c r="Q3290" t="s">
        <v>8321</v>
      </c>
      <c r="R3290" t="s">
        <v>8322</v>
      </c>
      <c r="S3290" s="11">
        <f t="shared" si="206"/>
        <v>42505.524479166663</v>
      </c>
      <c r="T3290" s="11">
        <f t="shared" si="207"/>
        <v>42541.708333333328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11633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23.265999999999998</v>
      </c>
      <c r="P3291">
        <f t="shared" si="205"/>
        <v>465.32</v>
      </c>
      <c r="Q3291" t="s">
        <v>8321</v>
      </c>
      <c r="R3291" t="s">
        <v>8322</v>
      </c>
      <c r="S3291" s="11">
        <f t="shared" si="206"/>
        <v>42758.118078703701</v>
      </c>
      <c r="T3291" s="11">
        <f t="shared" si="207"/>
        <v>42786.118078703701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11633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5.8164999999999996</v>
      </c>
      <c r="P3292">
        <f t="shared" si="205"/>
        <v>161.56944444444446</v>
      </c>
      <c r="Q3292" t="s">
        <v>8321</v>
      </c>
      <c r="R3292" t="s">
        <v>8322</v>
      </c>
      <c r="S3292" s="11">
        <f t="shared" si="206"/>
        <v>42775.26494212963</v>
      </c>
      <c r="T3292" s="11">
        <f t="shared" si="207"/>
        <v>42805.26494212963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11633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23.265999999999998</v>
      </c>
      <c r="P3293">
        <f t="shared" si="205"/>
        <v>830.92857142857144</v>
      </c>
      <c r="Q3293" t="s">
        <v>8321</v>
      </c>
      <c r="R3293" t="s">
        <v>8322</v>
      </c>
      <c r="S3293" s="11">
        <f t="shared" si="206"/>
        <v>42232.452546296292</v>
      </c>
      <c r="T3293" s="11">
        <f t="shared" si="207"/>
        <v>42263.915972222225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11633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115.17821782178218</v>
      </c>
      <c r="P3294">
        <f t="shared" si="205"/>
        <v>775.5333333333333</v>
      </c>
      <c r="Q3294" t="s">
        <v>8321</v>
      </c>
      <c r="R3294" t="s">
        <v>8322</v>
      </c>
      <c r="S3294" s="11">
        <f t="shared" si="206"/>
        <v>42282.520231481481</v>
      </c>
      <c r="T3294" s="11">
        <f t="shared" si="207"/>
        <v>42342.561898148153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11633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2.5851111111111109</v>
      </c>
      <c r="P3295">
        <f t="shared" si="205"/>
        <v>127.83516483516483</v>
      </c>
      <c r="Q3295" t="s">
        <v>8321</v>
      </c>
      <c r="R3295" t="s">
        <v>8322</v>
      </c>
      <c r="S3295" s="11">
        <f t="shared" si="206"/>
        <v>42768.175370370373</v>
      </c>
      <c r="T3295" s="11">
        <f t="shared" si="207"/>
        <v>42798.175370370373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11633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19.388333333333332</v>
      </c>
      <c r="P3296">
        <f t="shared" si="205"/>
        <v>484.70833333333331</v>
      </c>
      <c r="Q3296" t="s">
        <v>8321</v>
      </c>
      <c r="R3296" t="s">
        <v>8322</v>
      </c>
      <c r="S3296" s="11">
        <f t="shared" si="206"/>
        <v>42141.291134259256</v>
      </c>
      <c r="T3296" s="11">
        <f t="shared" si="207"/>
        <v>42171.291134259256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11633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16.618571428571428</v>
      </c>
      <c r="P3297">
        <f t="shared" si="205"/>
        <v>430.85185185185185</v>
      </c>
      <c r="Q3297" t="s">
        <v>8321</v>
      </c>
      <c r="R3297" t="s">
        <v>8322</v>
      </c>
      <c r="S3297" s="11">
        <f t="shared" si="206"/>
        <v>42609.192465277782</v>
      </c>
      <c r="T3297" s="11">
        <f t="shared" si="207"/>
        <v>42639.192465277782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11633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7.7553333333333336</v>
      </c>
      <c r="P3298">
        <f t="shared" si="205"/>
        <v>247.51063829787233</v>
      </c>
      <c r="Q3298" t="s">
        <v>8321</v>
      </c>
      <c r="R3298" t="s">
        <v>8322</v>
      </c>
      <c r="S3298" s="11">
        <f t="shared" si="206"/>
        <v>42309.506620370375</v>
      </c>
      <c r="T3298" s="11">
        <f t="shared" si="207"/>
        <v>42330.666666666672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11633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2.1150909090909091</v>
      </c>
      <c r="P3299">
        <f t="shared" si="205"/>
        <v>264.38636363636363</v>
      </c>
      <c r="Q3299" t="s">
        <v>8321</v>
      </c>
      <c r="R3299" t="s">
        <v>8322</v>
      </c>
      <c r="S3299" s="11">
        <f t="shared" si="206"/>
        <v>42193.521481481483</v>
      </c>
      <c r="T3299" s="11">
        <f t="shared" si="207"/>
        <v>42212.707638888889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11633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1.1633</v>
      </c>
      <c r="P3300">
        <f t="shared" si="205"/>
        <v>161.56944444444446</v>
      </c>
      <c r="Q3300" t="s">
        <v>8321</v>
      </c>
      <c r="R3300" t="s">
        <v>8322</v>
      </c>
      <c r="S3300" s="11">
        <f t="shared" si="206"/>
        <v>42239.707962962959</v>
      </c>
      <c r="T3300" s="11">
        <f t="shared" si="207"/>
        <v>42259.75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11633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3.8776666666666668</v>
      </c>
      <c r="P3301">
        <f t="shared" si="205"/>
        <v>184.65079365079364</v>
      </c>
      <c r="Q3301" t="s">
        <v>8321</v>
      </c>
      <c r="R3301" t="s">
        <v>8322</v>
      </c>
      <c r="S3301" s="11">
        <f t="shared" si="206"/>
        <v>42261.667395833334</v>
      </c>
      <c r="T3301" s="11">
        <f t="shared" si="207"/>
        <v>42291.667395833334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11633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3.8776666666666668</v>
      </c>
      <c r="P3302">
        <f t="shared" si="205"/>
        <v>132.19318181818181</v>
      </c>
      <c r="Q3302" t="s">
        <v>8321</v>
      </c>
      <c r="R3302" t="s">
        <v>8322</v>
      </c>
      <c r="S3302" s="11">
        <f t="shared" si="206"/>
        <v>42102.493773148148</v>
      </c>
      <c r="T3302" s="11">
        <f t="shared" si="207"/>
        <v>42123.493773148148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11633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3.8776666666666668</v>
      </c>
      <c r="P3303">
        <f t="shared" si="205"/>
        <v>166.18571428571428</v>
      </c>
      <c r="Q3303" t="s">
        <v>8321</v>
      </c>
      <c r="R3303" t="s">
        <v>8322</v>
      </c>
      <c r="S3303" s="11">
        <f t="shared" si="206"/>
        <v>42538.48583333334</v>
      </c>
      <c r="T3303" s="11">
        <f t="shared" si="207"/>
        <v>42583.040972222225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11633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1.3848809523809524</v>
      </c>
      <c r="P3304">
        <f t="shared" si="205"/>
        <v>232.66</v>
      </c>
      <c r="Q3304" t="s">
        <v>8321</v>
      </c>
      <c r="R3304" t="s">
        <v>8322</v>
      </c>
      <c r="S3304" s="11">
        <f t="shared" si="206"/>
        <v>42681.10157407407</v>
      </c>
      <c r="T3304" s="11">
        <f t="shared" si="207"/>
        <v>42711.10157407407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11633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6.4627777777777782</v>
      </c>
      <c r="P3305">
        <f t="shared" si="205"/>
        <v>332.37142857142857</v>
      </c>
      <c r="Q3305" t="s">
        <v>8321</v>
      </c>
      <c r="R3305" t="s">
        <v>8322</v>
      </c>
      <c r="S3305" s="11">
        <f t="shared" si="206"/>
        <v>42056.40143518518</v>
      </c>
      <c r="T3305" s="11">
        <f t="shared" si="207"/>
        <v>42091.359768518523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11633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0.7755333333333333</v>
      </c>
      <c r="P3306">
        <f t="shared" si="205"/>
        <v>66.474285714285713</v>
      </c>
      <c r="Q3306" t="s">
        <v>8321</v>
      </c>
      <c r="R3306" t="s">
        <v>8322</v>
      </c>
      <c r="S3306" s="11">
        <f t="shared" si="206"/>
        <v>42696.374444444446</v>
      </c>
      <c r="T3306" s="11">
        <f t="shared" si="207"/>
        <v>42726.374444444446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11633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2.9082499999999998</v>
      </c>
      <c r="P3307">
        <f t="shared" si="205"/>
        <v>581.65</v>
      </c>
      <c r="Q3307" t="s">
        <v>8321</v>
      </c>
      <c r="R3307" t="s">
        <v>8322</v>
      </c>
      <c r="S3307" s="11">
        <f t="shared" si="206"/>
        <v>42186.605879629627</v>
      </c>
      <c r="T3307" s="11">
        <f t="shared" si="207"/>
        <v>42216.605879629627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11633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7.7553333333333336</v>
      </c>
      <c r="P3308">
        <f t="shared" si="205"/>
        <v>215.42592592592592</v>
      </c>
      <c r="Q3308" t="s">
        <v>8321</v>
      </c>
      <c r="R3308" t="s">
        <v>8322</v>
      </c>
      <c r="S3308" s="11">
        <f t="shared" si="206"/>
        <v>42492.969236111108</v>
      </c>
      <c r="T3308" s="11">
        <f t="shared" si="207"/>
        <v>42530.875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11633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11.632999999999999</v>
      </c>
      <c r="P3309">
        <f t="shared" si="205"/>
        <v>581.65</v>
      </c>
      <c r="Q3309" t="s">
        <v>8321</v>
      </c>
      <c r="R3309" t="s">
        <v>8322</v>
      </c>
      <c r="S3309" s="11">
        <f t="shared" si="206"/>
        <v>42474.807164351849</v>
      </c>
      <c r="T3309" s="11">
        <f t="shared" si="207"/>
        <v>42504.807164351849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11633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3.3237142857142858</v>
      </c>
      <c r="P3310">
        <f t="shared" si="205"/>
        <v>204.08771929824562</v>
      </c>
      <c r="Q3310" t="s">
        <v>8321</v>
      </c>
      <c r="R3310" t="s">
        <v>8322</v>
      </c>
      <c r="S3310" s="11">
        <f t="shared" si="206"/>
        <v>42452.626909722225</v>
      </c>
      <c r="T3310" s="11">
        <f t="shared" si="207"/>
        <v>42473.626909722225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11633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33.237142857142857</v>
      </c>
      <c r="P3311">
        <f t="shared" si="205"/>
        <v>375.25806451612902</v>
      </c>
      <c r="Q3311" t="s">
        <v>8321</v>
      </c>
      <c r="R3311" t="s">
        <v>8322</v>
      </c>
      <c r="S3311" s="11">
        <f t="shared" si="206"/>
        <v>42628.400208333333</v>
      </c>
      <c r="T3311" s="11">
        <f t="shared" si="207"/>
        <v>42659.400208333333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11633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1.7896923076923077</v>
      </c>
      <c r="P3312">
        <f t="shared" si="205"/>
        <v>375.25806451612902</v>
      </c>
      <c r="Q3312" t="s">
        <v>8321</v>
      </c>
      <c r="R3312" t="s">
        <v>8322</v>
      </c>
      <c r="S3312" s="11">
        <f t="shared" si="206"/>
        <v>42253.678530092591</v>
      </c>
      <c r="T3312" s="11">
        <f t="shared" si="207"/>
        <v>42283.678530092591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11633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4.6532</v>
      </c>
      <c r="P3313">
        <f t="shared" si="205"/>
        <v>258.51111111111112</v>
      </c>
      <c r="Q3313" t="s">
        <v>8321</v>
      </c>
      <c r="R3313" t="s">
        <v>8322</v>
      </c>
      <c r="S3313" s="11">
        <f t="shared" si="206"/>
        <v>42264.04178240741</v>
      </c>
      <c r="T3313" s="11">
        <f t="shared" si="207"/>
        <v>42294.04178240741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11633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4.6532</v>
      </c>
      <c r="P3314">
        <f t="shared" si="205"/>
        <v>283.73170731707319</v>
      </c>
      <c r="Q3314" t="s">
        <v>8321</v>
      </c>
      <c r="R3314" t="s">
        <v>8322</v>
      </c>
      <c r="S3314" s="11">
        <f t="shared" si="206"/>
        <v>42664.559560185182</v>
      </c>
      <c r="T3314" s="11">
        <f t="shared" si="207"/>
        <v>42685.666666666672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11633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5.8164999999999996</v>
      </c>
      <c r="P3315">
        <f t="shared" si="205"/>
        <v>401.13793103448273</v>
      </c>
      <c r="Q3315" t="s">
        <v>8321</v>
      </c>
      <c r="R3315" t="s">
        <v>8322</v>
      </c>
      <c r="S3315" s="11">
        <f t="shared" si="206"/>
        <v>42381.994409722218</v>
      </c>
      <c r="T3315" s="11">
        <f t="shared" si="207"/>
        <v>42395.791666666672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11633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14.54125</v>
      </c>
      <c r="P3316">
        <f t="shared" si="205"/>
        <v>200.56896551724137</v>
      </c>
      <c r="Q3316" t="s">
        <v>8321</v>
      </c>
      <c r="R3316" t="s">
        <v>8322</v>
      </c>
      <c r="S3316" s="11">
        <f t="shared" si="206"/>
        <v>42105.017488425925</v>
      </c>
      <c r="T3316" s="11">
        <f t="shared" si="207"/>
        <v>42132.586805555555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11633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2.9082499999999998</v>
      </c>
      <c r="P3317">
        <f t="shared" si="205"/>
        <v>130.70786516853931</v>
      </c>
      <c r="Q3317" t="s">
        <v>8321</v>
      </c>
      <c r="R3317" t="s">
        <v>8322</v>
      </c>
      <c r="S3317" s="11">
        <f t="shared" si="206"/>
        <v>42466.053715277783</v>
      </c>
      <c r="T3317" s="11">
        <f t="shared" si="207"/>
        <v>42496.053715277783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11633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0.99113913265740816</v>
      </c>
      <c r="P3318">
        <f t="shared" si="205"/>
        <v>93.063999999999993</v>
      </c>
      <c r="Q3318" t="s">
        <v>8321</v>
      </c>
      <c r="R3318" t="s">
        <v>8322</v>
      </c>
      <c r="S3318" s="11">
        <f t="shared" si="206"/>
        <v>41826.621238425927</v>
      </c>
      <c r="T3318" s="11">
        <f t="shared" si="207"/>
        <v>41859.32916666667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11633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11.079047619047619</v>
      </c>
      <c r="P3319">
        <f t="shared" si="205"/>
        <v>646.27777777777783</v>
      </c>
      <c r="Q3319" t="s">
        <v>8321</v>
      </c>
      <c r="R3319" t="s">
        <v>8322</v>
      </c>
      <c r="S3319" s="11">
        <f t="shared" si="206"/>
        <v>42498.789629629624</v>
      </c>
      <c r="T3319" s="11">
        <f t="shared" si="207"/>
        <v>42528.789629629624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11633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5.8164999999999996</v>
      </c>
      <c r="P3320">
        <f t="shared" si="205"/>
        <v>363.53125</v>
      </c>
      <c r="Q3320" t="s">
        <v>8321</v>
      </c>
      <c r="R3320" t="s">
        <v>8322</v>
      </c>
      <c r="S3320" s="11">
        <f t="shared" si="206"/>
        <v>42431.052002314813</v>
      </c>
      <c r="T3320" s="11">
        <f t="shared" si="207"/>
        <v>42470.854166666672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11633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23.265999999999998</v>
      </c>
      <c r="P3321">
        <f t="shared" si="205"/>
        <v>727.0625</v>
      </c>
      <c r="Q3321" t="s">
        <v>8321</v>
      </c>
      <c r="R3321" t="s">
        <v>8322</v>
      </c>
      <c r="S3321" s="11">
        <f t="shared" si="206"/>
        <v>41990.335486111115</v>
      </c>
      <c r="T3321" s="11">
        <f t="shared" si="207"/>
        <v>42035.335486111115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11633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4.6532</v>
      </c>
      <c r="P3322">
        <f t="shared" si="205"/>
        <v>306.13157894736844</v>
      </c>
      <c r="Q3322" t="s">
        <v>8321</v>
      </c>
      <c r="R3322" t="s">
        <v>8322</v>
      </c>
      <c r="S3322" s="11">
        <f t="shared" si="206"/>
        <v>42512.795798611114</v>
      </c>
      <c r="T3322" s="11">
        <f t="shared" si="207"/>
        <v>42542.795798611114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11633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23.265999999999998</v>
      </c>
      <c r="P3323">
        <f t="shared" si="205"/>
        <v>775.5333333333333</v>
      </c>
      <c r="Q3323" t="s">
        <v>8321</v>
      </c>
      <c r="R3323" t="s">
        <v>8322</v>
      </c>
      <c r="S3323" s="11">
        <f t="shared" si="206"/>
        <v>41913.850289351853</v>
      </c>
      <c r="T3323" s="11">
        <f t="shared" si="207"/>
        <v>41927.915972222225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11633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3.5251515151515154</v>
      </c>
      <c r="P3324">
        <f t="shared" si="205"/>
        <v>505.78260869565219</v>
      </c>
      <c r="Q3324" t="s">
        <v>8321</v>
      </c>
      <c r="R3324" t="s">
        <v>8322</v>
      </c>
      <c r="S3324" s="11">
        <f t="shared" si="206"/>
        <v>42520.760370370372</v>
      </c>
      <c r="T3324" s="11">
        <f t="shared" si="207"/>
        <v>42542.913194444445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11633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11.632999999999999</v>
      </c>
      <c r="P3325">
        <f t="shared" si="205"/>
        <v>237.40816326530611</v>
      </c>
      <c r="Q3325" t="s">
        <v>8321</v>
      </c>
      <c r="R3325" t="s">
        <v>8322</v>
      </c>
      <c r="S3325" s="11">
        <f t="shared" si="206"/>
        <v>42608.11583333333</v>
      </c>
      <c r="T3325" s="11">
        <f t="shared" si="207"/>
        <v>42638.11583333333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11633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7.7553333333333336</v>
      </c>
      <c r="P3326">
        <f t="shared" si="205"/>
        <v>1163.3</v>
      </c>
      <c r="Q3326" t="s">
        <v>8321</v>
      </c>
      <c r="R3326" t="s">
        <v>8322</v>
      </c>
      <c r="S3326" s="11">
        <f t="shared" si="206"/>
        <v>42512.33321759259</v>
      </c>
      <c r="T3326" s="11">
        <f t="shared" si="207"/>
        <v>42526.33321759259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11633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29.0825</v>
      </c>
      <c r="P3327">
        <f t="shared" si="205"/>
        <v>775.5333333333333</v>
      </c>
      <c r="Q3327" t="s">
        <v>8321</v>
      </c>
      <c r="R3327" t="s">
        <v>8322</v>
      </c>
      <c r="S3327" s="11">
        <f t="shared" si="206"/>
        <v>42064.535613425927</v>
      </c>
      <c r="T3327" s="11">
        <f t="shared" si="207"/>
        <v>42099.493946759263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11633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1.4541249999999999</v>
      </c>
      <c r="P3328">
        <f t="shared" si="205"/>
        <v>204.08771929824562</v>
      </c>
      <c r="Q3328" t="s">
        <v>8321</v>
      </c>
      <c r="R3328" t="s">
        <v>8322</v>
      </c>
      <c r="S3328" s="11">
        <f t="shared" si="206"/>
        <v>42041.464178240742</v>
      </c>
      <c r="T3328" s="11">
        <f t="shared" si="207"/>
        <v>42071.42251157407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11633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14.54125</v>
      </c>
      <c r="P3329">
        <f t="shared" si="205"/>
        <v>352.5151515151515</v>
      </c>
      <c r="Q3329" t="s">
        <v>8321</v>
      </c>
      <c r="R3329" t="s">
        <v>8322</v>
      </c>
      <c r="S3329" s="11">
        <f t="shared" si="206"/>
        <v>42468.124606481477</v>
      </c>
      <c r="T3329" s="11">
        <f t="shared" si="207"/>
        <v>42498.124606481477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11633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6.4627777777777782</v>
      </c>
      <c r="P3330">
        <f t="shared" si="205"/>
        <v>1292.5555555555557</v>
      </c>
      <c r="Q3330" t="s">
        <v>8321</v>
      </c>
      <c r="R3330" t="s">
        <v>8322</v>
      </c>
      <c r="S3330" s="11">
        <f t="shared" si="206"/>
        <v>41822.32503472222</v>
      </c>
      <c r="T3330" s="11">
        <f t="shared" si="207"/>
        <v>41824.791666666664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11633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11.632999999999999</v>
      </c>
      <c r="P3331">
        <f t="shared" ref="P3331:P3394" si="209">IF(L3331&gt;0, E3331/L3331, 0)</f>
        <v>447.42307692307691</v>
      </c>
      <c r="Q3331" t="s">
        <v>8321</v>
      </c>
      <c r="R3331" t="s">
        <v>8322</v>
      </c>
      <c r="S3331" s="11">
        <f t="shared" ref="S3331:S3394" si="210">(((J3331/60)/60)/24)+DATE(1970,1,1)+(-6/24)</f>
        <v>41837.073009259257</v>
      </c>
      <c r="T3331" s="11">
        <f t="shared" ref="T3331:T3394" si="211">(((I3331/60)/60)/24)+DATE(1970,1,1)+(-6/24)</f>
        <v>41847.708333333336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11633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7.7553333333333336</v>
      </c>
      <c r="P3332">
        <f t="shared" si="209"/>
        <v>168.59420289855072</v>
      </c>
      <c r="Q3332" t="s">
        <v>8321</v>
      </c>
      <c r="R3332" t="s">
        <v>8322</v>
      </c>
      <c r="S3332" s="11">
        <f t="shared" si="210"/>
        <v>42065.637361111112</v>
      </c>
      <c r="T3332" s="11">
        <f t="shared" si="211"/>
        <v>42095.595694444448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11633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2.3266</v>
      </c>
      <c r="P3333">
        <f t="shared" si="209"/>
        <v>178.96923076923076</v>
      </c>
      <c r="Q3333" t="s">
        <v>8321</v>
      </c>
      <c r="R3333" t="s">
        <v>8322</v>
      </c>
      <c r="S3333" s="11">
        <f t="shared" si="210"/>
        <v>42248.447754629626</v>
      </c>
      <c r="T3333" s="11">
        <f t="shared" si="211"/>
        <v>42283.447754629626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11633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1.9388333333333334</v>
      </c>
      <c r="P3334">
        <f t="shared" si="209"/>
        <v>140.15662650602408</v>
      </c>
      <c r="Q3334" t="s">
        <v>8321</v>
      </c>
      <c r="R3334" t="s">
        <v>8322</v>
      </c>
      <c r="S3334" s="11">
        <f t="shared" si="210"/>
        <v>41809.610300925924</v>
      </c>
      <c r="T3334" s="11">
        <f t="shared" si="211"/>
        <v>41839.610300925924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11633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3.3237142857142858</v>
      </c>
      <c r="P3335">
        <f t="shared" si="209"/>
        <v>104.8018018018018</v>
      </c>
      <c r="Q3335" t="s">
        <v>8321</v>
      </c>
      <c r="R3335" t="s">
        <v>8322</v>
      </c>
      <c r="S3335" s="11">
        <f t="shared" si="210"/>
        <v>42148.426851851851</v>
      </c>
      <c r="T3335" s="11">
        <f t="shared" si="211"/>
        <v>42170.426851851851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11633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3.00516662361147</v>
      </c>
      <c r="P3336">
        <f t="shared" si="209"/>
        <v>252.89130434782609</v>
      </c>
      <c r="Q3336" t="s">
        <v>8321</v>
      </c>
      <c r="R3336" t="s">
        <v>8322</v>
      </c>
      <c r="S3336" s="11">
        <f t="shared" si="210"/>
        <v>42185.271087962959</v>
      </c>
      <c r="T3336" s="11">
        <f t="shared" si="211"/>
        <v>42215.271087962959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11633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2.3266</v>
      </c>
      <c r="P3337">
        <f t="shared" si="209"/>
        <v>184.65079365079364</v>
      </c>
      <c r="Q3337" t="s">
        <v>8321</v>
      </c>
      <c r="R3337" t="s">
        <v>8322</v>
      </c>
      <c r="S3337" s="11">
        <f t="shared" si="210"/>
        <v>41827.424143518518</v>
      </c>
      <c r="T3337" s="11">
        <f t="shared" si="211"/>
        <v>41854.708333333336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11633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46.531999999999996</v>
      </c>
      <c r="P3338">
        <f t="shared" si="209"/>
        <v>1292.5555555555557</v>
      </c>
      <c r="Q3338" t="s">
        <v>8321</v>
      </c>
      <c r="R3338" t="s">
        <v>8322</v>
      </c>
      <c r="S3338" s="11">
        <f t="shared" si="210"/>
        <v>42437.148680555561</v>
      </c>
      <c r="T3338" s="11">
        <f t="shared" si="211"/>
        <v>42465.10701388889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11633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4.6532</v>
      </c>
      <c r="P3339">
        <f t="shared" si="209"/>
        <v>342.14705882352939</v>
      </c>
      <c r="Q3339" t="s">
        <v>8321</v>
      </c>
      <c r="R3339" t="s">
        <v>8322</v>
      </c>
      <c r="S3339" s="11">
        <f t="shared" si="210"/>
        <v>41901.032025462962</v>
      </c>
      <c r="T3339" s="11">
        <f t="shared" si="211"/>
        <v>41922.625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11633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0.7755333333333333</v>
      </c>
      <c r="P3340">
        <f t="shared" si="209"/>
        <v>103.86607142857143</v>
      </c>
      <c r="Q3340" t="s">
        <v>8321</v>
      </c>
      <c r="R3340" t="s">
        <v>8322</v>
      </c>
      <c r="S3340" s="11">
        <f t="shared" si="210"/>
        <v>42769.324999999997</v>
      </c>
      <c r="T3340" s="11">
        <f t="shared" si="211"/>
        <v>42790.324999999997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11633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1.4541249999999999</v>
      </c>
      <c r="P3341">
        <f t="shared" si="209"/>
        <v>247.51063829787233</v>
      </c>
      <c r="Q3341" t="s">
        <v>8321</v>
      </c>
      <c r="R3341" t="s">
        <v>8322</v>
      </c>
      <c r="S3341" s="11">
        <f t="shared" si="210"/>
        <v>42549.415717592594</v>
      </c>
      <c r="T3341" s="11">
        <f t="shared" si="211"/>
        <v>42579.415717592594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11633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3.8776666666666668</v>
      </c>
      <c r="P3342">
        <f t="shared" si="209"/>
        <v>306.13157894736844</v>
      </c>
      <c r="Q3342" t="s">
        <v>8321</v>
      </c>
      <c r="R3342" t="s">
        <v>8322</v>
      </c>
      <c r="S3342" s="11">
        <f t="shared" si="210"/>
        <v>42685.724004629628</v>
      </c>
      <c r="T3342" s="11">
        <f t="shared" si="211"/>
        <v>42710.724004629628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11633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3.4725373134328357</v>
      </c>
      <c r="P3343">
        <f t="shared" si="209"/>
        <v>415.46428571428572</v>
      </c>
      <c r="Q3343" t="s">
        <v>8321</v>
      </c>
      <c r="R3343" t="s">
        <v>8322</v>
      </c>
      <c r="S3343" s="11">
        <f t="shared" si="210"/>
        <v>42510.548854166671</v>
      </c>
      <c r="T3343" s="11">
        <f t="shared" si="211"/>
        <v>42533.458333333328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11633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1.9388333333333334</v>
      </c>
      <c r="P3344">
        <f t="shared" si="209"/>
        <v>149.14102564102564</v>
      </c>
      <c r="Q3344" t="s">
        <v>8321</v>
      </c>
      <c r="R3344" t="s">
        <v>8322</v>
      </c>
      <c r="S3344" s="11">
        <f t="shared" si="210"/>
        <v>42062.046412037031</v>
      </c>
      <c r="T3344" s="11">
        <f t="shared" si="211"/>
        <v>42094.957638888889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11633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16.618571428571428</v>
      </c>
      <c r="P3345">
        <f t="shared" si="209"/>
        <v>505.78260869565219</v>
      </c>
      <c r="Q3345" t="s">
        <v>8321</v>
      </c>
      <c r="R3345" t="s">
        <v>8322</v>
      </c>
      <c r="S3345" s="11">
        <f t="shared" si="210"/>
        <v>42452.666481481487</v>
      </c>
      <c r="T3345" s="11">
        <f t="shared" si="211"/>
        <v>42473.304166666669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11633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2.5851111111111109</v>
      </c>
      <c r="P3346">
        <f t="shared" si="209"/>
        <v>290.82499999999999</v>
      </c>
      <c r="Q3346" t="s">
        <v>8321</v>
      </c>
      <c r="R3346" t="s">
        <v>8322</v>
      </c>
      <c r="S3346" s="11">
        <f t="shared" si="210"/>
        <v>41850.950150462959</v>
      </c>
      <c r="T3346" s="11">
        <f t="shared" si="211"/>
        <v>41880.950150462959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11633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23.265999999999998</v>
      </c>
      <c r="P3347">
        <f t="shared" si="209"/>
        <v>894.84615384615381</v>
      </c>
      <c r="Q3347" t="s">
        <v>8321</v>
      </c>
      <c r="R3347" t="s">
        <v>8322</v>
      </c>
      <c r="S3347" s="11">
        <f t="shared" si="210"/>
        <v>42052.856111111112</v>
      </c>
      <c r="T3347" s="11">
        <f t="shared" si="211"/>
        <v>42111.775694444441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11633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7.7553333333333336</v>
      </c>
      <c r="P3348">
        <f t="shared" si="209"/>
        <v>646.27777777777783</v>
      </c>
      <c r="Q3348" t="s">
        <v>8321</v>
      </c>
      <c r="R3348" t="s">
        <v>8322</v>
      </c>
      <c r="S3348" s="11">
        <f t="shared" si="210"/>
        <v>42053.774421296301</v>
      </c>
      <c r="T3348" s="11">
        <f t="shared" si="211"/>
        <v>42060.774421296301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11633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5.8164999999999996</v>
      </c>
      <c r="P3349">
        <f t="shared" si="209"/>
        <v>528.77272727272725</v>
      </c>
      <c r="Q3349" t="s">
        <v>8321</v>
      </c>
      <c r="R3349" t="s">
        <v>8322</v>
      </c>
      <c r="S3349" s="11">
        <f t="shared" si="210"/>
        <v>42484.301550925928</v>
      </c>
      <c r="T3349" s="11">
        <f t="shared" si="211"/>
        <v>42498.625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11633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2.1150909090909091</v>
      </c>
      <c r="P3350">
        <f t="shared" si="209"/>
        <v>147.25316455696202</v>
      </c>
      <c r="Q3350" t="s">
        <v>8321</v>
      </c>
      <c r="R3350" t="s">
        <v>8322</v>
      </c>
      <c r="S3350" s="11">
        <f t="shared" si="210"/>
        <v>42466.308796296296</v>
      </c>
      <c r="T3350" s="11">
        <f t="shared" si="211"/>
        <v>42489.915972222225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11633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11.632999999999999</v>
      </c>
      <c r="P3351">
        <f t="shared" si="209"/>
        <v>830.92857142857144</v>
      </c>
      <c r="Q3351" t="s">
        <v>8321</v>
      </c>
      <c r="R3351" t="s">
        <v>8322</v>
      </c>
      <c r="S3351" s="11">
        <f t="shared" si="210"/>
        <v>42512.860787037032</v>
      </c>
      <c r="T3351" s="11">
        <f t="shared" si="211"/>
        <v>42534.458333333328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11633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3.3237142857142858</v>
      </c>
      <c r="P3352">
        <f t="shared" si="209"/>
        <v>228.09803921568627</v>
      </c>
      <c r="Q3352" t="s">
        <v>8321</v>
      </c>
      <c r="R3352" t="s">
        <v>8322</v>
      </c>
      <c r="S3352" s="11">
        <f t="shared" si="210"/>
        <v>42302.451516203699</v>
      </c>
      <c r="T3352" s="11">
        <f t="shared" si="211"/>
        <v>42337.708333333328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11633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2.3266</v>
      </c>
      <c r="P3353">
        <f t="shared" si="209"/>
        <v>215.42592592592592</v>
      </c>
      <c r="Q3353" t="s">
        <v>8321</v>
      </c>
      <c r="R3353" t="s">
        <v>8322</v>
      </c>
      <c r="S3353" s="11">
        <f t="shared" si="210"/>
        <v>41806.145428240743</v>
      </c>
      <c r="T3353" s="11">
        <f t="shared" si="211"/>
        <v>41843.208333333336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11633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2.3266</v>
      </c>
      <c r="P3354">
        <f t="shared" si="209"/>
        <v>166.18571428571428</v>
      </c>
      <c r="Q3354" t="s">
        <v>8321</v>
      </c>
      <c r="R3354" t="s">
        <v>8322</v>
      </c>
      <c r="S3354" s="11">
        <f t="shared" si="210"/>
        <v>42495.742800925931</v>
      </c>
      <c r="T3354" s="11">
        <f t="shared" si="211"/>
        <v>42552.708333333328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11633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23.265999999999998</v>
      </c>
      <c r="P3355">
        <f t="shared" si="209"/>
        <v>264.38636363636363</v>
      </c>
      <c r="Q3355" t="s">
        <v>8321</v>
      </c>
      <c r="R3355" t="s">
        <v>8322</v>
      </c>
      <c r="S3355" s="11">
        <f t="shared" si="210"/>
        <v>42479.182291666672</v>
      </c>
      <c r="T3355" s="11">
        <f t="shared" si="211"/>
        <v>42492.708333333328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11633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3.8776666666666668</v>
      </c>
      <c r="P3356">
        <f t="shared" si="209"/>
        <v>211.5090909090909</v>
      </c>
      <c r="Q3356" t="s">
        <v>8321</v>
      </c>
      <c r="R3356" t="s">
        <v>8322</v>
      </c>
      <c r="S3356" s="11">
        <f t="shared" si="210"/>
        <v>42270.4769212963</v>
      </c>
      <c r="T3356" s="11">
        <f t="shared" si="211"/>
        <v>42305.917361111111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11633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6.6474285714285717</v>
      </c>
      <c r="P3357">
        <f t="shared" si="209"/>
        <v>775.5333333333333</v>
      </c>
      <c r="Q3357" t="s">
        <v>8321</v>
      </c>
      <c r="R3357" t="s">
        <v>8322</v>
      </c>
      <c r="S3357" s="11">
        <f t="shared" si="210"/>
        <v>42489.369525462964</v>
      </c>
      <c r="T3357" s="11">
        <f t="shared" si="211"/>
        <v>42500.220138888893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11633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7.7553333333333336</v>
      </c>
      <c r="P3358">
        <f t="shared" si="209"/>
        <v>430.85185185185185</v>
      </c>
      <c r="Q3358" t="s">
        <v>8321</v>
      </c>
      <c r="R3358" t="s">
        <v>8322</v>
      </c>
      <c r="S3358" s="11">
        <f t="shared" si="210"/>
        <v>42536.565648148149</v>
      </c>
      <c r="T3358" s="11">
        <f t="shared" si="211"/>
        <v>42566.565648148149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11633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5.8164999999999996</v>
      </c>
      <c r="P3359">
        <f t="shared" si="209"/>
        <v>553.95238095238096</v>
      </c>
      <c r="Q3359" t="s">
        <v>8321</v>
      </c>
      <c r="R3359" t="s">
        <v>8322</v>
      </c>
      <c r="S3359" s="11">
        <f t="shared" si="210"/>
        <v>41822.167939814812</v>
      </c>
      <c r="T3359" s="11">
        <f t="shared" si="211"/>
        <v>41852.167939814812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11633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1.1633</v>
      </c>
      <c r="P3360">
        <f t="shared" si="209"/>
        <v>71.808641975308646</v>
      </c>
      <c r="Q3360" t="s">
        <v>8321</v>
      </c>
      <c r="R3360" t="s">
        <v>8322</v>
      </c>
      <c r="S3360" s="11">
        <f t="shared" si="210"/>
        <v>41932.061099537037</v>
      </c>
      <c r="T3360" s="11">
        <f t="shared" si="211"/>
        <v>41962.102766203709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11633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2.9082499999999998</v>
      </c>
      <c r="P3361">
        <f t="shared" si="209"/>
        <v>505.78260869565219</v>
      </c>
      <c r="Q3361" t="s">
        <v>8321</v>
      </c>
      <c r="R3361" t="s">
        <v>8322</v>
      </c>
      <c r="S3361" s="11">
        <f t="shared" si="210"/>
        <v>42745.807106481487</v>
      </c>
      <c r="T3361" s="11">
        <f t="shared" si="211"/>
        <v>42790.807106481487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11633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1.2925555555555555</v>
      </c>
      <c r="P3362">
        <f t="shared" si="209"/>
        <v>161.56944444444446</v>
      </c>
      <c r="Q3362" t="s">
        <v>8321</v>
      </c>
      <c r="R3362" t="s">
        <v>8322</v>
      </c>
      <c r="S3362" s="11">
        <f t="shared" si="210"/>
        <v>42696.832673611112</v>
      </c>
      <c r="T3362" s="11">
        <f t="shared" si="211"/>
        <v>42718.415972222225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11633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2.3266</v>
      </c>
      <c r="P3363">
        <f t="shared" si="209"/>
        <v>171.0735294117647</v>
      </c>
      <c r="Q3363" t="s">
        <v>8321</v>
      </c>
      <c r="R3363" t="s">
        <v>8322</v>
      </c>
      <c r="S3363" s="11">
        <f t="shared" si="210"/>
        <v>41865.775347222225</v>
      </c>
      <c r="T3363" s="11">
        <f t="shared" si="211"/>
        <v>41883.415972222225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11633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23.265999999999998</v>
      </c>
      <c r="P3364">
        <f t="shared" si="209"/>
        <v>581.65</v>
      </c>
      <c r="Q3364" t="s">
        <v>8321</v>
      </c>
      <c r="R3364" t="s">
        <v>8322</v>
      </c>
      <c r="S3364" s="11">
        <f t="shared" si="210"/>
        <v>42055.841631944444</v>
      </c>
      <c r="T3364" s="11">
        <f t="shared" si="211"/>
        <v>42069.954861111109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11633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1.5010322580645161</v>
      </c>
      <c r="P3365">
        <f t="shared" si="209"/>
        <v>447.42307692307691</v>
      </c>
      <c r="Q3365" t="s">
        <v>8321</v>
      </c>
      <c r="R3365" t="s">
        <v>8322</v>
      </c>
      <c r="S3365" s="11">
        <f t="shared" si="210"/>
        <v>41851.521354166667</v>
      </c>
      <c r="T3365" s="11">
        <f t="shared" si="211"/>
        <v>41870.416666666664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11633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3.8776666666666668</v>
      </c>
      <c r="P3366">
        <f t="shared" si="209"/>
        <v>161.56944444444446</v>
      </c>
      <c r="Q3366" t="s">
        <v>8321</v>
      </c>
      <c r="R3366" t="s">
        <v>8322</v>
      </c>
      <c r="S3366" s="11">
        <f t="shared" si="210"/>
        <v>42422.727418981478</v>
      </c>
      <c r="T3366" s="11">
        <f t="shared" si="211"/>
        <v>42444.625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11633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4.6532</v>
      </c>
      <c r="P3367">
        <f t="shared" si="209"/>
        <v>3877.6666666666665</v>
      </c>
      <c r="Q3367" t="s">
        <v>8321</v>
      </c>
      <c r="R3367" t="s">
        <v>8322</v>
      </c>
      <c r="S3367" s="11">
        <f t="shared" si="210"/>
        <v>42320.851759259262</v>
      </c>
      <c r="T3367" s="11">
        <f t="shared" si="211"/>
        <v>42350.851759259262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11633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23.265999999999998</v>
      </c>
      <c r="P3368">
        <f t="shared" si="209"/>
        <v>646.27777777777783</v>
      </c>
      <c r="Q3368" t="s">
        <v>8321</v>
      </c>
      <c r="R3368" t="s">
        <v>8322</v>
      </c>
      <c r="S3368" s="11">
        <f t="shared" si="210"/>
        <v>42106.817557870367</v>
      </c>
      <c r="T3368" s="11">
        <f t="shared" si="211"/>
        <v>42136.817557870367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11633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15.510666666666667</v>
      </c>
      <c r="P3369">
        <f t="shared" si="209"/>
        <v>387.76666666666665</v>
      </c>
      <c r="Q3369" t="s">
        <v>8321</v>
      </c>
      <c r="R3369" t="s">
        <v>8322</v>
      </c>
      <c r="S3369" s="11">
        <f t="shared" si="210"/>
        <v>42192.683958333335</v>
      </c>
      <c r="T3369" s="11">
        <f t="shared" si="211"/>
        <v>42217.683958333335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11633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11.632999999999999</v>
      </c>
      <c r="P3370">
        <f t="shared" si="209"/>
        <v>505.78260869565219</v>
      </c>
      <c r="Q3370" t="s">
        <v>8321</v>
      </c>
      <c r="R3370" t="s">
        <v>8322</v>
      </c>
      <c r="S3370" s="11">
        <f t="shared" si="210"/>
        <v>41968.949756944443</v>
      </c>
      <c r="T3370" s="11">
        <f t="shared" si="211"/>
        <v>42004.958333333328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11633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2.3266</v>
      </c>
      <c r="P3371">
        <f t="shared" si="209"/>
        <v>215.42592592592592</v>
      </c>
      <c r="Q3371" t="s">
        <v>8321</v>
      </c>
      <c r="R3371" t="s">
        <v>8322</v>
      </c>
      <c r="S3371" s="11">
        <f t="shared" si="210"/>
        <v>42689.791435185187</v>
      </c>
      <c r="T3371" s="11">
        <f t="shared" si="211"/>
        <v>42749.791435185187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11633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7.7553333333333336</v>
      </c>
      <c r="P3372">
        <f t="shared" si="209"/>
        <v>447.42307692307691</v>
      </c>
      <c r="Q3372" t="s">
        <v>8321</v>
      </c>
      <c r="R3372" t="s">
        <v>8322</v>
      </c>
      <c r="S3372" s="11">
        <f t="shared" si="210"/>
        <v>42690.084317129629</v>
      </c>
      <c r="T3372" s="11">
        <f t="shared" si="211"/>
        <v>42721.083333333328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11633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58.164999999999999</v>
      </c>
      <c r="P3373">
        <f t="shared" si="209"/>
        <v>1292.5555555555557</v>
      </c>
      <c r="Q3373" t="s">
        <v>8321</v>
      </c>
      <c r="R3373" t="s">
        <v>8322</v>
      </c>
      <c r="S3373" s="11">
        <f t="shared" si="210"/>
        <v>42312.624594907407</v>
      </c>
      <c r="T3373" s="11">
        <f t="shared" si="211"/>
        <v>42340.624594907407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11633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11.632999999999999</v>
      </c>
      <c r="P3374">
        <f t="shared" si="209"/>
        <v>430.85185185185185</v>
      </c>
      <c r="Q3374" t="s">
        <v>8321</v>
      </c>
      <c r="R3374" t="s">
        <v>8322</v>
      </c>
      <c r="S3374" s="11">
        <f t="shared" si="210"/>
        <v>41855.298101851848</v>
      </c>
      <c r="T3374" s="11">
        <f t="shared" si="211"/>
        <v>41875.957638888889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11633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5.8164999999999996</v>
      </c>
      <c r="P3375">
        <f t="shared" si="209"/>
        <v>387.76666666666665</v>
      </c>
      <c r="Q3375" t="s">
        <v>8321</v>
      </c>
      <c r="R3375" t="s">
        <v>8322</v>
      </c>
      <c r="S3375" s="11">
        <f t="shared" si="210"/>
        <v>42179.604629629626</v>
      </c>
      <c r="T3375" s="11">
        <f t="shared" si="211"/>
        <v>42203.416666666672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11633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3.3237142857142858</v>
      </c>
      <c r="P3376">
        <f t="shared" si="209"/>
        <v>223.71153846153845</v>
      </c>
      <c r="Q3376" t="s">
        <v>8321</v>
      </c>
      <c r="R3376" t="s">
        <v>8322</v>
      </c>
      <c r="S3376" s="11">
        <f t="shared" si="210"/>
        <v>42275.481666666667</v>
      </c>
      <c r="T3376" s="11">
        <f t="shared" si="211"/>
        <v>42305.481666666667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11633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3.8776666666666668</v>
      </c>
      <c r="P3377">
        <f t="shared" si="209"/>
        <v>684.29411764705878</v>
      </c>
      <c r="Q3377" t="s">
        <v>8321</v>
      </c>
      <c r="R3377" t="s">
        <v>8322</v>
      </c>
      <c r="S3377" s="11">
        <f t="shared" si="210"/>
        <v>41765.360798611109</v>
      </c>
      <c r="T3377" s="11">
        <f t="shared" si="211"/>
        <v>41777.360798611109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11633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1.4541249999999999</v>
      </c>
      <c r="P3378">
        <f t="shared" si="209"/>
        <v>612.26315789473688</v>
      </c>
      <c r="Q3378" t="s">
        <v>8321</v>
      </c>
      <c r="R3378" t="s">
        <v>8322</v>
      </c>
      <c r="S3378" s="11">
        <f t="shared" si="210"/>
        <v>42059.451319444444</v>
      </c>
      <c r="T3378" s="11">
        <f t="shared" si="211"/>
        <v>42119.409652777773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11633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1.4541249999999999</v>
      </c>
      <c r="P3379">
        <f t="shared" si="209"/>
        <v>151.07792207792207</v>
      </c>
      <c r="Q3379" t="s">
        <v>8321</v>
      </c>
      <c r="R3379" t="s">
        <v>8322</v>
      </c>
      <c r="S3379" s="11">
        <f t="shared" si="210"/>
        <v>42053.482627314821</v>
      </c>
      <c r="T3379" s="11">
        <f t="shared" si="211"/>
        <v>42083.455555555556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11633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21.150909090909092</v>
      </c>
      <c r="P3380">
        <f t="shared" si="209"/>
        <v>553.95238095238096</v>
      </c>
      <c r="Q3380" t="s">
        <v>8321</v>
      </c>
      <c r="R3380" t="s">
        <v>8322</v>
      </c>
      <c r="S3380" s="11">
        <f t="shared" si="210"/>
        <v>41858.105393518519</v>
      </c>
      <c r="T3380" s="11">
        <f t="shared" si="211"/>
        <v>41882.297222222223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11633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5.8164999999999996</v>
      </c>
      <c r="P3381">
        <f t="shared" si="209"/>
        <v>306.13157894736844</v>
      </c>
      <c r="Q3381" t="s">
        <v>8321</v>
      </c>
      <c r="R3381" t="s">
        <v>8322</v>
      </c>
      <c r="S3381" s="11">
        <f t="shared" si="210"/>
        <v>42225.263888888891</v>
      </c>
      <c r="T3381" s="11">
        <f t="shared" si="211"/>
        <v>42242.708333333328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11633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3.8776666666666668</v>
      </c>
      <c r="P3382">
        <f t="shared" si="209"/>
        <v>415.46428571428572</v>
      </c>
      <c r="Q3382" t="s">
        <v>8321</v>
      </c>
      <c r="R3382" t="s">
        <v>8322</v>
      </c>
      <c r="S3382" s="11">
        <f t="shared" si="210"/>
        <v>41937.70344907407</v>
      </c>
      <c r="T3382" s="11">
        <f t="shared" si="211"/>
        <v>41972.745115740734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11633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2.9082499999999998</v>
      </c>
      <c r="P3383">
        <f t="shared" si="209"/>
        <v>242.35416666666666</v>
      </c>
      <c r="Q3383" t="s">
        <v>8321</v>
      </c>
      <c r="R3383" t="s">
        <v>8322</v>
      </c>
      <c r="S3383" s="11">
        <f t="shared" si="210"/>
        <v>42043.934988425928</v>
      </c>
      <c r="T3383" s="11">
        <f t="shared" si="211"/>
        <v>42073.893321759257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11633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3.3237142857142858</v>
      </c>
      <c r="P3384">
        <f t="shared" si="209"/>
        <v>252.89130434782609</v>
      </c>
      <c r="Q3384" t="s">
        <v>8321</v>
      </c>
      <c r="R3384" t="s">
        <v>8322</v>
      </c>
      <c r="S3384" s="11">
        <f t="shared" si="210"/>
        <v>42559.181203703702</v>
      </c>
      <c r="T3384" s="11">
        <f t="shared" si="211"/>
        <v>42583.707638888889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11633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6.6474285714285717</v>
      </c>
      <c r="P3385">
        <f t="shared" si="209"/>
        <v>387.76666666666665</v>
      </c>
      <c r="Q3385" t="s">
        <v>8321</v>
      </c>
      <c r="R3385" t="s">
        <v>8322</v>
      </c>
      <c r="S3385" s="11">
        <f t="shared" si="210"/>
        <v>42524.532638888893</v>
      </c>
      <c r="T3385" s="11">
        <f t="shared" si="211"/>
        <v>42544.532638888893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11633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1.9388333333333334</v>
      </c>
      <c r="P3386">
        <f t="shared" si="209"/>
        <v>181.765625</v>
      </c>
      <c r="Q3386" t="s">
        <v>8321</v>
      </c>
      <c r="R3386" t="s">
        <v>8322</v>
      </c>
      <c r="S3386" s="11">
        <f t="shared" si="210"/>
        <v>42291.837592592594</v>
      </c>
      <c r="T3386" s="11">
        <f t="shared" si="211"/>
        <v>42328.875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11633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5.8164999999999996</v>
      </c>
      <c r="P3387">
        <f t="shared" si="209"/>
        <v>775.5333333333333</v>
      </c>
      <c r="Q3387" t="s">
        <v>8321</v>
      </c>
      <c r="R3387" t="s">
        <v>8322</v>
      </c>
      <c r="S3387" s="11">
        <f t="shared" si="210"/>
        <v>41953.6175</v>
      </c>
      <c r="T3387" s="11">
        <f t="shared" si="211"/>
        <v>41983.6175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11633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5.8164999999999996</v>
      </c>
      <c r="P3388">
        <f t="shared" si="209"/>
        <v>283.73170731707319</v>
      </c>
      <c r="Q3388" t="s">
        <v>8321</v>
      </c>
      <c r="R3388" t="s">
        <v>8322</v>
      </c>
      <c r="S3388" s="11">
        <f t="shared" si="210"/>
        <v>41946.394745370373</v>
      </c>
      <c r="T3388" s="11">
        <f t="shared" si="211"/>
        <v>41976.394745370373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11633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3.8776666666666668</v>
      </c>
      <c r="P3389">
        <f t="shared" si="209"/>
        <v>332.37142857142857</v>
      </c>
      <c r="Q3389" t="s">
        <v>8321</v>
      </c>
      <c r="R3389" t="s">
        <v>8322</v>
      </c>
      <c r="S3389" s="11">
        <f t="shared" si="210"/>
        <v>41947.512592592589</v>
      </c>
      <c r="T3389" s="11">
        <f t="shared" si="211"/>
        <v>41987.512592592597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11633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7.7553333333333336</v>
      </c>
      <c r="P3390">
        <f t="shared" si="209"/>
        <v>258.51111111111112</v>
      </c>
      <c r="Q3390" t="s">
        <v>8321</v>
      </c>
      <c r="R3390" t="s">
        <v>8322</v>
      </c>
      <c r="S3390" s="11">
        <f t="shared" si="210"/>
        <v>42143.211122685185</v>
      </c>
      <c r="T3390" s="11">
        <f t="shared" si="211"/>
        <v>42173.211122685185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11633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1.1633</v>
      </c>
      <c r="P3391">
        <f t="shared" si="209"/>
        <v>187.62903225806451</v>
      </c>
      <c r="Q3391" t="s">
        <v>8321</v>
      </c>
      <c r="R3391" t="s">
        <v>8322</v>
      </c>
      <c r="S3391" s="11">
        <f t="shared" si="210"/>
        <v>42494.313449074078</v>
      </c>
      <c r="T3391" s="11">
        <f t="shared" si="211"/>
        <v>42524.313449074078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11633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7.7553333333333336</v>
      </c>
      <c r="P3392">
        <f t="shared" si="209"/>
        <v>528.77272727272725</v>
      </c>
      <c r="Q3392" t="s">
        <v>8321</v>
      </c>
      <c r="R3392" t="s">
        <v>8322</v>
      </c>
      <c r="S3392" s="11">
        <f t="shared" si="210"/>
        <v>41815.524826388886</v>
      </c>
      <c r="T3392" s="11">
        <f t="shared" si="211"/>
        <v>41830.524826388886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11633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23.265999999999998</v>
      </c>
      <c r="P3393">
        <f t="shared" si="209"/>
        <v>646.27777777777783</v>
      </c>
      <c r="Q3393" t="s">
        <v>8321</v>
      </c>
      <c r="R3393" t="s">
        <v>8322</v>
      </c>
      <c r="S3393" s="11">
        <f t="shared" si="210"/>
        <v>41830.295694444445</v>
      </c>
      <c r="T3393" s="11">
        <f t="shared" si="211"/>
        <v>41859.686111111114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11633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23.265999999999998</v>
      </c>
      <c r="P3394">
        <f t="shared" si="209"/>
        <v>969.41666666666663</v>
      </c>
      <c r="Q3394" t="s">
        <v>8321</v>
      </c>
      <c r="R3394" t="s">
        <v>8322</v>
      </c>
      <c r="S3394" s="11">
        <f t="shared" si="210"/>
        <v>42446.595543981486</v>
      </c>
      <c r="T3394" s="11">
        <f t="shared" si="211"/>
        <v>42496.595543981486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11633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7.7553333333333336</v>
      </c>
      <c r="P3395">
        <f t="shared" ref="P3395:P3458" si="213">IF(L3395&gt;0, E3395/L3395, 0)</f>
        <v>264.38636363636363</v>
      </c>
      <c r="Q3395" t="s">
        <v>8321</v>
      </c>
      <c r="R3395" t="s">
        <v>8322</v>
      </c>
      <c r="S3395" s="11">
        <f t="shared" ref="S3395:S3458" si="214">(((J3395/60)/60)/24)+DATE(1970,1,1)+(-6/24)</f>
        <v>41923.671643518523</v>
      </c>
      <c r="T3395" s="11">
        <f t="shared" ref="T3395:T3458" si="215">(((I3395/60)/60)/24)+DATE(1970,1,1)+(-6/24)</f>
        <v>41948.781944444447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11633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21.150909090909092</v>
      </c>
      <c r="P3396">
        <f t="shared" si="213"/>
        <v>430.85185185185185</v>
      </c>
      <c r="Q3396" t="s">
        <v>8321</v>
      </c>
      <c r="R3396" t="s">
        <v>8322</v>
      </c>
      <c r="S3396" s="11">
        <f t="shared" si="214"/>
        <v>41817.34542824074</v>
      </c>
      <c r="T3396" s="11">
        <f t="shared" si="215"/>
        <v>41847.34542824074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11633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23.265999999999998</v>
      </c>
      <c r="P3397">
        <f t="shared" si="213"/>
        <v>306.13157894736844</v>
      </c>
      <c r="Q3397" t="s">
        <v>8321</v>
      </c>
      <c r="R3397" t="s">
        <v>8322</v>
      </c>
      <c r="S3397" s="11">
        <f t="shared" si="214"/>
        <v>42140.462314814817</v>
      </c>
      <c r="T3397" s="11">
        <f t="shared" si="215"/>
        <v>42154.506944444445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11633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7.7553333333333336</v>
      </c>
      <c r="P3398">
        <f t="shared" si="213"/>
        <v>415.46428571428572</v>
      </c>
      <c r="Q3398" t="s">
        <v>8321</v>
      </c>
      <c r="R3398" t="s">
        <v>8322</v>
      </c>
      <c r="S3398" s="11">
        <f t="shared" si="214"/>
        <v>41764.19663194444</v>
      </c>
      <c r="T3398" s="11">
        <f t="shared" si="215"/>
        <v>41790.915972222225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11633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46.531999999999996</v>
      </c>
      <c r="P3399">
        <f t="shared" si="213"/>
        <v>484.70833333333331</v>
      </c>
      <c r="Q3399" t="s">
        <v>8321</v>
      </c>
      <c r="R3399" t="s">
        <v>8322</v>
      </c>
      <c r="S3399" s="11">
        <f t="shared" si="214"/>
        <v>42378.228344907402</v>
      </c>
      <c r="T3399" s="11">
        <f t="shared" si="215"/>
        <v>42418.666666666672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11633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2.9082499999999998</v>
      </c>
      <c r="P3400">
        <f t="shared" si="213"/>
        <v>178.96923076923076</v>
      </c>
      <c r="Q3400" t="s">
        <v>8321</v>
      </c>
      <c r="R3400" t="s">
        <v>8322</v>
      </c>
      <c r="S3400" s="11">
        <f t="shared" si="214"/>
        <v>41941.50203703704</v>
      </c>
      <c r="T3400" s="11">
        <f t="shared" si="215"/>
        <v>41964.458333333328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11633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9.6941666666666659</v>
      </c>
      <c r="P3401">
        <f t="shared" si="213"/>
        <v>252.89130434782609</v>
      </c>
      <c r="Q3401" t="s">
        <v>8321</v>
      </c>
      <c r="R3401" t="s">
        <v>8322</v>
      </c>
      <c r="S3401" s="11">
        <f t="shared" si="214"/>
        <v>42026.670428240745</v>
      </c>
      <c r="T3401" s="11">
        <f t="shared" si="215"/>
        <v>42056.670428240745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11633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1.1633</v>
      </c>
      <c r="P3402">
        <f t="shared" si="213"/>
        <v>136.85882352941175</v>
      </c>
      <c r="Q3402" t="s">
        <v>8321</v>
      </c>
      <c r="R3402" t="s">
        <v>8322</v>
      </c>
      <c r="S3402" s="11">
        <f t="shared" si="214"/>
        <v>41834.703865740739</v>
      </c>
      <c r="T3402" s="11">
        <f t="shared" si="215"/>
        <v>41879.703865740739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11633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4.0113793103448279</v>
      </c>
      <c r="P3403">
        <f t="shared" si="213"/>
        <v>176.25757575757575</v>
      </c>
      <c r="Q3403" t="s">
        <v>8321</v>
      </c>
      <c r="R3403" t="s">
        <v>8322</v>
      </c>
      <c r="S3403" s="11">
        <f t="shared" si="214"/>
        <v>42193.473912037036</v>
      </c>
      <c r="T3403" s="11">
        <f t="shared" si="215"/>
        <v>42223.473912037036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11633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0.7755333333333333</v>
      </c>
      <c r="P3404">
        <f t="shared" si="213"/>
        <v>70.5030303030303</v>
      </c>
      <c r="Q3404" t="s">
        <v>8321</v>
      </c>
      <c r="R3404" t="s">
        <v>8322</v>
      </c>
      <c r="S3404" s="11">
        <f t="shared" si="214"/>
        <v>42290.36855324074</v>
      </c>
      <c r="T3404" s="11">
        <f t="shared" si="215"/>
        <v>42319.854861111111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11633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5.8164999999999996</v>
      </c>
      <c r="P3405">
        <f t="shared" si="213"/>
        <v>684.29411764705878</v>
      </c>
      <c r="Q3405" t="s">
        <v>8321</v>
      </c>
      <c r="R3405" t="s">
        <v>8322</v>
      </c>
      <c r="S3405" s="11">
        <f t="shared" si="214"/>
        <v>42150.212083333332</v>
      </c>
      <c r="T3405" s="11">
        <f t="shared" si="215"/>
        <v>42180.212083333332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11633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23.265999999999998</v>
      </c>
      <c r="P3406">
        <f t="shared" si="213"/>
        <v>3877.6666666666665</v>
      </c>
      <c r="Q3406" t="s">
        <v>8321</v>
      </c>
      <c r="R3406" t="s">
        <v>8322</v>
      </c>
      <c r="S3406" s="11">
        <f t="shared" si="214"/>
        <v>42152.253495370373</v>
      </c>
      <c r="T3406" s="11">
        <f t="shared" si="215"/>
        <v>42172.253495370373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11633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33.237142857142857</v>
      </c>
      <c r="P3407">
        <f t="shared" si="213"/>
        <v>684.29411764705878</v>
      </c>
      <c r="Q3407" t="s">
        <v>8321</v>
      </c>
      <c r="R3407" t="s">
        <v>8322</v>
      </c>
      <c r="S3407" s="11">
        <f t="shared" si="214"/>
        <v>42409.767199074078</v>
      </c>
      <c r="T3407" s="11">
        <f t="shared" si="215"/>
        <v>42430.749305555553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11633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1.1633</v>
      </c>
      <c r="P3408">
        <f t="shared" si="213"/>
        <v>127.83516483516483</v>
      </c>
      <c r="Q3408" t="s">
        <v>8321</v>
      </c>
      <c r="R3408" t="s">
        <v>8322</v>
      </c>
      <c r="S3408" s="11">
        <f t="shared" si="214"/>
        <v>41791.242777777778</v>
      </c>
      <c r="T3408" s="11">
        <f t="shared" si="215"/>
        <v>41836.242777777778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11633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5.8164999999999996</v>
      </c>
      <c r="P3409">
        <f t="shared" si="213"/>
        <v>173.62686567164178</v>
      </c>
      <c r="Q3409" t="s">
        <v>8321</v>
      </c>
      <c r="R3409" t="s">
        <v>8322</v>
      </c>
      <c r="S3409" s="11">
        <f t="shared" si="214"/>
        <v>41796.172326388885</v>
      </c>
      <c r="T3409" s="11">
        <f t="shared" si="215"/>
        <v>41826.172326388885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11633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23.265999999999998</v>
      </c>
      <c r="P3410">
        <f t="shared" si="213"/>
        <v>646.27777777777783</v>
      </c>
      <c r="Q3410" t="s">
        <v>8321</v>
      </c>
      <c r="R3410" t="s">
        <v>8322</v>
      </c>
      <c r="S3410" s="11">
        <f t="shared" si="214"/>
        <v>41808.741944444446</v>
      </c>
      <c r="T3410" s="11">
        <f t="shared" si="215"/>
        <v>41838.741944444446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11633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23.265999999999998</v>
      </c>
      <c r="P3411">
        <f t="shared" si="213"/>
        <v>553.95238095238096</v>
      </c>
      <c r="Q3411" t="s">
        <v>8321</v>
      </c>
      <c r="R3411" t="s">
        <v>8322</v>
      </c>
      <c r="S3411" s="11">
        <f t="shared" si="214"/>
        <v>42544.564328703709</v>
      </c>
      <c r="T3411" s="11">
        <f t="shared" si="215"/>
        <v>42582.623611111107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11633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3.8776666666666668</v>
      </c>
      <c r="P3412">
        <f t="shared" si="213"/>
        <v>290.82499999999999</v>
      </c>
      <c r="Q3412" t="s">
        <v>8321</v>
      </c>
      <c r="R3412" t="s">
        <v>8322</v>
      </c>
      <c r="S3412" s="11">
        <f t="shared" si="214"/>
        <v>42499.791550925926</v>
      </c>
      <c r="T3412" s="11">
        <f t="shared" si="215"/>
        <v>42527.041666666672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11633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0.7755333333333333</v>
      </c>
      <c r="P3413">
        <f t="shared" si="213"/>
        <v>149.14102564102564</v>
      </c>
      <c r="Q3413" t="s">
        <v>8321</v>
      </c>
      <c r="R3413" t="s">
        <v>8322</v>
      </c>
      <c r="S3413" s="11">
        <f t="shared" si="214"/>
        <v>42264.772824074069</v>
      </c>
      <c r="T3413" s="11">
        <f t="shared" si="215"/>
        <v>42284.772824074069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11633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3.8776666666666668</v>
      </c>
      <c r="P3414">
        <f t="shared" si="213"/>
        <v>447.42307692307691</v>
      </c>
      <c r="Q3414" t="s">
        <v>8321</v>
      </c>
      <c r="R3414" t="s">
        <v>8322</v>
      </c>
      <c r="S3414" s="11">
        <f t="shared" si="214"/>
        <v>41879.709050925929</v>
      </c>
      <c r="T3414" s="11">
        <f t="shared" si="215"/>
        <v>41909.709050925929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11633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23.265999999999998</v>
      </c>
      <c r="P3415">
        <f t="shared" si="213"/>
        <v>830.92857142857144</v>
      </c>
      <c r="Q3415" t="s">
        <v>8321</v>
      </c>
      <c r="R3415" t="s">
        <v>8322</v>
      </c>
      <c r="S3415" s="11">
        <f t="shared" si="214"/>
        <v>42053.483078703706</v>
      </c>
      <c r="T3415" s="11">
        <f t="shared" si="215"/>
        <v>42062.957638888889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11633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3.8776666666666668</v>
      </c>
      <c r="P3416">
        <f t="shared" si="213"/>
        <v>264.38636363636363</v>
      </c>
      <c r="Q3416" t="s">
        <v>8321</v>
      </c>
      <c r="R3416" t="s">
        <v>8322</v>
      </c>
      <c r="S3416" s="11">
        <f t="shared" si="214"/>
        <v>42675.582465277781</v>
      </c>
      <c r="T3416" s="11">
        <f t="shared" si="215"/>
        <v>42705.082638888889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11633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58.164999999999999</v>
      </c>
      <c r="P3417">
        <f t="shared" si="213"/>
        <v>1292.5555555555557</v>
      </c>
      <c r="Q3417" t="s">
        <v>8321</v>
      </c>
      <c r="R3417" t="s">
        <v>8322</v>
      </c>
      <c r="S3417" s="11">
        <f t="shared" si="214"/>
        <v>42466.894166666665</v>
      </c>
      <c r="T3417" s="11">
        <f t="shared" si="215"/>
        <v>42477.729166666672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11633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2.9082499999999998</v>
      </c>
      <c r="P3418">
        <f t="shared" si="213"/>
        <v>387.76666666666665</v>
      </c>
      <c r="Q3418" t="s">
        <v>8321</v>
      </c>
      <c r="R3418" t="s">
        <v>8322</v>
      </c>
      <c r="S3418" s="11">
        <f t="shared" si="214"/>
        <v>42089.162557870368</v>
      </c>
      <c r="T3418" s="11">
        <f t="shared" si="215"/>
        <v>42117.520833333328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11633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6.8429411764705881</v>
      </c>
      <c r="P3419">
        <f t="shared" si="213"/>
        <v>258.51111111111112</v>
      </c>
      <c r="Q3419" t="s">
        <v>8321</v>
      </c>
      <c r="R3419" t="s">
        <v>8322</v>
      </c>
      <c r="S3419" s="11">
        <f t="shared" si="214"/>
        <v>41894.66375</v>
      </c>
      <c r="T3419" s="11">
        <f t="shared" si="215"/>
        <v>41937.779861111114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11633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2.9082499999999998</v>
      </c>
      <c r="P3420">
        <f t="shared" si="213"/>
        <v>207.73214285714286</v>
      </c>
      <c r="Q3420" t="s">
        <v>8321</v>
      </c>
      <c r="R3420" t="s">
        <v>8322</v>
      </c>
      <c r="S3420" s="11">
        <f t="shared" si="214"/>
        <v>41752.58457175926</v>
      </c>
      <c r="T3420" s="11">
        <f t="shared" si="215"/>
        <v>41782.58457175926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11633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4.2301818181818183</v>
      </c>
      <c r="P3421">
        <f t="shared" si="213"/>
        <v>252.89130434782609</v>
      </c>
      <c r="Q3421" t="s">
        <v>8321</v>
      </c>
      <c r="R3421" t="s">
        <v>8322</v>
      </c>
      <c r="S3421" s="11">
        <f t="shared" si="214"/>
        <v>42448.571585648147</v>
      </c>
      <c r="T3421" s="11">
        <f t="shared" si="215"/>
        <v>42466.645833333328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11633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16.618571428571428</v>
      </c>
      <c r="P3422">
        <f t="shared" si="213"/>
        <v>342.14705882352939</v>
      </c>
      <c r="Q3422" t="s">
        <v>8321</v>
      </c>
      <c r="R3422" t="s">
        <v>8322</v>
      </c>
      <c r="S3422" s="11">
        <f t="shared" si="214"/>
        <v>42404.840300925927</v>
      </c>
      <c r="T3422" s="11">
        <f t="shared" si="215"/>
        <v>42413.75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11633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1.1633</v>
      </c>
      <c r="P3423">
        <f t="shared" si="213"/>
        <v>118.70408163265306</v>
      </c>
      <c r="Q3423" t="s">
        <v>8321</v>
      </c>
      <c r="R3423" t="s">
        <v>8322</v>
      </c>
      <c r="S3423" s="11">
        <f t="shared" si="214"/>
        <v>42037.541238425925</v>
      </c>
      <c r="T3423" s="11">
        <f t="shared" si="215"/>
        <v>42067.541238425925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11633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3.8776666666666668</v>
      </c>
      <c r="P3424">
        <f t="shared" si="213"/>
        <v>252.89130434782609</v>
      </c>
      <c r="Q3424" t="s">
        <v>8321</v>
      </c>
      <c r="R3424" t="s">
        <v>8322</v>
      </c>
      <c r="S3424" s="11">
        <f t="shared" si="214"/>
        <v>42323.312222222223</v>
      </c>
      <c r="T3424" s="11">
        <f t="shared" si="215"/>
        <v>42351.75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11633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46.531999999999996</v>
      </c>
      <c r="P3425">
        <f t="shared" si="213"/>
        <v>1163.3</v>
      </c>
      <c r="Q3425" t="s">
        <v>8321</v>
      </c>
      <c r="R3425" t="s">
        <v>8322</v>
      </c>
      <c r="S3425" s="11">
        <f t="shared" si="214"/>
        <v>42088.661354166667</v>
      </c>
      <c r="T3425" s="11">
        <f t="shared" si="215"/>
        <v>42118.661354166667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11633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1.9388333333333334</v>
      </c>
      <c r="P3426">
        <f t="shared" si="213"/>
        <v>153.06578947368422</v>
      </c>
      <c r="Q3426" t="s">
        <v>8321</v>
      </c>
      <c r="R3426" t="s">
        <v>8322</v>
      </c>
      <c r="S3426" s="11">
        <f t="shared" si="214"/>
        <v>42018.426898148144</v>
      </c>
      <c r="T3426" s="11">
        <f t="shared" si="215"/>
        <v>42040.040972222225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11633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0.38776666666666665</v>
      </c>
      <c r="P3427">
        <f t="shared" si="213"/>
        <v>111.85576923076923</v>
      </c>
      <c r="Q3427" t="s">
        <v>8321</v>
      </c>
      <c r="R3427" t="s">
        <v>8322</v>
      </c>
      <c r="S3427" s="11">
        <f t="shared" si="214"/>
        <v>41884.367314814815</v>
      </c>
      <c r="T3427" s="11">
        <f t="shared" si="215"/>
        <v>41916.367314814815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11633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3.1021333333333332</v>
      </c>
      <c r="P3428">
        <f t="shared" si="213"/>
        <v>133.71264367816093</v>
      </c>
      <c r="Q3428" t="s">
        <v>8321</v>
      </c>
      <c r="R3428" t="s">
        <v>8322</v>
      </c>
      <c r="S3428" s="11">
        <f t="shared" si="214"/>
        <v>41883.806747685187</v>
      </c>
      <c r="T3428" s="11">
        <f t="shared" si="215"/>
        <v>41902.833333333336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11633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7.7553333333333336</v>
      </c>
      <c r="P3429">
        <f t="shared" si="213"/>
        <v>401.13793103448273</v>
      </c>
      <c r="Q3429" t="s">
        <v>8321</v>
      </c>
      <c r="R3429" t="s">
        <v>8322</v>
      </c>
      <c r="S3429" s="11">
        <f t="shared" si="214"/>
        <v>41792.395277777774</v>
      </c>
      <c r="T3429" s="11">
        <f t="shared" si="215"/>
        <v>41822.395277777774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11633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5.8164999999999996</v>
      </c>
      <c r="P3430">
        <f t="shared" si="213"/>
        <v>228.09803921568627</v>
      </c>
      <c r="Q3430" t="s">
        <v>8321</v>
      </c>
      <c r="R3430" t="s">
        <v>8322</v>
      </c>
      <c r="S3430" s="11">
        <f t="shared" si="214"/>
        <v>42038.470451388886</v>
      </c>
      <c r="T3430" s="11">
        <f t="shared" si="215"/>
        <v>42063.458333333328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11633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77.553333333333327</v>
      </c>
      <c r="P3431">
        <f t="shared" si="213"/>
        <v>969.41666666666663</v>
      </c>
      <c r="Q3431" t="s">
        <v>8321</v>
      </c>
      <c r="R3431" t="s">
        <v>8322</v>
      </c>
      <c r="S3431" s="11">
        <f t="shared" si="214"/>
        <v>42661.771539351852</v>
      </c>
      <c r="T3431" s="11">
        <f t="shared" si="215"/>
        <v>42675.771539351852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11633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5.8164999999999996</v>
      </c>
      <c r="P3432">
        <f t="shared" si="213"/>
        <v>161.56944444444446</v>
      </c>
      <c r="Q3432" t="s">
        <v>8321</v>
      </c>
      <c r="R3432" t="s">
        <v>8322</v>
      </c>
      <c r="S3432" s="11">
        <f t="shared" si="214"/>
        <v>41820.695613425924</v>
      </c>
      <c r="T3432" s="11">
        <f t="shared" si="215"/>
        <v>41850.695613425924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11633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5.8164999999999996</v>
      </c>
      <c r="P3433">
        <f t="shared" si="213"/>
        <v>553.95238095238096</v>
      </c>
      <c r="Q3433" t="s">
        <v>8321</v>
      </c>
      <c r="R3433" t="s">
        <v>8322</v>
      </c>
      <c r="S3433" s="11">
        <f t="shared" si="214"/>
        <v>41839.480937500004</v>
      </c>
      <c r="T3433" s="11">
        <f t="shared" si="215"/>
        <v>41869.480937500004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11633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5.8164999999999996</v>
      </c>
      <c r="P3434">
        <f t="shared" si="213"/>
        <v>276.97619047619048</v>
      </c>
      <c r="Q3434" t="s">
        <v>8321</v>
      </c>
      <c r="R3434" t="s">
        <v>8322</v>
      </c>
      <c r="S3434" s="11">
        <f t="shared" si="214"/>
        <v>42380.331180555557</v>
      </c>
      <c r="T3434" s="11">
        <f t="shared" si="215"/>
        <v>42405.666666666672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11633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1.2245263157894737</v>
      </c>
      <c r="P3435">
        <f t="shared" si="213"/>
        <v>163.8450704225352</v>
      </c>
      <c r="Q3435" t="s">
        <v>8321</v>
      </c>
      <c r="R3435" t="s">
        <v>8322</v>
      </c>
      <c r="S3435" s="11">
        <f t="shared" si="214"/>
        <v>41775.813136574077</v>
      </c>
      <c r="T3435" s="11">
        <f t="shared" si="215"/>
        <v>41806.875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11633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1.1633</v>
      </c>
      <c r="P3436">
        <f t="shared" si="213"/>
        <v>69.24404761904762</v>
      </c>
      <c r="Q3436" t="s">
        <v>8321</v>
      </c>
      <c r="R3436" t="s">
        <v>8322</v>
      </c>
      <c r="S3436" s="11">
        <f t="shared" si="214"/>
        <v>41800.130428240744</v>
      </c>
      <c r="T3436" s="11">
        <f t="shared" si="215"/>
        <v>41830.130428240744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11633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11.632999999999999</v>
      </c>
      <c r="P3437">
        <f t="shared" si="213"/>
        <v>612.26315789473688</v>
      </c>
      <c r="Q3437" t="s">
        <v>8321</v>
      </c>
      <c r="R3437" t="s">
        <v>8322</v>
      </c>
      <c r="S3437" s="11">
        <f t="shared" si="214"/>
        <v>42572.36681712963</v>
      </c>
      <c r="T3437" s="11">
        <f t="shared" si="215"/>
        <v>42588.875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11633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2.3266</v>
      </c>
      <c r="P3438">
        <f t="shared" si="213"/>
        <v>314.40540540540542</v>
      </c>
      <c r="Q3438" t="s">
        <v>8321</v>
      </c>
      <c r="R3438" t="s">
        <v>8322</v>
      </c>
      <c r="S3438" s="11">
        <f t="shared" si="214"/>
        <v>41851.291585648149</v>
      </c>
      <c r="T3438" s="11">
        <f t="shared" si="215"/>
        <v>41872.436111111114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11633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3.8776666666666668</v>
      </c>
      <c r="P3439">
        <f t="shared" si="213"/>
        <v>323.13888888888891</v>
      </c>
      <c r="Q3439" t="s">
        <v>8321</v>
      </c>
      <c r="R3439" t="s">
        <v>8322</v>
      </c>
      <c r="S3439" s="11">
        <f t="shared" si="214"/>
        <v>42205.460879629631</v>
      </c>
      <c r="T3439" s="11">
        <f t="shared" si="215"/>
        <v>42235.460879629631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11633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4.6532</v>
      </c>
      <c r="P3440">
        <f t="shared" si="213"/>
        <v>830.92857142857144</v>
      </c>
      <c r="Q3440" t="s">
        <v>8321</v>
      </c>
      <c r="R3440" t="s">
        <v>8322</v>
      </c>
      <c r="S3440" s="11">
        <f t="shared" si="214"/>
        <v>42100.677858796291</v>
      </c>
      <c r="T3440" s="11">
        <f t="shared" si="215"/>
        <v>42126.625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11633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9.6941666666666659</v>
      </c>
      <c r="P3441">
        <f t="shared" si="213"/>
        <v>646.27777777777783</v>
      </c>
      <c r="Q3441" t="s">
        <v>8321</v>
      </c>
      <c r="R3441" t="s">
        <v>8322</v>
      </c>
      <c r="S3441" s="11">
        <f t="shared" si="214"/>
        <v>42374.661226851851</v>
      </c>
      <c r="T3441" s="11">
        <f t="shared" si="215"/>
        <v>42387.957638888889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11633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2.3266</v>
      </c>
      <c r="P3442">
        <f t="shared" si="213"/>
        <v>141.86585365853659</v>
      </c>
      <c r="Q3442" t="s">
        <v>8321</v>
      </c>
      <c r="R3442" t="s">
        <v>8322</v>
      </c>
      <c r="S3442" s="11">
        <f t="shared" si="214"/>
        <v>41808.87300925926</v>
      </c>
      <c r="T3442" s="11">
        <f t="shared" si="215"/>
        <v>41831.427083333336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11633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4.6532</v>
      </c>
      <c r="P3443">
        <f t="shared" si="213"/>
        <v>270.53488372093022</v>
      </c>
      <c r="Q3443" t="s">
        <v>8321</v>
      </c>
      <c r="R3443" t="s">
        <v>8322</v>
      </c>
      <c r="S3443" s="11">
        <f t="shared" si="214"/>
        <v>42294.179641203707</v>
      </c>
      <c r="T3443" s="11">
        <f t="shared" si="215"/>
        <v>42321.595138888893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11633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46.531999999999996</v>
      </c>
      <c r="P3444">
        <f t="shared" si="213"/>
        <v>1454.125</v>
      </c>
      <c r="Q3444" t="s">
        <v>8321</v>
      </c>
      <c r="R3444" t="s">
        <v>8322</v>
      </c>
      <c r="S3444" s="11">
        <f t="shared" si="214"/>
        <v>42124.591111111105</v>
      </c>
      <c r="T3444" s="11">
        <f t="shared" si="215"/>
        <v>42154.591111111105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11633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11.632999999999999</v>
      </c>
      <c r="P3445">
        <f t="shared" si="213"/>
        <v>258.51111111111112</v>
      </c>
      <c r="Q3445" t="s">
        <v>8321</v>
      </c>
      <c r="R3445" t="s">
        <v>8322</v>
      </c>
      <c r="S3445" s="11">
        <f t="shared" si="214"/>
        <v>41861.274837962963</v>
      </c>
      <c r="T3445" s="11">
        <f t="shared" si="215"/>
        <v>41891.274837962963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11633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38.776666666666664</v>
      </c>
      <c r="P3446">
        <f t="shared" si="213"/>
        <v>581.65</v>
      </c>
      <c r="Q3446" t="s">
        <v>8321</v>
      </c>
      <c r="R3446" t="s">
        <v>8322</v>
      </c>
      <c r="S3446" s="11">
        <f t="shared" si="214"/>
        <v>42521.041504629626</v>
      </c>
      <c r="T3446" s="11">
        <f t="shared" si="215"/>
        <v>42529.332638888889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11633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5.8164999999999996</v>
      </c>
      <c r="P3447">
        <f t="shared" si="213"/>
        <v>375.25806451612902</v>
      </c>
      <c r="Q3447" t="s">
        <v>8321</v>
      </c>
      <c r="R3447" t="s">
        <v>8322</v>
      </c>
      <c r="S3447" s="11">
        <f t="shared" si="214"/>
        <v>42272.280509259261</v>
      </c>
      <c r="T3447" s="11">
        <f t="shared" si="215"/>
        <v>42300.280509259261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11633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11.632999999999999</v>
      </c>
      <c r="P3448">
        <f t="shared" si="213"/>
        <v>465.32</v>
      </c>
      <c r="Q3448" t="s">
        <v>8321</v>
      </c>
      <c r="R3448" t="s">
        <v>8322</v>
      </c>
      <c r="S3448" s="11">
        <f t="shared" si="214"/>
        <v>42016.582465277781</v>
      </c>
      <c r="T3448" s="11">
        <f t="shared" si="215"/>
        <v>42040.263888888891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11633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11.632999999999999</v>
      </c>
      <c r="P3449">
        <f t="shared" si="213"/>
        <v>830.92857142857144</v>
      </c>
      <c r="Q3449" t="s">
        <v>8321</v>
      </c>
      <c r="R3449" t="s">
        <v>8322</v>
      </c>
      <c r="S3449" s="11">
        <f t="shared" si="214"/>
        <v>42402.639027777783</v>
      </c>
      <c r="T3449" s="11">
        <f t="shared" si="215"/>
        <v>42447.597361111111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11633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5.5395238095238097</v>
      </c>
      <c r="P3450">
        <f t="shared" si="213"/>
        <v>258.51111111111112</v>
      </c>
      <c r="Q3450" t="s">
        <v>8321</v>
      </c>
      <c r="R3450" t="s">
        <v>8322</v>
      </c>
      <c r="S3450" s="11">
        <f t="shared" si="214"/>
        <v>41959.869085648148</v>
      </c>
      <c r="T3450" s="11">
        <f t="shared" si="215"/>
        <v>41989.869085648148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11633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14.54125</v>
      </c>
      <c r="P3451">
        <f t="shared" si="213"/>
        <v>581.65</v>
      </c>
      <c r="Q3451" t="s">
        <v>8321</v>
      </c>
      <c r="R3451" t="s">
        <v>8322</v>
      </c>
      <c r="S3451" s="11">
        <f t="shared" si="214"/>
        <v>42531.802523148144</v>
      </c>
      <c r="T3451" s="11">
        <f t="shared" si="215"/>
        <v>42559.916666666672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11633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23.265999999999998</v>
      </c>
      <c r="P3452">
        <f t="shared" si="213"/>
        <v>298.28205128205127</v>
      </c>
      <c r="Q3452" t="s">
        <v>8321</v>
      </c>
      <c r="R3452" t="s">
        <v>8322</v>
      </c>
      <c r="S3452" s="11">
        <f t="shared" si="214"/>
        <v>42036.454525462963</v>
      </c>
      <c r="T3452" s="11">
        <f t="shared" si="215"/>
        <v>42096.412858796291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11633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17.896923076923077</v>
      </c>
      <c r="P3453">
        <f t="shared" si="213"/>
        <v>727.0625</v>
      </c>
      <c r="Q3453" t="s">
        <v>8321</v>
      </c>
      <c r="R3453" t="s">
        <v>8322</v>
      </c>
      <c r="S3453" s="11">
        <f t="shared" si="214"/>
        <v>42088.473692129628</v>
      </c>
      <c r="T3453" s="11">
        <f t="shared" si="215"/>
        <v>42115.473692129628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11633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11.632999999999999</v>
      </c>
      <c r="P3454">
        <f t="shared" si="213"/>
        <v>314.40540540540542</v>
      </c>
      <c r="Q3454" t="s">
        <v>8321</v>
      </c>
      <c r="R3454" t="s">
        <v>8322</v>
      </c>
      <c r="S3454" s="11">
        <f t="shared" si="214"/>
        <v>41820.389189814814</v>
      </c>
      <c r="T3454" s="11">
        <f t="shared" si="215"/>
        <v>41842.915972222225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11633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38.776666666666664</v>
      </c>
      <c r="P3455">
        <f t="shared" si="213"/>
        <v>830.92857142857144</v>
      </c>
      <c r="Q3455" t="s">
        <v>8321</v>
      </c>
      <c r="R3455" t="s">
        <v>8322</v>
      </c>
      <c r="S3455" s="11">
        <f t="shared" si="214"/>
        <v>42535.72865740741</v>
      </c>
      <c r="T3455" s="11">
        <f t="shared" si="215"/>
        <v>42595.72865740741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11633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16.618571428571428</v>
      </c>
      <c r="P3456">
        <f t="shared" si="213"/>
        <v>553.95238095238096</v>
      </c>
      <c r="Q3456" t="s">
        <v>8321</v>
      </c>
      <c r="R3456" t="s">
        <v>8322</v>
      </c>
      <c r="S3456" s="11">
        <f t="shared" si="214"/>
        <v>41821.448599537034</v>
      </c>
      <c r="T3456" s="11">
        <f t="shared" si="215"/>
        <v>41851.448599537034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11633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1.1633</v>
      </c>
      <c r="P3457">
        <f t="shared" si="213"/>
        <v>168.59420289855072</v>
      </c>
      <c r="Q3457" t="s">
        <v>8321</v>
      </c>
      <c r="R3457" t="s">
        <v>8322</v>
      </c>
      <c r="S3457" s="11">
        <f t="shared" si="214"/>
        <v>42626.5003125</v>
      </c>
      <c r="T3457" s="11">
        <f t="shared" si="215"/>
        <v>42656.5003125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11633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3.8776666666666668</v>
      </c>
      <c r="P3458">
        <f t="shared" si="213"/>
        <v>727.0625</v>
      </c>
      <c r="Q3458" t="s">
        <v>8321</v>
      </c>
      <c r="R3458" t="s">
        <v>8322</v>
      </c>
      <c r="S3458" s="11">
        <f t="shared" si="214"/>
        <v>41820.955636574072</v>
      </c>
      <c r="T3458" s="11">
        <f t="shared" si="215"/>
        <v>41852.040972222225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11633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5.8164999999999996</v>
      </c>
      <c r="P3459">
        <f t="shared" ref="P3459:P3522" si="217">IF(L3459&gt;0, E3459/L3459, 0)</f>
        <v>211.5090909090909</v>
      </c>
      <c r="Q3459" t="s">
        <v>8321</v>
      </c>
      <c r="R3459" t="s">
        <v>8322</v>
      </c>
      <c r="S3459" s="11">
        <f t="shared" ref="S3459:S3522" si="218">(((J3459/60)/60)/24)+DATE(1970,1,1)+(-6/24)</f>
        <v>42016.456678240742</v>
      </c>
      <c r="T3459" s="11">
        <f t="shared" ref="T3459:T3522" si="219">(((I3459/60)/60)/24)+DATE(1970,1,1)+(-6/24)</f>
        <v>42046.999305555553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11633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11.894683026584866</v>
      </c>
      <c r="P3460">
        <f t="shared" si="217"/>
        <v>430.85185185185185</v>
      </c>
      <c r="Q3460" t="s">
        <v>8321</v>
      </c>
      <c r="R3460" t="s">
        <v>8322</v>
      </c>
      <c r="S3460" s="11">
        <f t="shared" si="218"/>
        <v>42010.952581018515</v>
      </c>
      <c r="T3460" s="11">
        <f t="shared" si="219"/>
        <v>42037.935416666667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11633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23.265999999999998</v>
      </c>
      <c r="P3461">
        <f t="shared" si="217"/>
        <v>323.13888888888891</v>
      </c>
      <c r="Q3461" t="s">
        <v>8321</v>
      </c>
      <c r="R3461" t="s">
        <v>8322</v>
      </c>
      <c r="S3461" s="11">
        <f t="shared" si="218"/>
        <v>42480.229861111111</v>
      </c>
      <c r="T3461" s="11">
        <f t="shared" si="219"/>
        <v>42510.229861111111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11633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23.265999999999998</v>
      </c>
      <c r="P3462">
        <f t="shared" si="217"/>
        <v>612.26315789473688</v>
      </c>
      <c r="Q3462" t="s">
        <v>8321</v>
      </c>
      <c r="R3462" t="s">
        <v>8322</v>
      </c>
      <c r="S3462" s="11">
        <f t="shared" si="218"/>
        <v>41852.277222222219</v>
      </c>
      <c r="T3462" s="11">
        <f t="shared" si="219"/>
        <v>41866.277222222219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11633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23.265999999999998</v>
      </c>
      <c r="P3463">
        <f t="shared" si="217"/>
        <v>969.41666666666663</v>
      </c>
      <c r="Q3463" t="s">
        <v>8321</v>
      </c>
      <c r="R3463" t="s">
        <v>8322</v>
      </c>
      <c r="S3463" s="11">
        <f t="shared" si="218"/>
        <v>42643.382858796293</v>
      </c>
      <c r="T3463" s="11">
        <f t="shared" si="219"/>
        <v>42671.875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11633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46.531999999999996</v>
      </c>
      <c r="P3464">
        <f t="shared" si="217"/>
        <v>684.29411764705878</v>
      </c>
      <c r="Q3464" t="s">
        <v>8321</v>
      </c>
      <c r="R3464" t="s">
        <v>8322</v>
      </c>
      <c r="S3464" s="11">
        <f t="shared" si="218"/>
        <v>42179.648472222223</v>
      </c>
      <c r="T3464" s="11">
        <f t="shared" si="219"/>
        <v>42195.5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11633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1.1633</v>
      </c>
      <c r="P3465">
        <f t="shared" si="217"/>
        <v>102.04385964912281</v>
      </c>
      <c r="Q3465" t="s">
        <v>8321</v>
      </c>
      <c r="R3465" t="s">
        <v>8322</v>
      </c>
      <c r="S3465" s="11">
        <f t="shared" si="218"/>
        <v>42612.668807870374</v>
      </c>
      <c r="T3465" s="11">
        <f t="shared" si="219"/>
        <v>42653.915972222225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11633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2.3266</v>
      </c>
      <c r="P3466">
        <f t="shared" si="217"/>
        <v>125.08602150537635</v>
      </c>
      <c r="Q3466" t="s">
        <v>8321</v>
      </c>
      <c r="R3466" t="s">
        <v>8322</v>
      </c>
      <c r="S3466" s="11">
        <f t="shared" si="218"/>
        <v>42574.880057870367</v>
      </c>
      <c r="T3466" s="11">
        <f t="shared" si="219"/>
        <v>42604.880057870367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11633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5.8164999999999996</v>
      </c>
      <c r="P3467">
        <f t="shared" si="217"/>
        <v>323.13888888888891</v>
      </c>
      <c r="Q3467" t="s">
        <v>8321</v>
      </c>
      <c r="R3467" t="s">
        <v>8322</v>
      </c>
      <c r="S3467" s="11">
        <f t="shared" si="218"/>
        <v>42200.375833333332</v>
      </c>
      <c r="T3467" s="11">
        <f t="shared" si="219"/>
        <v>42225.416666666672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11633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3.3237142857142858</v>
      </c>
      <c r="P3468">
        <f t="shared" si="217"/>
        <v>190.70491803278688</v>
      </c>
      <c r="Q3468" t="s">
        <v>8321</v>
      </c>
      <c r="R3468" t="s">
        <v>8322</v>
      </c>
      <c r="S3468" s="11">
        <f t="shared" si="218"/>
        <v>42419.769097222219</v>
      </c>
      <c r="T3468" s="11">
        <f t="shared" si="219"/>
        <v>42479.727430555555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11633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3.8776666666666668</v>
      </c>
      <c r="P3469">
        <f t="shared" si="217"/>
        <v>247.51063829787233</v>
      </c>
      <c r="Q3469" t="s">
        <v>8321</v>
      </c>
      <c r="R3469" t="s">
        <v>8322</v>
      </c>
      <c r="S3469" s="11">
        <f t="shared" si="218"/>
        <v>42053.421666666662</v>
      </c>
      <c r="T3469" s="11">
        <f t="shared" si="219"/>
        <v>42083.380000000005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11633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1.1633</v>
      </c>
      <c r="P3470">
        <f t="shared" si="217"/>
        <v>684.29411764705878</v>
      </c>
      <c r="Q3470" t="s">
        <v>8321</v>
      </c>
      <c r="R3470" t="s">
        <v>8322</v>
      </c>
      <c r="S3470" s="11">
        <f t="shared" si="218"/>
        <v>42605.515381944439</v>
      </c>
      <c r="T3470" s="11">
        <f t="shared" si="219"/>
        <v>42633.875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11633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4.1546428571428571</v>
      </c>
      <c r="P3471">
        <f t="shared" si="217"/>
        <v>184.65079365079364</v>
      </c>
      <c r="Q3471" t="s">
        <v>8321</v>
      </c>
      <c r="R3471" t="s">
        <v>8322</v>
      </c>
      <c r="S3471" s="11">
        <f t="shared" si="218"/>
        <v>42458.391724537039</v>
      </c>
      <c r="T3471" s="11">
        <f t="shared" si="219"/>
        <v>42488.391724537039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11633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46.531999999999996</v>
      </c>
      <c r="P3472">
        <f t="shared" si="217"/>
        <v>1292.5555555555557</v>
      </c>
      <c r="Q3472" t="s">
        <v>8321</v>
      </c>
      <c r="R3472" t="s">
        <v>8322</v>
      </c>
      <c r="S3472" s="11">
        <f t="shared" si="218"/>
        <v>42528.772013888884</v>
      </c>
      <c r="T3472" s="11">
        <f t="shared" si="219"/>
        <v>42566.651388888888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11633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23.265999999999998</v>
      </c>
      <c r="P3473">
        <f t="shared" si="217"/>
        <v>387.76666666666665</v>
      </c>
      <c r="Q3473" t="s">
        <v>8321</v>
      </c>
      <c r="R3473" t="s">
        <v>8322</v>
      </c>
      <c r="S3473" s="11">
        <f t="shared" si="218"/>
        <v>41841.570486111108</v>
      </c>
      <c r="T3473" s="11">
        <f t="shared" si="219"/>
        <v>41882.583333333336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11633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5.8164999999999996</v>
      </c>
      <c r="P3474">
        <f t="shared" si="217"/>
        <v>505.78260869565219</v>
      </c>
      <c r="Q3474" t="s">
        <v>8321</v>
      </c>
      <c r="R3474" t="s">
        <v>8322</v>
      </c>
      <c r="S3474" s="11">
        <f t="shared" si="218"/>
        <v>41927.920497685183</v>
      </c>
      <c r="T3474" s="11">
        <f t="shared" si="219"/>
        <v>41948.999305555553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11633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2.3740816326530614</v>
      </c>
      <c r="P3475">
        <f t="shared" si="217"/>
        <v>352.5151515151515</v>
      </c>
      <c r="Q3475" t="s">
        <v>8321</v>
      </c>
      <c r="R3475" t="s">
        <v>8322</v>
      </c>
      <c r="S3475" s="11">
        <f t="shared" si="218"/>
        <v>42062.584444444445</v>
      </c>
      <c r="T3475" s="11">
        <f t="shared" si="219"/>
        <v>42083.602083333331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11633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5.8164999999999996</v>
      </c>
      <c r="P3476">
        <f t="shared" si="217"/>
        <v>298.28205128205127</v>
      </c>
      <c r="Q3476" t="s">
        <v>8321</v>
      </c>
      <c r="R3476" t="s">
        <v>8322</v>
      </c>
      <c r="S3476" s="11">
        <f t="shared" si="218"/>
        <v>42541.251516203702</v>
      </c>
      <c r="T3476" s="11">
        <f t="shared" si="219"/>
        <v>42571.251516203702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11633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38.776666666666664</v>
      </c>
      <c r="P3477">
        <f t="shared" si="217"/>
        <v>684.29411764705878</v>
      </c>
      <c r="Q3477" t="s">
        <v>8321</v>
      </c>
      <c r="R3477" t="s">
        <v>8322</v>
      </c>
      <c r="S3477" s="11">
        <f t="shared" si="218"/>
        <v>41918.630833333329</v>
      </c>
      <c r="T3477" s="11">
        <f t="shared" si="219"/>
        <v>41945.75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11633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38.776666666666664</v>
      </c>
      <c r="P3478">
        <f t="shared" si="217"/>
        <v>1938.8333333333333</v>
      </c>
      <c r="Q3478" t="s">
        <v>8321</v>
      </c>
      <c r="R3478" t="s">
        <v>8322</v>
      </c>
      <c r="S3478" s="11">
        <f t="shared" si="218"/>
        <v>41921.029976851853</v>
      </c>
      <c r="T3478" s="11">
        <f t="shared" si="219"/>
        <v>41938.875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11633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6.4627777777777782</v>
      </c>
      <c r="P3479">
        <f t="shared" si="217"/>
        <v>298.28205128205127</v>
      </c>
      <c r="Q3479" t="s">
        <v>8321</v>
      </c>
      <c r="R3479" t="s">
        <v>8322</v>
      </c>
      <c r="S3479" s="11">
        <f t="shared" si="218"/>
        <v>42128.486608796295</v>
      </c>
      <c r="T3479" s="11">
        <f t="shared" si="219"/>
        <v>42140.875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11633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5.8164999999999996</v>
      </c>
      <c r="P3480">
        <f t="shared" si="217"/>
        <v>204.08771929824562</v>
      </c>
      <c r="Q3480" t="s">
        <v>8321</v>
      </c>
      <c r="R3480" t="s">
        <v>8322</v>
      </c>
      <c r="S3480" s="11">
        <f t="shared" si="218"/>
        <v>42053.666921296302</v>
      </c>
      <c r="T3480" s="11">
        <f t="shared" si="219"/>
        <v>42079.625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11633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7.7553333333333336</v>
      </c>
      <c r="P3481">
        <f t="shared" si="217"/>
        <v>207.73214285714286</v>
      </c>
      <c r="Q3481" t="s">
        <v>8321</v>
      </c>
      <c r="R3481" t="s">
        <v>8322</v>
      </c>
      <c r="S3481" s="11">
        <f t="shared" si="218"/>
        <v>41781.605092592588</v>
      </c>
      <c r="T3481" s="11">
        <f t="shared" si="219"/>
        <v>41811.605092592588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11633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7.7553333333333336</v>
      </c>
      <c r="P3482">
        <f t="shared" si="217"/>
        <v>894.84615384615381</v>
      </c>
      <c r="Q3482" t="s">
        <v>8321</v>
      </c>
      <c r="R3482" t="s">
        <v>8322</v>
      </c>
      <c r="S3482" s="11">
        <f t="shared" si="218"/>
        <v>42171.067442129628</v>
      </c>
      <c r="T3482" s="11">
        <f t="shared" si="219"/>
        <v>42195.625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11633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1.1633</v>
      </c>
      <c r="P3483">
        <f t="shared" si="217"/>
        <v>122.45263157894736</v>
      </c>
      <c r="Q3483" t="s">
        <v>8321</v>
      </c>
      <c r="R3483" t="s">
        <v>8322</v>
      </c>
      <c r="S3483" s="11">
        <f t="shared" si="218"/>
        <v>41988.99754629629</v>
      </c>
      <c r="T3483" s="11">
        <f t="shared" si="219"/>
        <v>42005.99754629629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11633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3.8776666666666668</v>
      </c>
      <c r="P3484">
        <f t="shared" si="217"/>
        <v>145.41249999999999</v>
      </c>
      <c r="Q3484" t="s">
        <v>8321</v>
      </c>
      <c r="R3484" t="s">
        <v>8322</v>
      </c>
      <c r="S3484" s="11">
        <f t="shared" si="218"/>
        <v>41796.521597222221</v>
      </c>
      <c r="T3484" s="11">
        <f t="shared" si="219"/>
        <v>41826.521597222221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11633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3.4725373134328357</v>
      </c>
      <c r="P3485">
        <f t="shared" si="217"/>
        <v>87.46616541353383</v>
      </c>
      <c r="Q3485" t="s">
        <v>8321</v>
      </c>
      <c r="R3485" t="s">
        <v>8322</v>
      </c>
      <c r="S3485" s="11">
        <f t="shared" si="218"/>
        <v>41793.418761574074</v>
      </c>
      <c r="T3485" s="11">
        <f t="shared" si="219"/>
        <v>41823.418761574074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11633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4.6532</v>
      </c>
      <c r="P3486">
        <f t="shared" si="217"/>
        <v>264.38636363636363</v>
      </c>
      <c r="Q3486" t="s">
        <v>8321</v>
      </c>
      <c r="R3486" t="s">
        <v>8322</v>
      </c>
      <c r="S3486" s="11">
        <f t="shared" si="218"/>
        <v>42506.510405092587</v>
      </c>
      <c r="T3486" s="11">
        <f t="shared" si="219"/>
        <v>42536.510405092587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11633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7.0503030303030307</v>
      </c>
      <c r="P3487">
        <f t="shared" si="217"/>
        <v>387.76666666666665</v>
      </c>
      <c r="Q3487" t="s">
        <v>8321</v>
      </c>
      <c r="R3487" t="s">
        <v>8322</v>
      </c>
      <c r="S3487" s="11">
        <f t="shared" si="218"/>
        <v>42372.443055555559</v>
      </c>
      <c r="T3487" s="11">
        <f t="shared" si="219"/>
        <v>42402.443055555559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11633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3.8776666666666668</v>
      </c>
      <c r="P3488">
        <f t="shared" si="217"/>
        <v>207.73214285714286</v>
      </c>
      <c r="Q3488" t="s">
        <v>8321</v>
      </c>
      <c r="R3488" t="s">
        <v>8322</v>
      </c>
      <c r="S3488" s="11">
        <f t="shared" si="218"/>
        <v>42126.62501157407</v>
      </c>
      <c r="T3488" s="11">
        <f t="shared" si="219"/>
        <v>42158.040972222225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11633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5.8164999999999996</v>
      </c>
      <c r="P3489">
        <f t="shared" si="217"/>
        <v>176.25757575757575</v>
      </c>
      <c r="Q3489" t="s">
        <v>8321</v>
      </c>
      <c r="R3489" t="s">
        <v>8322</v>
      </c>
      <c r="S3489" s="11">
        <f t="shared" si="218"/>
        <v>42149.690416666665</v>
      </c>
      <c r="T3489" s="11">
        <f t="shared" si="219"/>
        <v>42179.690416666665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11633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3.8776666666666668</v>
      </c>
      <c r="P3490">
        <f t="shared" si="217"/>
        <v>401.13793103448273</v>
      </c>
      <c r="Q3490" t="s">
        <v>8321</v>
      </c>
      <c r="R3490" t="s">
        <v>8322</v>
      </c>
      <c r="S3490" s="11">
        <f t="shared" si="218"/>
        <v>42087.518055555556</v>
      </c>
      <c r="T3490" s="11">
        <f t="shared" si="219"/>
        <v>42111.416666666672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11633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2.3266</v>
      </c>
      <c r="P3491">
        <f t="shared" si="217"/>
        <v>161.56944444444446</v>
      </c>
      <c r="Q3491" t="s">
        <v>8321</v>
      </c>
      <c r="R3491" t="s">
        <v>8322</v>
      </c>
      <c r="S3491" s="11">
        <f t="shared" si="218"/>
        <v>41753.385775462964</v>
      </c>
      <c r="T3491" s="11">
        <f t="shared" si="219"/>
        <v>41783.625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11633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11.632999999999999</v>
      </c>
      <c r="P3492">
        <f t="shared" si="217"/>
        <v>430.85185185185185</v>
      </c>
      <c r="Q3492" t="s">
        <v>8321</v>
      </c>
      <c r="R3492" t="s">
        <v>8322</v>
      </c>
      <c r="S3492" s="11">
        <f t="shared" si="218"/>
        <v>42443.552361111113</v>
      </c>
      <c r="T3492" s="11">
        <f t="shared" si="219"/>
        <v>42473.552361111113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11633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23.265999999999998</v>
      </c>
      <c r="P3493">
        <f t="shared" si="217"/>
        <v>1163.3</v>
      </c>
      <c r="Q3493" t="s">
        <v>8321</v>
      </c>
      <c r="R3493" t="s">
        <v>8322</v>
      </c>
      <c r="S3493" s="11">
        <f t="shared" si="218"/>
        <v>42120.999814814815</v>
      </c>
      <c r="T3493" s="11">
        <f t="shared" si="219"/>
        <v>42141.999814814815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11633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3.0613157894736842</v>
      </c>
      <c r="P3494">
        <f t="shared" si="217"/>
        <v>332.37142857142857</v>
      </c>
      <c r="Q3494" t="s">
        <v>8321</v>
      </c>
      <c r="R3494" t="s">
        <v>8322</v>
      </c>
      <c r="S3494" s="11">
        <f t="shared" si="218"/>
        <v>42267.759224537032</v>
      </c>
      <c r="T3494" s="11">
        <f t="shared" si="219"/>
        <v>42302.759224537032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11633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7.7553333333333336</v>
      </c>
      <c r="P3495">
        <f t="shared" si="217"/>
        <v>401.13793103448273</v>
      </c>
      <c r="Q3495" t="s">
        <v>8321</v>
      </c>
      <c r="R3495" t="s">
        <v>8322</v>
      </c>
      <c r="S3495" s="11">
        <f t="shared" si="218"/>
        <v>41848.616157407407</v>
      </c>
      <c r="T3495" s="11">
        <f t="shared" si="219"/>
        <v>41867.96597222222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11633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29.0825</v>
      </c>
      <c r="P3496">
        <f t="shared" si="217"/>
        <v>894.84615384615381</v>
      </c>
      <c r="Q3496" t="s">
        <v>8321</v>
      </c>
      <c r="R3496" t="s">
        <v>8322</v>
      </c>
      <c r="S3496" s="11">
        <f t="shared" si="218"/>
        <v>42688.964988425927</v>
      </c>
      <c r="T3496" s="11">
        <f t="shared" si="219"/>
        <v>42700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11633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2.3266</v>
      </c>
      <c r="P3497">
        <f t="shared" si="217"/>
        <v>161.56944444444446</v>
      </c>
      <c r="Q3497" t="s">
        <v>8321</v>
      </c>
      <c r="R3497" t="s">
        <v>8322</v>
      </c>
      <c r="S3497" s="11">
        <f t="shared" si="218"/>
        <v>41915.512835648151</v>
      </c>
      <c r="T3497" s="11">
        <f t="shared" si="219"/>
        <v>41944.470833333333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11633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3.8776666666666668</v>
      </c>
      <c r="P3498">
        <f t="shared" si="217"/>
        <v>149.14102564102564</v>
      </c>
      <c r="Q3498" t="s">
        <v>8321</v>
      </c>
      <c r="R3498" t="s">
        <v>8322</v>
      </c>
      <c r="S3498" s="11">
        <f t="shared" si="218"/>
        <v>42584.596828703703</v>
      </c>
      <c r="T3498" s="11">
        <f t="shared" si="219"/>
        <v>42624.596828703703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11633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7.5003223726627981</v>
      </c>
      <c r="P3499">
        <f t="shared" si="217"/>
        <v>237.40816326530611</v>
      </c>
      <c r="Q3499" t="s">
        <v>8321</v>
      </c>
      <c r="R3499" t="s">
        <v>8322</v>
      </c>
      <c r="S3499" s="11">
        <f t="shared" si="218"/>
        <v>42511.491944444439</v>
      </c>
      <c r="T3499" s="11">
        <f t="shared" si="219"/>
        <v>42523.666666666672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11633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7.0503030303030307</v>
      </c>
      <c r="P3500">
        <f t="shared" si="217"/>
        <v>276.97619047619048</v>
      </c>
      <c r="Q3500" t="s">
        <v>8321</v>
      </c>
      <c r="R3500" t="s">
        <v>8322</v>
      </c>
      <c r="S3500" s="11">
        <f t="shared" si="218"/>
        <v>42458.90861111111</v>
      </c>
      <c r="T3500" s="11">
        <f t="shared" si="219"/>
        <v>42518.655555555553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11633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5.8164999999999996</v>
      </c>
      <c r="P3501">
        <f t="shared" si="217"/>
        <v>332.37142857142857</v>
      </c>
      <c r="Q3501" t="s">
        <v>8321</v>
      </c>
      <c r="R3501" t="s">
        <v>8322</v>
      </c>
      <c r="S3501" s="11">
        <f t="shared" si="218"/>
        <v>42131.786168981482</v>
      </c>
      <c r="T3501" s="11">
        <f t="shared" si="219"/>
        <v>42186.040972222225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11633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11.632999999999999</v>
      </c>
      <c r="P3502">
        <f t="shared" si="217"/>
        <v>276.97619047619048</v>
      </c>
      <c r="Q3502" t="s">
        <v>8321</v>
      </c>
      <c r="R3502" t="s">
        <v>8322</v>
      </c>
      <c r="S3502" s="11">
        <f t="shared" si="218"/>
        <v>42419.66942129629</v>
      </c>
      <c r="T3502" s="11">
        <f t="shared" si="219"/>
        <v>42435.957638888889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11633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7.7553333333333336</v>
      </c>
      <c r="P3503">
        <f t="shared" si="217"/>
        <v>276.97619047619048</v>
      </c>
      <c r="Q3503" t="s">
        <v>8321</v>
      </c>
      <c r="R3503" t="s">
        <v>8322</v>
      </c>
      <c r="S3503" s="11">
        <f t="shared" si="218"/>
        <v>42233.513831018514</v>
      </c>
      <c r="T3503" s="11">
        <f t="shared" si="219"/>
        <v>42258.513831018514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11633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2.9082499999999998</v>
      </c>
      <c r="P3504">
        <f t="shared" si="217"/>
        <v>375.25806451612902</v>
      </c>
      <c r="Q3504" t="s">
        <v>8321</v>
      </c>
      <c r="R3504" t="s">
        <v>8322</v>
      </c>
      <c r="S3504" s="11">
        <f t="shared" si="218"/>
        <v>42430.589398148149</v>
      </c>
      <c r="T3504" s="11">
        <f t="shared" si="219"/>
        <v>42444.915972222225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11633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4.6532</v>
      </c>
      <c r="P3505">
        <f t="shared" si="217"/>
        <v>306.13157894736844</v>
      </c>
      <c r="Q3505" t="s">
        <v>8321</v>
      </c>
      <c r="R3505" t="s">
        <v>8322</v>
      </c>
      <c r="S3505" s="11">
        <f t="shared" si="218"/>
        <v>42545.228333333333</v>
      </c>
      <c r="T3505" s="11">
        <f t="shared" si="219"/>
        <v>42575.228333333333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11633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11.632999999999999</v>
      </c>
      <c r="P3506">
        <f t="shared" si="217"/>
        <v>1454.125</v>
      </c>
      <c r="Q3506" t="s">
        <v>8321</v>
      </c>
      <c r="R3506" t="s">
        <v>8322</v>
      </c>
      <c r="S3506" s="11">
        <f t="shared" si="218"/>
        <v>42297.498738425929</v>
      </c>
      <c r="T3506" s="11">
        <f t="shared" si="219"/>
        <v>42327.540405092594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11633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4.6532</v>
      </c>
      <c r="P3507">
        <f t="shared" si="217"/>
        <v>298.28205128205127</v>
      </c>
      <c r="Q3507" t="s">
        <v>8321</v>
      </c>
      <c r="R3507" t="s">
        <v>8322</v>
      </c>
      <c r="S3507" s="11">
        <f t="shared" si="218"/>
        <v>41760.685706018521</v>
      </c>
      <c r="T3507" s="11">
        <f t="shared" si="219"/>
        <v>41771.916666666664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11633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3.8776666666666668</v>
      </c>
      <c r="P3508">
        <f t="shared" si="217"/>
        <v>401.13793103448273</v>
      </c>
      <c r="Q3508" t="s">
        <v>8321</v>
      </c>
      <c r="R3508" t="s">
        <v>8322</v>
      </c>
      <c r="S3508" s="11">
        <f t="shared" si="218"/>
        <v>41829.484259259261</v>
      </c>
      <c r="T3508" s="11">
        <f t="shared" si="219"/>
        <v>41874.484259259261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11633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1.1633</v>
      </c>
      <c r="P3509">
        <f t="shared" si="217"/>
        <v>161.56944444444446</v>
      </c>
      <c r="Q3509" t="s">
        <v>8321</v>
      </c>
      <c r="R3509" t="s">
        <v>8322</v>
      </c>
      <c r="S3509" s="11">
        <f t="shared" si="218"/>
        <v>42491.67288194444</v>
      </c>
      <c r="T3509" s="11">
        <f t="shared" si="219"/>
        <v>42521.67288194444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11633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116.33</v>
      </c>
      <c r="P3510">
        <f t="shared" si="217"/>
        <v>775.5333333333333</v>
      </c>
      <c r="Q3510" t="s">
        <v>8321</v>
      </c>
      <c r="R3510" t="s">
        <v>8322</v>
      </c>
      <c r="S3510" s="11">
        <f t="shared" si="218"/>
        <v>42477.479780092588</v>
      </c>
      <c r="T3510" s="11">
        <f t="shared" si="219"/>
        <v>42500.625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11633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3.8776666666666668</v>
      </c>
      <c r="P3511">
        <f t="shared" si="217"/>
        <v>352.5151515151515</v>
      </c>
      <c r="Q3511" t="s">
        <v>8321</v>
      </c>
      <c r="R3511" t="s">
        <v>8322</v>
      </c>
      <c r="S3511" s="11">
        <f t="shared" si="218"/>
        <v>41950.609560185185</v>
      </c>
      <c r="T3511" s="11">
        <f t="shared" si="219"/>
        <v>41963.954861111109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11633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12.925555555555556</v>
      </c>
      <c r="P3512">
        <f t="shared" si="217"/>
        <v>775.5333333333333</v>
      </c>
      <c r="Q3512" t="s">
        <v>8321</v>
      </c>
      <c r="R3512" t="s">
        <v>8322</v>
      </c>
      <c r="S3512" s="11">
        <f t="shared" si="218"/>
        <v>41802.37090277778</v>
      </c>
      <c r="T3512" s="11">
        <f t="shared" si="219"/>
        <v>41822.37090277778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11633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7.7553333333333336</v>
      </c>
      <c r="P3513">
        <f t="shared" si="217"/>
        <v>612.26315789473688</v>
      </c>
      <c r="Q3513" t="s">
        <v>8321</v>
      </c>
      <c r="R3513" t="s">
        <v>8322</v>
      </c>
      <c r="S3513" s="11">
        <f t="shared" si="218"/>
        <v>41927.623784722222</v>
      </c>
      <c r="T3513" s="11">
        <f t="shared" si="219"/>
        <v>41950.520833333336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11633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11.632999999999999</v>
      </c>
      <c r="P3514">
        <f t="shared" si="217"/>
        <v>684.29411764705878</v>
      </c>
      <c r="Q3514" t="s">
        <v>8321</v>
      </c>
      <c r="R3514" t="s">
        <v>8322</v>
      </c>
      <c r="S3514" s="11">
        <f t="shared" si="218"/>
        <v>42057.286944444444</v>
      </c>
      <c r="T3514" s="11">
        <f t="shared" si="219"/>
        <v>42117.24527777778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11633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4.1546428571428571</v>
      </c>
      <c r="P3515">
        <f t="shared" si="217"/>
        <v>264.38636363636363</v>
      </c>
      <c r="Q3515" t="s">
        <v>8321</v>
      </c>
      <c r="R3515" t="s">
        <v>8322</v>
      </c>
      <c r="S3515" s="11">
        <f t="shared" si="218"/>
        <v>41780.846203703702</v>
      </c>
      <c r="T3515" s="11">
        <f t="shared" si="219"/>
        <v>41793.957638888889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11633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23.265999999999998</v>
      </c>
      <c r="P3516">
        <f t="shared" si="217"/>
        <v>1163.3</v>
      </c>
      <c r="Q3516" t="s">
        <v>8321</v>
      </c>
      <c r="R3516" t="s">
        <v>8322</v>
      </c>
      <c r="S3516" s="11">
        <f t="shared" si="218"/>
        <v>42020.596666666665</v>
      </c>
      <c r="T3516" s="11">
        <f t="shared" si="219"/>
        <v>42036.957638888889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11633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3.8776666666666668</v>
      </c>
      <c r="P3517">
        <f t="shared" si="217"/>
        <v>252.89130434782609</v>
      </c>
      <c r="Q3517" t="s">
        <v>8321</v>
      </c>
      <c r="R3517" t="s">
        <v>8322</v>
      </c>
      <c r="S3517" s="11">
        <f t="shared" si="218"/>
        <v>42125.522812499999</v>
      </c>
      <c r="T3517" s="11">
        <f t="shared" si="219"/>
        <v>42155.522812499999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11633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4.6532</v>
      </c>
      <c r="P3518">
        <f t="shared" si="217"/>
        <v>1057.5454545454545</v>
      </c>
      <c r="Q3518" t="s">
        <v>8321</v>
      </c>
      <c r="R3518" t="s">
        <v>8322</v>
      </c>
      <c r="S3518" s="11">
        <f t="shared" si="218"/>
        <v>41855.760069444441</v>
      </c>
      <c r="T3518" s="11">
        <f t="shared" si="219"/>
        <v>41889.875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11633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2.9082499999999998</v>
      </c>
      <c r="P3519">
        <f t="shared" si="217"/>
        <v>894.84615384615381</v>
      </c>
      <c r="Q3519" t="s">
        <v>8321</v>
      </c>
      <c r="R3519" t="s">
        <v>8322</v>
      </c>
      <c r="S3519" s="11">
        <f t="shared" si="218"/>
        <v>41794.567523148151</v>
      </c>
      <c r="T3519" s="11">
        <f t="shared" si="219"/>
        <v>41824.208333333336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11633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7.7553333333333336</v>
      </c>
      <c r="P3520">
        <f t="shared" si="217"/>
        <v>352.5151515151515</v>
      </c>
      <c r="Q3520" t="s">
        <v>8321</v>
      </c>
      <c r="R3520" t="s">
        <v>8322</v>
      </c>
      <c r="S3520" s="11">
        <f t="shared" si="218"/>
        <v>41893.533553240741</v>
      </c>
      <c r="T3520" s="11">
        <f t="shared" si="219"/>
        <v>41914.347916666666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11633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5.8164999999999996</v>
      </c>
      <c r="P3521">
        <f t="shared" si="217"/>
        <v>415.46428571428572</v>
      </c>
      <c r="Q3521" t="s">
        <v>8321</v>
      </c>
      <c r="R3521" t="s">
        <v>8322</v>
      </c>
      <c r="S3521" s="11">
        <f t="shared" si="218"/>
        <v>42037.348958333328</v>
      </c>
      <c r="T3521" s="11">
        <f t="shared" si="219"/>
        <v>42067.348958333328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11633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5.8164999999999996</v>
      </c>
      <c r="P3522">
        <f t="shared" si="217"/>
        <v>553.95238095238096</v>
      </c>
      <c r="Q3522" t="s">
        <v>8321</v>
      </c>
      <c r="R3522" t="s">
        <v>8322</v>
      </c>
      <c r="S3522" s="11">
        <f t="shared" si="218"/>
        <v>42227.574212962965</v>
      </c>
      <c r="T3522" s="11">
        <f t="shared" si="219"/>
        <v>42253.32430555555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11633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33.237142857142857</v>
      </c>
      <c r="P3523">
        <f t="shared" ref="P3523:P3586" si="221">IF(L3523&gt;0, E3523/L3523, 0)</f>
        <v>894.84615384615381</v>
      </c>
      <c r="Q3523" t="s">
        <v>8321</v>
      </c>
      <c r="R3523" t="s">
        <v>8322</v>
      </c>
      <c r="S3523" s="11">
        <f t="shared" ref="S3523:S3586" si="222">(((J3523/60)/60)/24)+DATE(1970,1,1)+(-6/24)</f>
        <v>41881.111342592594</v>
      </c>
      <c r="T3523" s="11">
        <f t="shared" ref="T3523:T3586" si="223">(((I3523/60)/60)/24)+DATE(1970,1,1)+(-6/24)</f>
        <v>41911.111342592594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11633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8.3390681003584231</v>
      </c>
      <c r="P3524">
        <f t="shared" si="221"/>
        <v>342.14705882352939</v>
      </c>
      <c r="Q3524" t="s">
        <v>8321</v>
      </c>
      <c r="R3524" t="s">
        <v>8322</v>
      </c>
      <c r="S3524" s="11">
        <f t="shared" si="222"/>
        <v>42234.539884259255</v>
      </c>
      <c r="T3524" s="11">
        <f t="shared" si="223"/>
        <v>42262.170833333337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11633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2.9082499999999998</v>
      </c>
      <c r="P3525">
        <f t="shared" si="221"/>
        <v>145.41249999999999</v>
      </c>
      <c r="Q3525" t="s">
        <v>8321</v>
      </c>
      <c r="R3525" t="s">
        <v>8322</v>
      </c>
      <c r="S3525" s="11">
        <f t="shared" si="222"/>
        <v>42581.147546296299</v>
      </c>
      <c r="T3525" s="11">
        <f t="shared" si="223"/>
        <v>42638.708333333328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11633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1.1633</v>
      </c>
      <c r="P3526">
        <f t="shared" si="221"/>
        <v>157.20270270270271</v>
      </c>
      <c r="Q3526" t="s">
        <v>8321</v>
      </c>
      <c r="R3526" t="s">
        <v>8322</v>
      </c>
      <c r="S3526" s="11">
        <f t="shared" si="222"/>
        <v>41880.51357638889</v>
      </c>
      <c r="T3526" s="11">
        <f t="shared" si="223"/>
        <v>41894.916666666664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11633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23.265999999999998</v>
      </c>
      <c r="P3527">
        <f t="shared" si="221"/>
        <v>1661.8571428571429</v>
      </c>
      <c r="Q3527" t="s">
        <v>8321</v>
      </c>
      <c r="R3527" t="s">
        <v>8322</v>
      </c>
      <c r="S3527" s="11">
        <f t="shared" si="222"/>
        <v>42214.4456712963</v>
      </c>
      <c r="T3527" s="11">
        <f t="shared" si="223"/>
        <v>42225.416666666672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11633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3.5251515151515154</v>
      </c>
      <c r="P3528">
        <f t="shared" si="221"/>
        <v>342.14705882352939</v>
      </c>
      <c r="Q3528" t="s">
        <v>8321</v>
      </c>
      <c r="R3528" t="s">
        <v>8322</v>
      </c>
      <c r="S3528" s="11">
        <f t="shared" si="222"/>
        <v>42460.085312499999</v>
      </c>
      <c r="T3528" s="11">
        <f t="shared" si="223"/>
        <v>42487.999305555553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11633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1.9388333333333334</v>
      </c>
      <c r="P3529">
        <f t="shared" si="221"/>
        <v>135.26744186046511</v>
      </c>
      <c r="Q3529" t="s">
        <v>8321</v>
      </c>
      <c r="R3529" t="s">
        <v>8322</v>
      </c>
      <c r="S3529" s="11">
        <f t="shared" si="222"/>
        <v>42166.773206018523</v>
      </c>
      <c r="T3529" s="11">
        <f t="shared" si="223"/>
        <v>42195.915972222225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11633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7.0503030303030307</v>
      </c>
      <c r="P3530">
        <f t="shared" si="221"/>
        <v>314.40540540540542</v>
      </c>
      <c r="Q3530" t="s">
        <v>8321</v>
      </c>
      <c r="R3530" t="s">
        <v>8322</v>
      </c>
      <c r="S3530" s="11">
        <f t="shared" si="222"/>
        <v>42733.25136574074</v>
      </c>
      <c r="T3530" s="11">
        <f t="shared" si="223"/>
        <v>42753.25136574074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11633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23.265999999999998</v>
      </c>
      <c r="P3531">
        <f t="shared" si="221"/>
        <v>646.27777777777783</v>
      </c>
      <c r="Q3531" t="s">
        <v>8321</v>
      </c>
      <c r="R3531" t="s">
        <v>8322</v>
      </c>
      <c r="S3531" s="11">
        <f t="shared" si="222"/>
        <v>42177.511782407411</v>
      </c>
      <c r="T3531" s="11">
        <f t="shared" si="223"/>
        <v>42197.791666666672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11633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4.2301818181818183</v>
      </c>
      <c r="P3532">
        <f t="shared" si="221"/>
        <v>528.77272727272725</v>
      </c>
      <c r="Q3532" t="s">
        <v>8321</v>
      </c>
      <c r="R3532" t="s">
        <v>8322</v>
      </c>
      <c r="S3532" s="11">
        <f t="shared" si="222"/>
        <v>42442.373344907406</v>
      </c>
      <c r="T3532" s="11">
        <f t="shared" si="223"/>
        <v>42470.583333333328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11633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11.632999999999999</v>
      </c>
      <c r="P3533">
        <f t="shared" si="221"/>
        <v>447.42307692307691</v>
      </c>
      <c r="Q3533" t="s">
        <v>8321</v>
      </c>
      <c r="R3533" t="s">
        <v>8322</v>
      </c>
      <c r="S3533" s="11">
        <f t="shared" si="222"/>
        <v>42521.404328703706</v>
      </c>
      <c r="T3533" s="11">
        <f t="shared" si="223"/>
        <v>42551.404328703706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11633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12.117708333333333</v>
      </c>
      <c r="P3534">
        <f t="shared" si="221"/>
        <v>430.85185185185185</v>
      </c>
      <c r="Q3534" t="s">
        <v>8321</v>
      </c>
      <c r="R3534" t="s">
        <v>8322</v>
      </c>
      <c r="S3534" s="11">
        <f t="shared" si="222"/>
        <v>41884.349849537037</v>
      </c>
      <c r="T3534" s="11">
        <f t="shared" si="223"/>
        <v>41899.915972222225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11633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23.265999999999998</v>
      </c>
      <c r="P3535">
        <f t="shared" si="221"/>
        <v>1454.125</v>
      </c>
      <c r="Q3535" t="s">
        <v>8321</v>
      </c>
      <c r="R3535" t="s">
        <v>8322</v>
      </c>
      <c r="S3535" s="11">
        <f t="shared" si="222"/>
        <v>42289.511192129634</v>
      </c>
      <c r="T3535" s="11">
        <f t="shared" si="223"/>
        <v>42319.552858796291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11633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2.3266</v>
      </c>
      <c r="P3536">
        <f t="shared" si="221"/>
        <v>57.024509803921568</v>
      </c>
      <c r="Q3536" t="s">
        <v>8321</v>
      </c>
      <c r="R3536" t="s">
        <v>8322</v>
      </c>
      <c r="S3536" s="11">
        <f t="shared" si="222"/>
        <v>42243.3752662037</v>
      </c>
      <c r="T3536" s="11">
        <f t="shared" si="223"/>
        <v>42278.3752662037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11633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5.8164999999999996</v>
      </c>
      <c r="P3537">
        <f t="shared" si="221"/>
        <v>252.89130434782609</v>
      </c>
      <c r="Q3537" t="s">
        <v>8321</v>
      </c>
      <c r="R3537" t="s">
        <v>8322</v>
      </c>
      <c r="S3537" s="11">
        <f t="shared" si="222"/>
        <v>42248.390162037031</v>
      </c>
      <c r="T3537" s="11">
        <f t="shared" si="223"/>
        <v>42279.5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11633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77.553333333333327</v>
      </c>
      <c r="P3538">
        <f t="shared" si="221"/>
        <v>684.29411764705878</v>
      </c>
      <c r="Q3538" t="s">
        <v>8321</v>
      </c>
      <c r="R3538" t="s">
        <v>8322</v>
      </c>
      <c r="S3538" s="11">
        <f t="shared" si="222"/>
        <v>42328.477141203708</v>
      </c>
      <c r="T3538" s="11">
        <f t="shared" si="223"/>
        <v>42358.249305555553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11633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17.234074074074073</v>
      </c>
      <c r="P3539">
        <f t="shared" si="221"/>
        <v>415.46428571428572</v>
      </c>
      <c r="Q3539" t="s">
        <v>8321</v>
      </c>
      <c r="R3539" t="s">
        <v>8322</v>
      </c>
      <c r="S3539" s="11">
        <f t="shared" si="222"/>
        <v>41923.104351851849</v>
      </c>
      <c r="T3539" s="11">
        <f t="shared" si="223"/>
        <v>41960.082638888889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11633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5.8164999999999996</v>
      </c>
      <c r="P3540">
        <f t="shared" si="221"/>
        <v>140.15662650602408</v>
      </c>
      <c r="Q3540" t="s">
        <v>8321</v>
      </c>
      <c r="R3540" t="s">
        <v>8322</v>
      </c>
      <c r="S3540" s="11">
        <f t="shared" si="222"/>
        <v>42571.170601851853</v>
      </c>
      <c r="T3540" s="11">
        <f t="shared" si="223"/>
        <v>42599.170601851853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11633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19.388333333333332</v>
      </c>
      <c r="P3541">
        <f t="shared" si="221"/>
        <v>894.84615384615381</v>
      </c>
      <c r="Q3541" t="s">
        <v>8321</v>
      </c>
      <c r="R3541" t="s">
        <v>8322</v>
      </c>
      <c r="S3541" s="11">
        <f t="shared" si="222"/>
        <v>42600.506041666667</v>
      </c>
      <c r="T3541" s="11">
        <f t="shared" si="223"/>
        <v>42621.506041666667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11633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38.776666666666664</v>
      </c>
      <c r="P3542">
        <f t="shared" si="221"/>
        <v>1454.125</v>
      </c>
      <c r="Q3542" t="s">
        <v>8321</v>
      </c>
      <c r="R3542" t="s">
        <v>8322</v>
      </c>
      <c r="S3542" s="11">
        <f t="shared" si="222"/>
        <v>42516.753368055557</v>
      </c>
      <c r="T3542" s="11">
        <f t="shared" si="223"/>
        <v>42546.753368055557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11633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9.6941666666666659</v>
      </c>
      <c r="P3543">
        <f t="shared" si="221"/>
        <v>363.53125</v>
      </c>
      <c r="Q3543" t="s">
        <v>8321</v>
      </c>
      <c r="R3543" t="s">
        <v>8322</v>
      </c>
      <c r="S3543" s="11">
        <f t="shared" si="222"/>
        <v>42222.480034722219</v>
      </c>
      <c r="T3543" s="11">
        <f t="shared" si="223"/>
        <v>42247.480034722219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11633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2.1150909090909091</v>
      </c>
      <c r="P3544">
        <f t="shared" si="221"/>
        <v>136.85882352941175</v>
      </c>
      <c r="Q3544" t="s">
        <v>8321</v>
      </c>
      <c r="R3544" t="s">
        <v>8322</v>
      </c>
      <c r="S3544" s="11">
        <f t="shared" si="222"/>
        <v>41829.349791666667</v>
      </c>
      <c r="T3544" s="11">
        <f t="shared" si="223"/>
        <v>41889.349791666667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11633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7.7553333333333336</v>
      </c>
      <c r="P3545">
        <f t="shared" si="221"/>
        <v>401.13793103448273</v>
      </c>
      <c r="Q3545" t="s">
        <v>8321</v>
      </c>
      <c r="R3545" t="s">
        <v>8322</v>
      </c>
      <c r="S3545" s="11">
        <f t="shared" si="222"/>
        <v>42150.505312499998</v>
      </c>
      <c r="T3545" s="11">
        <f t="shared" si="223"/>
        <v>42180.505312499998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11633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4.6532</v>
      </c>
      <c r="P3546">
        <f t="shared" si="221"/>
        <v>484.70833333333331</v>
      </c>
      <c r="Q3546" t="s">
        <v>8321</v>
      </c>
      <c r="R3546" t="s">
        <v>8322</v>
      </c>
      <c r="S3546" s="11">
        <f t="shared" si="222"/>
        <v>42040.581678240742</v>
      </c>
      <c r="T3546" s="11">
        <f t="shared" si="223"/>
        <v>42070.581678240742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11633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46.531999999999996</v>
      </c>
      <c r="P3547">
        <f t="shared" si="221"/>
        <v>1454.125</v>
      </c>
      <c r="Q3547" t="s">
        <v>8321</v>
      </c>
      <c r="R3547" t="s">
        <v>8322</v>
      </c>
      <c r="S3547" s="11">
        <f t="shared" si="222"/>
        <v>42075.557395833333</v>
      </c>
      <c r="T3547" s="11">
        <f t="shared" si="223"/>
        <v>42105.557395833333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11633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10.575454545454546</v>
      </c>
      <c r="P3548">
        <f t="shared" si="221"/>
        <v>612.26315789473688</v>
      </c>
      <c r="Q3548" t="s">
        <v>8321</v>
      </c>
      <c r="R3548" t="s">
        <v>8322</v>
      </c>
      <c r="S3548" s="11">
        <f t="shared" si="222"/>
        <v>42073.410694444443</v>
      </c>
      <c r="T3548" s="11">
        <f t="shared" si="223"/>
        <v>42094.915972222225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11633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0.3323714285714286</v>
      </c>
      <c r="P3549">
        <f t="shared" si="221"/>
        <v>34.62202380952381</v>
      </c>
      <c r="Q3549" t="s">
        <v>8321</v>
      </c>
      <c r="R3549" t="s">
        <v>8322</v>
      </c>
      <c r="S3549" s="11">
        <f t="shared" si="222"/>
        <v>42479.828715277778</v>
      </c>
      <c r="T3549" s="11">
        <f t="shared" si="223"/>
        <v>42503.915972222225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11633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5.5395238095238097</v>
      </c>
      <c r="P3550">
        <f t="shared" si="221"/>
        <v>894.84615384615381</v>
      </c>
      <c r="Q3550" t="s">
        <v>8321</v>
      </c>
      <c r="R3550" t="s">
        <v>8322</v>
      </c>
      <c r="S3550" s="11">
        <f t="shared" si="222"/>
        <v>42411.692291666666</v>
      </c>
      <c r="T3550" s="11">
        <f t="shared" si="223"/>
        <v>42433.791666666672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11633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11.632999999999999</v>
      </c>
      <c r="P3551">
        <f t="shared" si="221"/>
        <v>276.97619047619048</v>
      </c>
      <c r="Q3551" t="s">
        <v>8321</v>
      </c>
      <c r="R3551" t="s">
        <v>8322</v>
      </c>
      <c r="S3551" s="11">
        <f t="shared" si="222"/>
        <v>42223.144363425927</v>
      </c>
      <c r="T3551" s="11">
        <f t="shared" si="223"/>
        <v>42251.144363425927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11633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4.6532</v>
      </c>
      <c r="P3552">
        <f t="shared" si="221"/>
        <v>181.765625</v>
      </c>
      <c r="Q3552" t="s">
        <v>8321</v>
      </c>
      <c r="R3552" t="s">
        <v>8322</v>
      </c>
      <c r="S3552" s="11">
        <f t="shared" si="222"/>
        <v>42462.643495370372</v>
      </c>
      <c r="T3552" s="11">
        <f t="shared" si="223"/>
        <v>42492.643495370372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11633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7.7553333333333336</v>
      </c>
      <c r="P3553">
        <f t="shared" si="221"/>
        <v>465.32</v>
      </c>
      <c r="Q3553" t="s">
        <v>8321</v>
      </c>
      <c r="R3553" t="s">
        <v>8322</v>
      </c>
      <c r="S3553" s="11">
        <f t="shared" si="222"/>
        <v>41753.265856481477</v>
      </c>
      <c r="T3553" s="11">
        <f t="shared" si="223"/>
        <v>41781.671527777777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11633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15.049159120310479</v>
      </c>
      <c r="P3554">
        <f t="shared" si="221"/>
        <v>581.65</v>
      </c>
      <c r="Q3554" t="s">
        <v>8321</v>
      </c>
      <c r="R3554" t="s">
        <v>8322</v>
      </c>
      <c r="S3554" s="11">
        <f t="shared" si="222"/>
        <v>41788.337083333332</v>
      </c>
      <c r="T3554" s="11">
        <f t="shared" si="223"/>
        <v>41818.337083333332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11633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2.1150909090909091</v>
      </c>
      <c r="P3555">
        <f t="shared" si="221"/>
        <v>111.85576923076923</v>
      </c>
      <c r="Q3555" t="s">
        <v>8321</v>
      </c>
      <c r="R3555" t="s">
        <v>8322</v>
      </c>
      <c r="S3555" s="11">
        <f t="shared" si="222"/>
        <v>42195.778703703705</v>
      </c>
      <c r="T3555" s="11">
        <f t="shared" si="223"/>
        <v>42227.75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11633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2.3266</v>
      </c>
      <c r="P3556">
        <f t="shared" si="221"/>
        <v>219.49056603773585</v>
      </c>
      <c r="Q3556" t="s">
        <v>8321</v>
      </c>
      <c r="R3556" t="s">
        <v>8322</v>
      </c>
      <c r="S3556" s="11">
        <f t="shared" si="222"/>
        <v>42015.800451388888</v>
      </c>
      <c r="T3556" s="11">
        <f t="shared" si="223"/>
        <v>42046.458333333328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11633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4.847083333333333</v>
      </c>
      <c r="P3557">
        <f t="shared" si="221"/>
        <v>830.92857142857144</v>
      </c>
      <c r="Q3557" t="s">
        <v>8321</v>
      </c>
      <c r="R3557" t="s">
        <v>8322</v>
      </c>
      <c r="S3557" s="11">
        <f t="shared" si="222"/>
        <v>42661.192060185189</v>
      </c>
      <c r="T3557" s="11">
        <f t="shared" si="223"/>
        <v>42691.233726851846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11633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5.2877272727272731</v>
      </c>
      <c r="P3558">
        <f t="shared" si="221"/>
        <v>581.65</v>
      </c>
      <c r="Q3558" t="s">
        <v>8321</v>
      </c>
      <c r="R3558" t="s">
        <v>8322</v>
      </c>
      <c r="S3558" s="11">
        <f t="shared" si="222"/>
        <v>41808.399583333332</v>
      </c>
      <c r="T3558" s="11">
        <f t="shared" si="223"/>
        <v>41868.399583333332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11633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0.11633</v>
      </c>
      <c r="P3559">
        <f t="shared" si="221"/>
        <v>20.847670250896059</v>
      </c>
      <c r="Q3559" t="s">
        <v>8321</v>
      </c>
      <c r="R3559" t="s">
        <v>8322</v>
      </c>
      <c r="S3559" s="11">
        <f t="shared" si="222"/>
        <v>41730.026747685188</v>
      </c>
      <c r="T3559" s="11">
        <f t="shared" si="223"/>
        <v>41764.026747685188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11633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33.237142857142857</v>
      </c>
      <c r="P3560">
        <f t="shared" si="221"/>
        <v>528.77272727272725</v>
      </c>
      <c r="Q3560" t="s">
        <v>8321</v>
      </c>
      <c r="R3560" t="s">
        <v>8322</v>
      </c>
      <c r="S3560" s="11">
        <f t="shared" si="222"/>
        <v>42139.566840277781</v>
      </c>
      <c r="T3560" s="11">
        <f t="shared" si="223"/>
        <v>42181.625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11633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11.632999999999999</v>
      </c>
      <c r="P3561">
        <f t="shared" si="221"/>
        <v>484.70833333333331</v>
      </c>
      <c r="Q3561" t="s">
        <v>8321</v>
      </c>
      <c r="R3561" t="s">
        <v>8322</v>
      </c>
      <c r="S3561" s="11">
        <f t="shared" si="222"/>
        <v>42193.846157407403</v>
      </c>
      <c r="T3561" s="11">
        <f t="shared" si="223"/>
        <v>42216.123611111107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11633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3.6353124999999999</v>
      </c>
      <c r="P3562">
        <f t="shared" si="221"/>
        <v>157.20270270270271</v>
      </c>
      <c r="Q3562" t="s">
        <v>8321</v>
      </c>
      <c r="R3562" t="s">
        <v>8322</v>
      </c>
      <c r="S3562" s="11">
        <f t="shared" si="222"/>
        <v>42115.639652777783</v>
      </c>
      <c r="T3562" s="11">
        <f t="shared" si="223"/>
        <v>42150.864583333328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11633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4.6532</v>
      </c>
      <c r="P3563">
        <f t="shared" si="221"/>
        <v>215.42592592592592</v>
      </c>
      <c r="Q3563" t="s">
        <v>8321</v>
      </c>
      <c r="R3563" t="s">
        <v>8322</v>
      </c>
      <c r="S3563" s="11">
        <f t="shared" si="222"/>
        <v>42203.430300925931</v>
      </c>
      <c r="T3563" s="11">
        <f t="shared" si="223"/>
        <v>42221.524999999994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11633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36.93015873015873</v>
      </c>
      <c r="P3564">
        <f t="shared" si="221"/>
        <v>375.25806451612902</v>
      </c>
      <c r="Q3564" t="s">
        <v>8321</v>
      </c>
      <c r="R3564" t="s">
        <v>8322</v>
      </c>
      <c r="S3564" s="11">
        <f t="shared" si="222"/>
        <v>42433.511886574073</v>
      </c>
      <c r="T3564" s="11">
        <f t="shared" si="223"/>
        <v>42442.666666666672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11633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23.265999999999998</v>
      </c>
      <c r="P3565">
        <f t="shared" si="221"/>
        <v>465.32</v>
      </c>
      <c r="Q3565" t="s">
        <v>8321</v>
      </c>
      <c r="R3565" t="s">
        <v>8322</v>
      </c>
      <c r="S3565" s="11">
        <f t="shared" si="222"/>
        <v>42555.421944444446</v>
      </c>
      <c r="T3565" s="11">
        <f t="shared" si="223"/>
        <v>42583.541666666672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11633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11.632999999999999</v>
      </c>
      <c r="P3566">
        <f t="shared" si="221"/>
        <v>684.29411764705878</v>
      </c>
      <c r="Q3566" t="s">
        <v>8321</v>
      </c>
      <c r="R3566" t="s">
        <v>8322</v>
      </c>
      <c r="S3566" s="11">
        <f t="shared" si="222"/>
        <v>42236.373252314821</v>
      </c>
      <c r="T3566" s="11">
        <f t="shared" si="223"/>
        <v>42282.416666666672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11633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12.925555555555556</v>
      </c>
      <c r="P3567">
        <f t="shared" si="221"/>
        <v>969.41666666666663</v>
      </c>
      <c r="Q3567" t="s">
        <v>8321</v>
      </c>
      <c r="R3567" t="s">
        <v>8322</v>
      </c>
      <c r="S3567" s="11">
        <f t="shared" si="222"/>
        <v>41974.493148148147</v>
      </c>
      <c r="T3567" s="11">
        <f t="shared" si="223"/>
        <v>42004.493148148147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11633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5.8164999999999996</v>
      </c>
      <c r="P3568">
        <f t="shared" si="221"/>
        <v>306.13157894736844</v>
      </c>
      <c r="Q3568" t="s">
        <v>8321</v>
      </c>
      <c r="R3568" t="s">
        <v>8322</v>
      </c>
      <c r="S3568" s="11">
        <f t="shared" si="222"/>
        <v>41997.257905092592</v>
      </c>
      <c r="T3568" s="11">
        <f t="shared" si="223"/>
        <v>42027.257905092592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11633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11.632999999999999</v>
      </c>
      <c r="P3569">
        <f t="shared" si="221"/>
        <v>283.73170731707319</v>
      </c>
      <c r="Q3569" t="s">
        <v>8321</v>
      </c>
      <c r="R3569" t="s">
        <v>8322</v>
      </c>
      <c r="S3569" s="11">
        <f t="shared" si="222"/>
        <v>42135.560694444444</v>
      </c>
      <c r="T3569" s="11">
        <f t="shared" si="223"/>
        <v>42165.560694444444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11633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11.632999999999999</v>
      </c>
      <c r="P3570">
        <f t="shared" si="221"/>
        <v>612.26315789473688</v>
      </c>
      <c r="Q3570" t="s">
        <v>8321</v>
      </c>
      <c r="R3570" t="s">
        <v>8322</v>
      </c>
      <c r="S3570" s="11">
        <f t="shared" si="222"/>
        <v>41869.490671296298</v>
      </c>
      <c r="T3570" s="11">
        <f t="shared" si="223"/>
        <v>41899.490671296298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11633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2.3266</v>
      </c>
      <c r="P3571">
        <f t="shared" si="221"/>
        <v>283.73170731707319</v>
      </c>
      <c r="Q3571" t="s">
        <v>8321</v>
      </c>
      <c r="R3571" t="s">
        <v>8322</v>
      </c>
      <c r="S3571" s="11">
        <f t="shared" si="222"/>
        <v>41982.438611111109</v>
      </c>
      <c r="T3571" s="11">
        <f t="shared" si="223"/>
        <v>42012.438611111109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11633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5.8164999999999996</v>
      </c>
      <c r="P3572">
        <f t="shared" si="221"/>
        <v>447.42307692307691</v>
      </c>
      <c r="Q3572" t="s">
        <v>8321</v>
      </c>
      <c r="R3572" t="s">
        <v>8322</v>
      </c>
      <c r="S3572" s="11">
        <f t="shared" si="222"/>
        <v>41976.081979166673</v>
      </c>
      <c r="T3572" s="11">
        <f t="shared" si="223"/>
        <v>42004.041666666672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11633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7.7553333333333336</v>
      </c>
      <c r="P3573">
        <f t="shared" si="221"/>
        <v>465.32</v>
      </c>
      <c r="Q3573" t="s">
        <v>8321</v>
      </c>
      <c r="R3573" t="s">
        <v>8322</v>
      </c>
      <c r="S3573" s="11">
        <f t="shared" si="222"/>
        <v>41912.608946759261</v>
      </c>
      <c r="T3573" s="11">
        <f t="shared" si="223"/>
        <v>41942.608946759261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11633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23.265999999999998</v>
      </c>
      <c r="P3574">
        <f t="shared" si="221"/>
        <v>1292.5555555555557</v>
      </c>
      <c r="Q3574" t="s">
        <v>8321</v>
      </c>
      <c r="R3574" t="s">
        <v>8322</v>
      </c>
      <c r="S3574" s="11">
        <f t="shared" si="222"/>
        <v>42146.320393518516</v>
      </c>
      <c r="T3574" s="11">
        <f t="shared" si="223"/>
        <v>42176.320393518516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11633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3.8776666666666668</v>
      </c>
      <c r="P3575">
        <f t="shared" si="221"/>
        <v>149.14102564102564</v>
      </c>
      <c r="Q3575" t="s">
        <v>8321</v>
      </c>
      <c r="R3575" t="s">
        <v>8322</v>
      </c>
      <c r="S3575" s="11">
        <f t="shared" si="222"/>
        <v>41921.125532407408</v>
      </c>
      <c r="T3575" s="11">
        <f t="shared" si="223"/>
        <v>41951.167199074072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11633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2.0056896551724139</v>
      </c>
      <c r="P3576">
        <f t="shared" si="221"/>
        <v>258.51111111111112</v>
      </c>
      <c r="Q3576" t="s">
        <v>8321</v>
      </c>
      <c r="R3576" t="s">
        <v>8322</v>
      </c>
      <c r="S3576" s="11">
        <f t="shared" si="222"/>
        <v>41926.692685185182</v>
      </c>
      <c r="T3576" s="11">
        <f t="shared" si="223"/>
        <v>41956.734351851846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11633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1.1633</v>
      </c>
      <c r="P3577">
        <f t="shared" si="221"/>
        <v>114.04901960784314</v>
      </c>
      <c r="Q3577" t="s">
        <v>8321</v>
      </c>
      <c r="R3577" t="s">
        <v>8322</v>
      </c>
      <c r="S3577" s="11">
        <f t="shared" si="222"/>
        <v>42561.533877314811</v>
      </c>
      <c r="T3577" s="11">
        <f t="shared" si="223"/>
        <v>42592.915972222225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11633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116.33</v>
      </c>
      <c r="P3578">
        <f t="shared" si="221"/>
        <v>2326.6</v>
      </c>
      <c r="Q3578" t="s">
        <v>8321</v>
      </c>
      <c r="R3578" t="s">
        <v>8322</v>
      </c>
      <c r="S3578" s="11">
        <f t="shared" si="222"/>
        <v>42649.29923611111</v>
      </c>
      <c r="T3578" s="11">
        <f t="shared" si="223"/>
        <v>42709.340902777782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11633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19.388333333333332</v>
      </c>
      <c r="P3579">
        <f t="shared" si="221"/>
        <v>430.85185185185185</v>
      </c>
      <c r="Q3579" t="s">
        <v>8321</v>
      </c>
      <c r="R3579" t="s">
        <v>8322</v>
      </c>
      <c r="S3579" s="11">
        <f t="shared" si="222"/>
        <v>42093.536840277782</v>
      </c>
      <c r="T3579" s="11">
        <f t="shared" si="223"/>
        <v>42120.01944444445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11633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7.7553333333333336</v>
      </c>
      <c r="P3580">
        <f t="shared" si="221"/>
        <v>314.40540540540542</v>
      </c>
      <c r="Q3580" t="s">
        <v>8321</v>
      </c>
      <c r="R3580" t="s">
        <v>8322</v>
      </c>
      <c r="S3580" s="11">
        <f t="shared" si="222"/>
        <v>42460.483530092592</v>
      </c>
      <c r="T3580" s="11">
        <f t="shared" si="223"/>
        <v>42490.483530092592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11633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23.265999999999998</v>
      </c>
      <c r="P3581">
        <f t="shared" si="221"/>
        <v>830.92857142857144</v>
      </c>
      <c r="Q3581" t="s">
        <v>8321</v>
      </c>
      <c r="R3581" t="s">
        <v>8322</v>
      </c>
      <c r="S3581" s="11">
        <f t="shared" si="222"/>
        <v>42430.512222222227</v>
      </c>
      <c r="T3581" s="11">
        <f t="shared" si="223"/>
        <v>42460.470555555556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11633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12.925555555555556</v>
      </c>
      <c r="P3582">
        <f t="shared" si="221"/>
        <v>430.85185185185185</v>
      </c>
      <c r="Q3582" t="s">
        <v>8321</v>
      </c>
      <c r="R3582" t="s">
        <v>8322</v>
      </c>
      <c r="S3582" s="11">
        <f t="shared" si="222"/>
        <v>42025.926180555558</v>
      </c>
      <c r="T3582" s="11">
        <f t="shared" si="223"/>
        <v>42063.957638888889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11633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7.7553333333333336</v>
      </c>
      <c r="P3583">
        <f t="shared" si="221"/>
        <v>258.51111111111112</v>
      </c>
      <c r="Q3583" t="s">
        <v>8321</v>
      </c>
      <c r="R3583" t="s">
        <v>8322</v>
      </c>
      <c r="S3583" s="11">
        <f t="shared" si="222"/>
        <v>41836.221180555556</v>
      </c>
      <c r="T3583" s="11">
        <f t="shared" si="223"/>
        <v>41850.221180555556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11633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11.632999999999999</v>
      </c>
      <c r="P3584">
        <f t="shared" si="221"/>
        <v>237.40816326530611</v>
      </c>
      <c r="Q3584" t="s">
        <v>8321</v>
      </c>
      <c r="R3584" t="s">
        <v>8322</v>
      </c>
      <c r="S3584" s="11">
        <f t="shared" si="222"/>
        <v>42450.845856481479</v>
      </c>
      <c r="T3584" s="11">
        <f t="shared" si="223"/>
        <v>42464.845856481479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11633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3.8776666666666668</v>
      </c>
      <c r="P3585">
        <f t="shared" si="221"/>
        <v>484.70833333333331</v>
      </c>
      <c r="Q3585" t="s">
        <v>8321</v>
      </c>
      <c r="R3585" t="s">
        <v>8322</v>
      </c>
      <c r="S3585" s="11">
        <f t="shared" si="222"/>
        <v>42418.175983796296</v>
      </c>
      <c r="T3585" s="11">
        <f t="shared" si="223"/>
        <v>42478.134317129632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11633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3.8776666666666668</v>
      </c>
      <c r="P3586">
        <f t="shared" si="221"/>
        <v>103.86607142857143</v>
      </c>
      <c r="Q3586" t="s">
        <v>8321</v>
      </c>
      <c r="R3586" t="s">
        <v>8322</v>
      </c>
      <c r="S3586" s="11">
        <f t="shared" si="222"/>
        <v>42168.066481481481</v>
      </c>
      <c r="T3586" s="11">
        <f t="shared" si="223"/>
        <v>42198.066481481481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11633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3.421470588235294</v>
      </c>
      <c r="P3587">
        <f t="shared" ref="P3587:P3650" si="225">IF(L3587&gt;0, E3587/L3587, 0)</f>
        <v>505.78260869565219</v>
      </c>
      <c r="Q3587" t="s">
        <v>8321</v>
      </c>
      <c r="R3587" t="s">
        <v>8322</v>
      </c>
      <c r="S3587" s="11">
        <f t="shared" ref="S3587:S3650" si="226">(((J3587/60)/60)/24)+DATE(1970,1,1)+(-6/24)</f>
        <v>41964.466319444444</v>
      </c>
      <c r="T3587" s="11">
        <f t="shared" ref="T3587:T3650" si="227">(((I3587/60)/60)/24)+DATE(1970,1,1)+(-6/24)</f>
        <v>41994.466319444444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11633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1.5510666666666666</v>
      </c>
      <c r="P3588">
        <f t="shared" si="225"/>
        <v>215.42592592592592</v>
      </c>
      <c r="Q3588" t="s">
        <v>8321</v>
      </c>
      <c r="R3588" t="s">
        <v>8322</v>
      </c>
      <c r="S3588" s="11">
        <f t="shared" si="226"/>
        <v>42576.447569444441</v>
      </c>
      <c r="T3588" s="11">
        <f t="shared" si="227"/>
        <v>42636.447569444441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11633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23.265999999999998</v>
      </c>
      <c r="P3589">
        <f t="shared" si="225"/>
        <v>415.46428571428572</v>
      </c>
      <c r="Q3589" t="s">
        <v>8321</v>
      </c>
      <c r="R3589" t="s">
        <v>8322</v>
      </c>
      <c r="S3589" s="11">
        <f t="shared" si="226"/>
        <v>42503.289976851855</v>
      </c>
      <c r="T3589" s="11">
        <f t="shared" si="227"/>
        <v>42548.541666666672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11633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58.164999999999999</v>
      </c>
      <c r="P3590">
        <f t="shared" si="225"/>
        <v>1057.5454545454545</v>
      </c>
      <c r="Q3590" t="s">
        <v>8321</v>
      </c>
      <c r="R3590" t="s">
        <v>8322</v>
      </c>
      <c r="S3590" s="11">
        <f t="shared" si="226"/>
        <v>42101.578819444447</v>
      </c>
      <c r="T3590" s="11">
        <f t="shared" si="227"/>
        <v>42123.708333333328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11633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2.9082499999999998</v>
      </c>
      <c r="P3591">
        <f t="shared" si="225"/>
        <v>187.62903225806451</v>
      </c>
      <c r="Q3591" t="s">
        <v>8321</v>
      </c>
      <c r="R3591" t="s">
        <v>8322</v>
      </c>
      <c r="S3591" s="11">
        <f t="shared" si="226"/>
        <v>42125.397534722222</v>
      </c>
      <c r="T3591" s="11">
        <f t="shared" si="227"/>
        <v>42150.397534722222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11633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2.3266</v>
      </c>
      <c r="P3592">
        <f t="shared" si="225"/>
        <v>159.35616438356163</v>
      </c>
      <c r="Q3592" t="s">
        <v>8321</v>
      </c>
      <c r="R3592" t="s">
        <v>8322</v>
      </c>
      <c r="S3592" s="11">
        <f t="shared" si="226"/>
        <v>41902.083726851852</v>
      </c>
      <c r="T3592" s="11">
        <f t="shared" si="227"/>
        <v>41932.083726851852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11633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16.618571428571428</v>
      </c>
      <c r="P3593">
        <f t="shared" si="225"/>
        <v>646.27777777777783</v>
      </c>
      <c r="Q3593" t="s">
        <v>8321</v>
      </c>
      <c r="R3593" t="s">
        <v>8322</v>
      </c>
      <c r="S3593" s="11">
        <f t="shared" si="226"/>
        <v>42003.698425925926</v>
      </c>
      <c r="T3593" s="11">
        <f t="shared" si="227"/>
        <v>42027.957638888889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11633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5.8164999999999996</v>
      </c>
      <c r="P3594">
        <f t="shared" si="225"/>
        <v>332.37142857142857</v>
      </c>
      <c r="Q3594" t="s">
        <v>8321</v>
      </c>
      <c r="R3594" t="s">
        <v>8322</v>
      </c>
      <c r="S3594" s="11">
        <f t="shared" si="226"/>
        <v>41988.579942129625</v>
      </c>
      <c r="T3594" s="11">
        <f t="shared" si="227"/>
        <v>42045.957638888889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11633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3.8776666666666668</v>
      </c>
      <c r="P3595">
        <f t="shared" si="225"/>
        <v>270.53488372093022</v>
      </c>
      <c r="Q3595" t="s">
        <v>8321</v>
      </c>
      <c r="R3595" t="s">
        <v>8322</v>
      </c>
      <c r="S3595" s="11">
        <f t="shared" si="226"/>
        <v>41974.648599537039</v>
      </c>
      <c r="T3595" s="11">
        <f t="shared" si="227"/>
        <v>42009.601388888885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11633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7.2706249999999999</v>
      </c>
      <c r="P3596">
        <f t="shared" si="225"/>
        <v>323.13888888888891</v>
      </c>
      <c r="Q3596" t="s">
        <v>8321</v>
      </c>
      <c r="R3596" t="s">
        <v>8322</v>
      </c>
      <c r="S3596" s="11">
        <f t="shared" si="226"/>
        <v>42591.816921296297</v>
      </c>
      <c r="T3596" s="11">
        <f t="shared" si="227"/>
        <v>42616.816921296297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11633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4.4742307692307692</v>
      </c>
      <c r="P3597">
        <f t="shared" si="225"/>
        <v>187.62903225806451</v>
      </c>
      <c r="Q3597" t="s">
        <v>8321</v>
      </c>
      <c r="R3597" t="s">
        <v>8322</v>
      </c>
      <c r="S3597" s="11">
        <f t="shared" si="226"/>
        <v>42049.758368055554</v>
      </c>
      <c r="T3597" s="11">
        <f t="shared" si="227"/>
        <v>42076.040972222225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11633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10.575454545454546</v>
      </c>
      <c r="P3598">
        <f t="shared" si="225"/>
        <v>775.5333333333333</v>
      </c>
      <c r="Q3598" t="s">
        <v>8321</v>
      </c>
      <c r="R3598" t="s">
        <v>8322</v>
      </c>
      <c r="S3598" s="11">
        <f t="shared" si="226"/>
        <v>41856.465069444443</v>
      </c>
      <c r="T3598" s="11">
        <f t="shared" si="227"/>
        <v>41877.465069444443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11633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4.6532</v>
      </c>
      <c r="P3599">
        <f t="shared" si="225"/>
        <v>352.5151515151515</v>
      </c>
      <c r="Q3599" t="s">
        <v>8321</v>
      </c>
      <c r="R3599" t="s">
        <v>8322</v>
      </c>
      <c r="S3599" s="11">
        <f t="shared" si="226"/>
        <v>42417.335532407407</v>
      </c>
      <c r="T3599" s="11">
        <f t="shared" si="227"/>
        <v>42431.999305555553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11633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11.632999999999999</v>
      </c>
      <c r="P3600">
        <f t="shared" si="225"/>
        <v>430.85185185185185</v>
      </c>
      <c r="Q3600" t="s">
        <v>8321</v>
      </c>
      <c r="R3600" t="s">
        <v>8322</v>
      </c>
      <c r="S3600" s="11">
        <f t="shared" si="226"/>
        <v>41866.54886574074</v>
      </c>
      <c r="T3600" s="11">
        <f t="shared" si="227"/>
        <v>41884.957638888889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11633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23.265999999999998</v>
      </c>
      <c r="P3601">
        <f t="shared" si="225"/>
        <v>684.29411764705878</v>
      </c>
      <c r="Q3601" t="s">
        <v>8321</v>
      </c>
      <c r="R3601" t="s">
        <v>8322</v>
      </c>
      <c r="S3601" s="11">
        <f t="shared" si="226"/>
        <v>42220.54487268519</v>
      </c>
      <c r="T3601" s="11">
        <f t="shared" si="227"/>
        <v>42245.75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11633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1163.3</v>
      </c>
      <c r="P3602">
        <f t="shared" si="225"/>
        <v>2908.25</v>
      </c>
      <c r="Q3602" t="s">
        <v>8321</v>
      </c>
      <c r="R3602" t="s">
        <v>8322</v>
      </c>
      <c r="S3602" s="11">
        <f t="shared" si="226"/>
        <v>42628.599120370374</v>
      </c>
      <c r="T3602" s="11">
        <f t="shared" si="227"/>
        <v>42656.599120370374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11633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5.8164999999999996</v>
      </c>
      <c r="P3603">
        <f t="shared" si="225"/>
        <v>219.49056603773585</v>
      </c>
      <c r="Q3603" t="s">
        <v>8321</v>
      </c>
      <c r="R3603" t="s">
        <v>8322</v>
      </c>
      <c r="S3603" s="11">
        <f t="shared" si="226"/>
        <v>41990.74863425926</v>
      </c>
      <c r="T3603" s="11">
        <f t="shared" si="227"/>
        <v>42020.74863425926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11633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2.9082499999999998</v>
      </c>
      <c r="P3604">
        <f t="shared" si="225"/>
        <v>237.40816326530611</v>
      </c>
      <c r="Q3604" t="s">
        <v>8321</v>
      </c>
      <c r="R3604" t="s">
        <v>8322</v>
      </c>
      <c r="S3604" s="11">
        <f t="shared" si="226"/>
        <v>42447.644432870366</v>
      </c>
      <c r="T3604" s="11">
        <f t="shared" si="227"/>
        <v>42507.644432870366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11633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7.7553333333333336</v>
      </c>
      <c r="P3605">
        <f t="shared" si="225"/>
        <v>204.08771929824562</v>
      </c>
      <c r="Q3605" t="s">
        <v>8321</v>
      </c>
      <c r="R3605" t="s">
        <v>8322</v>
      </c>
      <c r="S3605" s="11">
        <f t="shared" si="226"/>
        <v>42283.614351851851</v>
      </c>
      <c r="T3605" s="11">
        <f t="shared" si="227"/>
        <v>42313.656018518523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11633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3.8776666666666668</v>
      </c>
      <c r="P3606">
        <f t="shared" si="225"/>
        <v>168.59420289855072</v>
      </c>
      <c r="Q3606" t="s">
        <v>8321</v>
      </c>
      <c r="R3606" t="s">
        <v>8322</v>
      </c>
      <c r="S3606" s="11">
        <f t="shared" si="226"/>
        <v>42482.765694444446</v>
      </c>
      <c r="T3606" s="11">
        <f t="shared" si="227"/>
        <v>42489.040972222225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11633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46.531999999999996</v>
      </c>
      <c r="P3607">
        <f t="shared" si="225"/>
        <v>775.5333333333333</v>
      </c>
      <c r="Q3607" t="s">
        <v>8321</v>
      </c>
      <c r="R3607" t="s">
        <v>8322</v>
      </c>
      <c r="S3607" s="11">
        <f t="shared" si="226"/>
        <v>42383.543124999997</v>
      </c>
      <c r="T3607" s="11">
        <f t="shared" si="227"/>
        <v>42413.543124999997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11633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3.8776666666666668</v>
      </c>
      <c r="P3608">
        <f t="shared" si="225"/>
        <v>181.765625</v>
      </c>
      <c r="Q3608" t="s">
        <v>8321</v>
      </c>
      <c r="R3608" t="s">
        <v>8322</v>
      </c>
      <c r="S3608" s="11">
        <f t="shared" si="226"/>
        <v>42566.354826388888</v>
      </c>
      <c r="T3608" s="11">
        <f t="shared" si="227"/>
        <v>42596.354826388888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11633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21.150909090909092</v>
      </c>
      <c r="P3609">
        <f t="shared" si="225"/>
        <v>581.65</v>
      </c>
      <c r="Q3609" t="s">
        <v>8321</v>
      </c>
      <c r="R3609" t="s">
        <v>8322</v>
      </c>
      <c r="S3609" s="11">
        <f t="shared" si="226"/>
        <v>42338.713912037041</v>
      </c>
      <c r="T3609" s="11">
        <f t="shared" si="227"/>
        <v>42352.75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11633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14.54125</v>
      </c>
      <c r="P3610">
        <f t="shared" si="225"/>
        <v>430.85185185185185</v>
      </c>
      <c r="Q3610" t="s">
        <v>8321</v>
      </c>
      <c r="R3610" t="s">
        <v>8322</v>
      </c>
      <c r="S3610" s="11">
        <f t="shared" si="226"/>
        <v>42506.459375000006</v>
      </c>
      <c r="T3610" s="11">
        <f t="shared" si="227"/>
        <v>42538.333333333328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11633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5.9352040816326532</v>
      </c>
      <c r="P3611">
        <f t="shared" si="225"/>
        <v>553.95238095238096</v>
      </c>
      <c r="Q3611" t="s">
        <v>8321</v>
      </c>
      <c r="R3611" t="s">
        <v>8322</v>
      </c>
      <c r="S3611" s="11">
        <f t="shared" si="226"/>
        <v>42429.741724537031</v>
      </c>
      <c r="T3611" s="11">
        <f t="shared" si="227"/>
        <v>42459.700057870374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11633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11.632999999999999</v>
      </c>
      <c r="P3612">
        <f t="shared" si="225"/>
        <v>375.25806451612902</v>
      </c>
      <c r="Q3612" t="s">
        <v>8321</v>
      </c>
      <c r="R3612" t="s">
        <v>8322</v>
      </c>
      <c r="S3612" s="11">
        <f t="shared" si="226"/>
        <v>42203.182129629626</v>
      </c>
      <c r="T3612" s="11">
        <f t="shared" si="227"/>
        <v>42233.182129629626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11633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4.6532</v>
      </c>
      <c r="P3613">
        <f t="shared" si="225"/>
        <v>228.09803921568627</v>
      </c>
      <c r="Q3613" t="s">
        <v>8321</v>
      </c>
      <c r="R3613" t="s">
        <v>8322</v>
      </c>
      <c r="S3613" s="11">
        <f t="shared" si="226"/>
        <v>42072.120381944449</v>
      </c>
      <c r="T3613" s="11">
        <f t="shared" si="227"/>
        <v>42102.120381944449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11633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2.3266</v>
      </c>
      <c r="P3614">
        <f t="shared" si="225"/>
        <v>204.08771929824562</v>
      </c>
      <c r="Q3614" t="s">
        <v>8321</v>
      </c>
      <c r="R3614" t="s">
        <v>8322</v>
      </c>
      <c r="S3614" s="11">
        <f t="shared" si="226"/>
        <v>41789.476979166669</v>
      </c>
      <c r="T3614" s="11">
        <f t="shared" si="227"/>
        <v>41799.476979166669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11633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9.3064</v>
      </c>
      <c r="P3615">
        <f t="shared" si="225"/>
        <v>581.65</v>
      </c>
      <c r="Q3615" t="s">
        <v>8321</v>
      </c>
      <c r="R3615" t="s">
        <v>8322</v>
      </c>
      <c r="S3615" s="11">
        <f t="shared" si="226"/>
        <v>41788.33997685185</v>
      </c>
      <c r="T3615" s="11">
        <f t="shared" si="227"/>
        <v>41818.33997685185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11633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4.6532</v>
      </c>
      <c r="P3616">
        <f t="shared" si="225"/>
        <v>163.8450704225352</v>
      </c>
      <c r="Q3616" t="s">
        <v>8321</v>
      </c>
      <c r="R3616" t="s">
        <v>8322</v>
      </c>
      <c r="S3616" s="11">
        <f t="shared" si="226"/>
        <v>42143.791851851856</v>
      </c>
      <c r="T3616" s="11">
        <f t="shared" si="227"/>
        <v>42173.791851851856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11633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4.6532</v>
      </c>
      <c r="P3617">
        <f t="shared" si="225"/>
        <v>161.56944444444446</v>
      </c>
      <c r="Q3617" t="s">
        <v>8321</v>
      </c>
      <c r="R3617" t="s">
        <v>8322</v>
      </c>
      <c r="S3617" s="11">
        <f t="shared" si="226"/>
        <v>42318.343703703707</v>
      </c>
      <c r="T3617" s="11">
        <f t="shared" si="227"/>
        <v>42348.343703703707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11633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4.6532</v>
      </c>
      <c r="P3618">
        <f t="shared" si="225"/>
        <v>258.51111111111112</v>
      </c>
      <c r="Q3618" t="s">
        <v>8321</v>
      </c>
      <c r="R3618" t="s">
        <v>8322</v>
      </c>
      <c r="S3618" s="11">
        <f t="shared" si="226"/>
        <v>42052.699814814812</v>
      </c>
      <c r="T3618" s="11">
        <f t="shared" si="227"/>
        <v>42082.658148148148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11633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15.720270270270269</v>
      </c>
      <c r="P3619">
        <f t="shared" si="225"/>
        <v>228.09803921568627</v>
      </c>
      <c r="Q3619" t="s">
        <v>8321</v>
      </c>
      <c r="R3619" t="s">
        <v>8322</v>
      </c>
      <c r="S3619" s="11">
        <f t="shared" si="226"/>
        <v>42779.360289351855</v>
      </c>
      <c r="T3619" s="11">
        <f t="shared" si="227"/>
        <v>42793.75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11633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5.8164999999999996</v>
      </c>
      <c r="P3620">
        <f t="shared" si="225"/>
        <v>207.73214285714286</v>
      </c>
      <c r="Q3620" t="s">
        <v>8321</v>
      </c>
      <c r="R3620" t="s">
        <v>8322</v>
      </c>
      <c r="S3620" s="11">
        <f t="shared" si="226"/>
        <v>42128.377893518518</v>
      </c>
      <c r="T3620" s="11">
        <f t="shared" si="227"/>
        <v>42158.377893518518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11633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11.632999999999999</v>
      </c>
      <c r="P3621">
        <f t="shared" si="225"/>
        <v>684.29411764705878</v>
      </c>
      <c r="Q3621" t="s">
        <v>8321</v>
      </c>
      <c r="R3621" t="s">
        <v>8322</v>
      </c>
      <c r="S3621" s="11">
        <f t="shared" si="226"/>
        <v>42660.882245370376</v>
      </c>
      <c r="T3621" s="11">
        <f t="shared" si="227"/>
        <v>42693.666666666672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11633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1.1079047619047619</v>
      </c>
      <c r="P3622">
        <f t="shared" si="225"/>
        <v>59.050761421319798</v>
      </c>
      <c r="Q3622" t="s">
        <v>8321</v>
      </c>
      <c r="R3622" t="s">
        <v>8322</v>
      </c>
      <c r="S3622" s="11">
        <f t="shared" si="226"/>
        <v>42037.688206018516</v>
      </c>
      <c r="T3622" s="11">
        <f t="shared" si="227"/>
        <v>42067.916666666672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11633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3.8776666666666668</v>
      </c>
      <c r="P3623">
        <f t="shared" si="225"/>
        <v>166.18571428571428</v>
      </c>
      <c r="Q3623" t="s">
        <v>8321</v>
      </c>
      <c r="R3623" t="s">
        <v>8322</v>
      </c>
      <c r="S3623" s="11">
        <f t="shared" si="226"/>
        <v>42619.685694444444</v>
      </c>
      <c r="T3623" s="11">
        <f t="shared" si="227"/>
        <v>42643.625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11633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11.632999999999999</v>
      </c>
      <c r="P3624">
        <f t="shared" si="225"/>
        <v>553.95238095238096</v>
      </c>
      <c r="Q3624" t="s">
        <v>8321</v>
      </c>
      <c r="R3624" t="s">
        <v>8322</v>
      </c>
      <c r="S3624" s="11">
        <f t="shared" si="226"/>
        <v>41876.971886574072</v>
      </c>
      <c r="T3624" s="11">
        <f t="shared" si="227"/>
        <v>41909.890972222223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11633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4.6532</v>
      </c>
      <c r="P3625">
        <f t="shared" si="225"/>
        <v>342.14705882352939</v>
      </c>
      <c r="Q3625" t="s">
        <v>8321</v>
      </c>
      <c r="R3625" t="s">
        <v>8322</v>
      </c>
      <c r="S3625" s="11">
        <f t="shared" si="226"/>
        <v>41828.486921296295</v>
      </c>
      <c r="T3625" s="11">
        <f t="shared" si="227"/>
        <v>41846.041666666664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11633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3.8776666666666668</v>
      </c>
      <c r="P3626">
        <f t="shared" si="225"/>
        <v>298.28205128205127</v>
      </c>
      <c r="Q3626" t="s">
        <v>8321</v>
      </c>
      <c r="R3626" t="s">
        <v>8322</v>
      </c>
      <c r="S3626" s="11">
        <f t="shared" si="226"/>
        <v>42545.524189814809</v>
      </c>
      <c r="T3626" s="11">
        <f t="shared" si="227"/>
        <v>42605.524189814809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11633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3.8776666666666668</v>
      </c>
      <c r="P3627">
        <f t="shared" si="225"/>
        <v>149.14102564102564</v>
      </c>
      <c r="Q3627" t="s">
        <v>8321</v>
      </c>
      <c r="R3627" t="s">
        <v>8322</v>
      </c>
      <c r="S3627" s="11">
        <f t="shared" si="226"/>
        <v>42157.402511574073</v>
      </c>
      <c r="T3627" s="11">
        <f t="shared" si="227"/>
        <v>42187.402511574073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11633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2.9082499999999998</v>
      </c>
      <c r="P3628">
        <f t="shared" si="225"/>
        <v>242.35416666666666</v>
      </c>
      <c r="Q3628" t="s">
        <v>8321</v>
      </c>
      <c r="R3628" t="s">
        <v>8322</v>
      </c>
      <c r="S3628" s="11">
        <f t="shared" si="226"/>
        <v>41846.417326388888</v>
      </c>
      <c r="T3628" s="11">
        <f t="shared" si="227"/>
        <v>41867.417326388888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11633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5.8164999999999996</v>
      </c>
      <c r="P3629">
        <f t="shared" si="225"/>
        <v>401.13793103448273</v>
      </c>
      <c r="Q3629" t="s">
        <v>8321</v>
      </c>
      <c r="R3629" t="s">
        <v>8322</v>
      </c>
      <c r="S3629" s="11">
        <f t="shared" si="226"/>
        <v>42460.491747685184</v>
      </c>
      <c r="T3629" s="11">
        <f t="shared" si="227"/>
        <v>42510.915972222225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11633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0.11633</v>
      </c>
      <c r="P3630">
        <f t="shared" si="225"/>
        <v>0</v>
      </c>
      <c r="Q3630" t="s">
        <v>8321</v>
      </c>
      <c r="R3630" t="s">
        <v>8363</v>
      </c>
      <c r="S3630" s="11">
        <f t="shared" si="226"/>
        <v>42291.583287037036</v>
      </c>
      <c r="T3630" s="11">
        <f t="shared" si="227"/>
        <v>42351.624953703707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11633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1.1632999999999999E-2</v>
      </c>
      <c r="P3631">
        <f t="shared" si="225"/>
        <v>5816.5</v>
      </c>
      <c r="Q3631" t="s">
        <v>8321</v>
      </c>
      <c r="R3631" t="s">
        <v>8363</v>
      </c>
      <c r="S3631" s="11">
        <f t="shared" si="226"/>
        <v>42436.844490740739</v>
      </c>
      <c r="T3631" s="11">
        <f t="shared" si="227"/>
        <v>42495.458333333328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11633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3.8776666666666668</v>
      </c>
      <c r="P3632">
        <f t="shared" si="225"/>
        <v>11633</v>
      </c>
      <c r="Q3632" t="s">
        <v>8321</v>
      </c>
      <c r="R3632" t="s">
        <v>8363</v>
      </c>
      <c r="S3632" s="11">
        <f t="shared" si="226"/>
        <v>41942.59710648148</v>
      </c>
      <c r="T3632" s="11">
        <f t="shared" si="227"/>
        <v>41972.638773148152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11633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0.68029239766081873</v>
      </c>
      <c r="P3633">
        <f t="shared" si="225"/>
        <v>197.16949152542372</v>
      </c>
      <c r="Q3633" t="s">
        <v>8321</v>
      </c>
      <c r="R3633" t="s">
        <v>8363</v>
      </c>
      <c r="S3633" s="11">
        <f t="shared" si="226"/>
        <v>41880.503437499996</v>
      </c>
      <c r="T3633" s="11">
        <f t="shared" si="227"/>
        <v>41904.915972222225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11633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23.265999999999998</v>
      </c>
      <c r="P3634">
        <f t="shared" si="225"/>
        <v>11633</v>
      </c>
      <c r="Q3634" t="s">
        <v>8321</v>
      </c>
      <c r="R3634" t="s">
        <v>8363</v>
      </c>
      <c r="S3634" s="11">
        <f t="shared" si="226"/>
        <v>41946.686909722222</v>
      </c>
      <c r="T3634" s="11">
        <f t="shared" si="227"/>
        <v>41966.686909722222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11633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2.3266</v>
      </c>
      <c r="P3635">
        <f t="shared" si="225"/>
        <v>375.25806451612902</v>
      </c>
      <c r="Q3635" t="s">
        <v>8321</v>
      </c>
      <c r="R3635" t="s">
        <v>8363</v>
      </c>
      <c r="S3635" s="11">
        <f t="shared" si="226"/>
        <v>42649.373460648145</v>
      </c>
      <c r="T3635" s="11">
        <f t="shared" si="227"/>
        <v>42692.791666666672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11633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0.15510666666666667</v>
      </c>
      <c r="P3636">
        <f t="shared" si="225"/>
        <v>646.27777777777783</v>
      </c>
      <c r="Q3636" t="s">
        <v>8321</v>
      </c>
      <c r="R3636" t="s">
        <v>8363</v>
      </c>
      <c r="S3636" s="11">
        <f t="shared" si="226"/>
        <v>42700.916365740741</v>
      </c>
      <c r="T3636" s="11">
        <f t="shared" si="227"/>
        <v>42748.915972222225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11633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3.3237142857142858</v>
      </c>
      <c r="P3637">
        <f t="shared" si="225"/>
        <v>1163.3</v>
      </c>
      <c r="Q3637" t="s">
        <v>8321</v>
      </c>
      <c r="R3637" t="s">
        <v>8363</v>
      </c>
      <c r="S3637" s="11">
        <f t="shared" si="226"/>
        <v>42450.63282407407</v>
      </c>
      <c r="T3637" s="11">
        <f t="shared" si="227"/>
        <v>42480.63282407407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11633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7.7553333333333335E-2</v>
      </c>
      <c r="P3638">
        <f t="shared" si="225"/>
        <v>0</v>
      </c>
      <c r="Q3638" t="s">
        <v>8321</v>
      </c>
      <c r="R3638" t="s">
        <v>8363</v>
      </c>
      <c r="S3638" s="11">
        <f t="shared" si="226"/>
        <v>42226.444780092599</v>
      </c>
      <c r="T3638" s="11">
        <f t="shared" si="227"/>
        <v>42261.444780092599</v>
      </c>
    </row>
    <row r="3639" spans="1:20" ht="49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11633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3.8776666666666668</v>
      </c>
      <c r="P3639">
        <f t="shared" si="225"/>
        <v>830.92857142857144</v>
      </c>
      <c r="Q3639" t="s">
        <v>8321</v>
      </c>
      <c r="R3639" t="s">
        <v>8363</v>
      </c>
      <c r="S3639" s="11">
        <f t="shared" si="226"/>
        <v>41975.450636574074</v>
      </c>
      <c r="T3639" s="11">
        <f t="shared" si="227"/>
        <v>42005.450636574074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11633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3.5251515151515154</v>
      </c>
      <c r="P3640">
        <f t="shared" si="225"/>
        <v>5816.5</v>
      </c>
      <c r="Q3640" t="s">
        <v>8321</v>
      </c>
      <c r="R3640" t="s">
        <v>8363</v>
      </c>
      <c r="S3640" s="11">
        <f t="shared" si="226"/>
        <v>42053.422824074078</v>
      </c>
      <c r="T3640" s="11">
        <f t="shared" si="227"/>
        <v>42113.381157407406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11633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0.46532000000000001</v>
      </c>
      <c r="P3641">
        <f t="shared" si="225"/>
        <v>11633</v>
      </c>
      <c r="Q3641" t="s">
        <v>8321</v>
      </c>
      <c r="R3641" t="s">
        <v>8363</v>
      </c>
      <c r="S3641" s="11">
        <f t="shared" si="226"/>
        <v>42590.427152777775</v>
      </c>
      <c r="T3641" s="11">
        <f t="shared" si="227"/>
        <v>42650.382638888885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11633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11.632999999999999</v>
      </c>
      <c r="P3642">
        <f t="shared" si="225"/>
        <v>3877.6666666666665</v>
      </c>
      <c r="Q3642" t="s">
        <v>8321</v>
      </c>
      <c r="R3642" t="s">
        <v>8363</v>
      </c>
      <c r="S3642" s="11">
        <f t="shared" si="226"/>
        <v>42104.531597222223</v>
      </c>
      <c r="T3642" s="11">
        <f t="shared" si="227"/>
        <v>42134.531597222223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11633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3.8776666666666668</v>
      </c>
      <c r="P3643">
        <f t="shared" si="225"/>
        <v>0</v>
      </c>
      <c r="Q3643" t="s">
        <v>8321</v>
      </c>
      <c r="R3643" t="s">
        <v>8363</v>
      </c>
      <c r="S3643" s="11">
        <f t="shared" si="226"/>
        <v>41899.377071759263</v>
      </c>
      <c r="T3643" s="11">
        <f t="shared" si="227"/>
        <v>41916.958333333336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11633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16.618571428571428</v>
      </c>
      <c r="P3644">
        <f t="shared" si="225"/>
        <v>5816.5</v>
      </c>
      <c r="Q3644" t="s">
        <v>8321</v>
      </c>
      <c r="R3644" t="s">
        <v>8363</v>
      </c>
      <c r="S3644" s="11">
        <f t="shared" si="226"/>
        <v>42297.566284722227</v>
      </c>
      <c r="T3644" s="11">
        <f t="shared" si="227"/>
        <v>42338.458333333328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11633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0.46532000000000001</v>
      </c>
      <c r="P3645">
        <f t="shared" si="225"/>
        <v>0</v>
      </c>
      <c r="Q3645" t="s">
        <v>8321</v>
      </c>
      <c r="R3645" t="s">
        <v>8363</v>
      </c>
      <c r="S3645" s="11">
        <f t="shared" si="226"/>
        <v>42284.893969907411</v>
      </c>
      <c r="T3645" s="11">
        <f t="shared" si="227"/>
        <v>42324.935636574075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11633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2.3266</v>
      </c>
      <c r="P3646">
        <f t="shared" si="225"/>
        <v>969.41666666666663</v>
      </c>
      <c r="Q3646" t="s">
        <v>8321</v>
      </c>
      <c r="R3646" t="s">
        <v>8363</v>
      </c>
      <c r="S3646" s="11">
        <f t="shared" si="226"/>
        <v>42408.991747685184</v>
      </c>
      <c r="T3646" s="11">
        <f t="shared" si="227"/>
        <v>42436.957638888889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11633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11.632999999999999</v>
      </c>
      <c r="P3647">
        <f t="shared" si="225"/>
        <v>11633</v>
      </c>
      <c r="Q3647" t="s">
        <v>8321</v>
      </c>
      <c r="R3647" t="s">
        <v>8363</v>
      </c>
      <c r="S3647" s="11">
        <f t="shared" si="226"/>
        <v>42665.720347222217</v>
      </c>
      <c r="T3647" s="11">
        <f t="shared" si="227"/>
        <v>42695.762013888889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11633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1.1633</v>
      </c>
      <c r="P3648">
        <f t="shared" si="225"/>
        <v>1454.125</v>
      </c>
      <c r="Q3648" t="s">
        <v>8321</v>
      </c>
      <c r="R3648" t="s">
        <v>8363</v>
      </c>
      <c r="S3648" s="11">
        <f t="shared" si="226"/>
        <v>42140.171319444446</v>
      </c>
      <c r="T3648" s="11">
        <f t="shared" si="227"/>
        <v>42171.729166666672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11633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23.265999999999998</v>
      </c>
      <c r="P3649">
        <f t="shared" si="225"/>
        <v>5816.5</v>
      </c>
      <c r="Q3649" t="s">
        <v>8321</v>
      </c>
      <c r="R3649" t="s">
        <v>8363</v>
      </c>
      <c r="S3649" s="11">
        <f t="shared" si="226"/>
        <v>42598.499155092592</v>
      </c>
      <c r="T3649" s="11">
        <f t="shared" si="227"/>
        <v>42643.499155092592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11633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0.290825</v>
      </c>
      <c r="P3650">
        <f t="shared" si="225"/>
        <v>159.35616438356163</v>
      </c>
      <c r="Q3650" t="s">
        <v>8321</v>
      </c>
      <c r="R3650" t="s">
        <v>8322</v>
      </c>
      <c r="S3650" s="11">
        <f t="shared" si="226"/>
        <v>41887.042187500003</v>
      </c>
      <c r="T3650" s="11">
        <f t="shared" si="227"/>
        <v>41917.042187500003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11633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15.510666666666667</v>
      </c>
      <c r="P3651">
        <f t="shared" ref="P3651:P3714" si="229">IF(L3651&gt;0, E3651/L3651, 0)</f>
        <v>1454.125</v>
      </c>
      <c r="Q3651" t="s">
        <v>8321</v>
      </c>
      <c r="R3651" t="s">
        <v>8322</v>
      </c>
      <c r="S3651" s="11">
        <f t="shared" ref="S3651:S3714" si="230">(((J3651/60)/60)/24)+DATE(1970,1,1)+(-6/24)</f>
        <v>41780.462893518517</v>
      </c>
      <c r="T3651" s="11">
        <f t="shared" ref="T3651:T3714" si="231">(((I3651/60)/60)/24)+DATE(1970,1,1)+(-6/24)</f>
        <v>41806.462893518517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11633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23.265999999999998</v>
      </c>
      <c r="P3652">
        <f t="shared" si="229"/>
        <v>684.29411764705878</v>
      </c>
      <c r="Q3652" t="s">
        <v>8321</v>
      </c>
      <c r="R3652" t="s">
        <v>8322</v>
      </c>
      <c r="S3652" s="11">
        <f t="shared" si="230"/>
        <v>42381.228981481487</v>
      </c>
      <c r="T3652" s="11">
        <f t="shared" si="231"/>
        <v>42402.228981481487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11633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23.265999999999998</v>
      </c>
      <c r="P3653">
        <f t="shared" si="229"/>
        <v>1292.5555555555557</v>
      </c>
      <c r="Q3653" t="s">
        <v>8321</v>
      </c>
      <c r="R3653" t="s">
        <v>8322</v>
      </c>
      <c r="S3653" s="11">
        <f t="shared" si="230"/>
        <v>41828.396319444444</v>
      </c>
      <c r="T3653" s="11">
        <f t="shared" si="231"/>
        <v>41861.415972222225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11633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38.776666666666664</v>
      </c>
      <c r="P3654">
        <f t="shared" si="229"/>
        <v>684.29411764705878</v>
      </c>
      <c r="Q3654" t="s">
        <v>8321</v>
      </c>
      <c r="R3654" t="s">
        <v>8322</v>
      </c>
      <c r="S3654" s="11">
        <f t="shared" si="230"/>
        <v>42596.394699074073</v>
      </c>
      <c r="T3654" s="11">
        <f t="shared" si="231"/>
        <v>42606.915972222225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11633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5.8164999999999996</v>
      </c>
      <c r="P3655">
        <f t="shared" si="229"/>
        <v>352.5151515151515</v>
      </c>
      <c r="Q3655" t="s">
        <v>8321</v>
      </c>
      <c r="R3655" t="s">
        <v>8322</v>
      </c>
      <c r="S3655" s="11">
        <f t="shared" si="230"/>
        <v>42191.113506944443</v>
      </c>
      <c r="T3655" s="11">
        <f t="shared" si="231"/>
        <v>42221.113506944443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11633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7.7553333333333336</v>
      </c>
      <c r="P3656">
        <f t="shared" si="229"/>
        <v>306.13157894736844</v>
      </c>
      <c r="Q3656" t="s">
        <v>8321</v>
      </c>
      <c r="R3656" t="s">
        <v>8322</v>
      </c>
      <c r="S3656" s="11">
        <f t="shared" si="230"/>
        <v>42440.166504629626</v>
      </c>
      <c r="T3656" s="11">
        <f t="shared" si="231"/>
        <v>42463.458333333328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11633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2.3266</v>
      </c>
      <c r="P3657">
        <f t="shared" si="229"/>
        <v>147.25316455696202</v>
      </c>
      <c r="Q3657" t="s">
        <v>8321</v>
      </c>
      <c r="R3657" t="s">
        <v>8322</v>
      </c>
      <c r="S3657" s="11">
        <f t="shared" si="230"/>
        <v>42173.553217592591</v>
      </c>
      <c r="T3657" s="11">
        <f t="shared" si="231"/>
        <v>42203.040972222225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11633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2.3266</v>
      </c>
      <c r="P3658">
        <f t="shared" si="229"/>
        <v>252.89130434782609</v>
      </c>
      <c r="Q3658" t="s">
        <v>8321</v>
      </c>
      <c r="R3658" t="s">
        <v>8322</v>
      </c>
      <c r="S3658" s="11">
        <f t="shared" si="230"/>
        <v>42737.660138888896</v>
      </c>
      <c r="T3658" s="11">
        <f t="shared" si="231"/>
        <v>42767.707638888889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11633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5.8164999999999996</v>
      </c>
      <c r="P3659">
        <f t="shared" si="229"/>
        <v>581.65</v>
      </c>
      <c r="Q3659" t="s">
        <v>8321</v>
      </c>
      <c r="R3659" t="s">
        <v>8322</v>
      </c>
      <c r="S3659" s="11">
        <f t="shared" si="230"/>
        <v>42499.379849537043</v>
      </c>
      <c r="T3659" s="11">
        <f t="shared" si="231"/>
        <v>42522.654166666667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11633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7.7553333333333336</v>
      </c>
      <c r="P3660">
        <f t="shared" si="229"/>
        <v>581.65</v>
      </c>
      <c r="Q3660" t="s">
        <v>8321</v>
      </c>
      <c r="R3660" t="s">
        <v>8322</v>
      </c>
      <c r="S3660" s="11">
        <f t="shared" si="230"/>
        <v>41775.608564814815</v>
      </c>
      <c r="T3660" s="11">
        <f t="shared" si="231"/>
        <v>41821.915972222225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11633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3.8776666666666668</v>
      </c>
      <c r="P3661">
        <f t="shared" si="229"/>
        <v>894.84615384615381</v>
      </c>
      <c r="Q3661" t="s">
        <v>8321</v>
      </c>
      <c r="R3661" t="s">
        <v>8322</v>
      </c>
      <c r="S3661" s="11">
        <f t="shared" si="230"/>
        <v>42055.027199074073</v>
      </c>
      <c r="T3661" s="11">
        <f t="shared" si="231"/>
        <v>42082.360416666663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11633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46.531999999999996</v>
      </c>
      <c r="P3662">
        <f t="shared" si="229"/>
        <v>528.77272727272725</v>
      </c>
      <c r="Q3662" t="s">
        <v>8321</v>
      </c>
      <c r="R3662" t="s">
        <v>8322</v>
      </c>
      <c r="S3662" s="11">
        <f t="shared" si="230"/>
        <v>41971.631076388891</v>
      </c>
      <c r="T3662" s="11">
        <f t="shared" si="231"/>
        <v>41996.631076388891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11633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3.8776666666666668</v>
      </c>
      <c r="P3663">
        <f t="shared" si="229"/>
        <v>323.13888888888891</v>
      </c>
      <c r="Q3663" t="s">
        <v>8321</v>
      </c>
      <c r="R3663" t="s">
        <v>8322</v>
      </c>
      <c r="S3663" s="11">
        <f t="shared" si="230"/>
        <v>42447.646666666667</v>
      </c>
      <c r="T3663" s="11">
        <f t="shared" si="231"/>
        <v>42469.916666666672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11633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1.4541249999999999</v>
      </c>
      <c r="P3664">
        <f t="shared" si="229"/>
        <v>290.82499999999999</v>
      </c>
      <c r="Q3664" t="s">
        <v>8321</v>
      </c>
      <c r="R3664" t="s">
        <v>8322</v>
      </c>
      <c r="S3664" s="11">
        <f t="shared" si="230"/>
        <v>42063.970069444447</v>
      </c>
      <c r="T3664" s="11">
        <f t="shared" si="231"/>
        <v>42093.928402777776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11633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51.702222222222225</v>
      </c>
      <c r="P3665">
        <f t="shared" si="229"/>
        <v>1292.5555555555557</v>
      </c>
      <c r="Q3665" t="s">
        <v>8321</v>
      </c>
      <c r="R3665" t="s">
        <v>8322</v>
      </c>
      <c r="S3665" s="11">
        <f t="shared" si="230"/>
        <v>42665.201736111107</v>
      </c>
      <c r="T3665" s="11">
        <f t="shared" si="231"/>
        <v>42725.243402777778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11633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14.54125</v>
      </c>
      <c r="P3666">
        <f t="shared" si="229"/>
        <v>612.26315789473688</v>
      </c>
      <c r="Q3666" t="s">
        <v>8321</v>
      </c>
      <c r="R3666" t="s">
        <v>8322</v>
      </c>
      <c r="S3666" s="11">
        <f t="shared" si="230"/>
        <v>42522.998715277776</v>
      </c>
      <c r="T3666" s="11">
        <f t="shared" si="231"/>
        <v>42536.998715277776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11633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18.762903225806451</v>
      </c>
      <c r="P3667">
        <f t="shared" si="229"/>
        <v>830.92857142857144</v>
      </c>
      <c r="Q3667" t="s">
        <v>8321</v>
      </c>
      <c r="R3667" t="s">
        <v>8322</v>
      </c>
      <c r="S3667" s="11">
        <f t="shared" si="230"/>
        <v>42294.558124999996</v>
      </c>
      <c r="T3667" s="11">
        <f t="shared" si="231"/>
        <v>42305.579166666663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11633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9.6941666666666659</v>
      </c>
      <c r="P3668">
        <f t="shared" si="229"/>
        <v>306.13157894736844</v>
      </c>
      <c r="Q3668" t="s">
        <v>8321</v>
      </c>
      <c r="R3668" t="s">
        <v>8322</v>
      </c>
      <c r="S3668" s="11">
        <f t="shared" si="230"/>
        <v>41822.65488425926</v>
      </c>
      <c r="T3668" s="11">
        <f t="shared" si="231"/>
        <v>41844.041666666664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11633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3.8776666666666668</v>
      </c>
      <c r="P3669">
        <f t="shared" si="229"/>
        <v>200.56896551724137</v>
      </c>
      <c r="Q3669" t="s">
        <v>8321</v>
      </c>
      <c r="R3669" t="s">
        <v>8322</v>
      </c>
      <c r="S3669" s="11">
        <f t="shared" si="230"/>
        <v>42173.720127314817</v>
      </c>
      <c r="T3669" s="11">
        <f t="shared" si="231"/>
        <v>42203.720127314817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11633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11.632999999999999</v>
      </c>
      <c r="P3670">
        <f t="shared" si="229"/>
        <v>415.46428571428572</v>
      </c>
      <c r="Q3670" t="s">
        <v>8321</v>
      </c>
      <c r="R3670" t="s">
        <v>8322</v>
      </c>
      <c r="S3670" s="11">
        <f t="shared" si="230"/>
        <v>42185.306157407409</v>
      </c>
      <c r="T3670" s="11">
        <f t="shared" si="231"/>
        <v>42208.522916666669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11633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11.632999999999999</v>
      </c>
      <c r="P3671">
        <f t="shared" si="229"/>
        <v>684.29411764705878</v>
      </c>
      <c r="Q3671" t="s">
        <v>8321</v>
      </c>
      <c r="R3671" t="s">
        <v>8322</v>
      </c>
      <c r="S3671" s="11">
        <f t="shared" si="230"/>
        <v>42136.425196759257</v>
      </c>
      <c r="T3671" s="11">
        <f t="shared" si="231"/>
        <v>42166.425196759257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11633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52.877272727272725</v>
      </c>
      <c r="P3672">
        <f t="shared" si="229"/>
        <v>969.41666666666663</v>
      </c>
      <c r="Q3672" t="s">
        <v>8321</v>
      </c>
      <c r="R3672" t="s">
        <v>8322</v>
      </c>
      <c r="S3672" s="11">
        <f t="shared" si="230"/>
        <v>42142.264016203699</v>
      </c>
      <c r="T3672" s="11">
        <f t="shared" si="231"/>
        <v>42155.708333333328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11633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3.3237142857142858</v>
      </c>
      <c r="P3673">
        <f t="shared" si="229"/>
        <v>290.82499999999999</v>
      </c>
      <c r="Q3673" t="s">
        <v>8321</v>
      </c>
      <c r="R3673" t="s">
        <v>8322</v>
      </c>
      <c r="S3673" s="11">
        <f t="shared" si="230"/>
        <v>41820.37809027778</v>
      </c>
      <c r="T3673" s="11">
        <f t="shared" si="231"/>
        <v>41840.915972222225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11633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3.8776666666666668</v>
      </c>
      <c r="P3674">
        <f t="shared" si="229"/>
        <v>204.08771929824562</v>
      </c>
      <c r="Q3674" t="s">
        <v>8321</v>
      </c>
      <c r="R3674" t="s">
        <v>8322</v>
      </c>
      <c r="S3674" s="11">
        <f t="shared" si="230"/>
        <v>41878.696574074071</v>
      </c>
      <c r="T3674" s="11">
        <f t="shared" si="231"/>
        <v>41908.696574074071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11633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2.9082499999999998</v>
      </c>
      <c r="P3675">
        <f t="shared" si="229"/>
        <v>102.04385964912281</v>
      </c>
      <c r="Q3675" t="s">
        <v>8321</v>
      </c>
      <c r="R3675" t="s">
        <v>8322</v>
      </c>
      <c r="S3675" s="11">
        <f t="shared" si="230"/>
        <v>41914.045104166667</v>
      </c>
      <c r="T3675" s="11">
        <f t="shared" si="231"/>
        <v>41948.286111111112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11633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2.5851111111111109</v>
      </c>
      <c r="P3676">
        <f t="shared" si="229"/>
        <v>375.25806451612902</v>
      </c>
      <c r="Q3676" t="s">
        <v>8321</v>
      </c>
      <c r="R3676" t="s">
        <v>8322</v>
      </c>
      <c r="S3676" s="11">
        <f t="shared" si="230"/>
        <v>42556.623020833329</v>
      </c>
      <c r="T3676" s="11">
        <f t="shared" si="231"/>
        <v>42616.623020833329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11633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232.66</v>
      </c>
      <c r="P3677">
        <f t="shared" si="229"/>
        <v>3877.6666666666665</v>
      </c>
      <c r="Q3677" t="s">
        <v>8321</v>
      </c>
      <c r="R3677" t="s">
        <v>8322</v>
      </c>
      <c r="S3677" s="11">
        <f t="shared" si="230"/>
        <v>42493.347013888888</v>
      </c>
      <c r="T3677" s="11">
        <f t="shared" si="231"/>
        <v>42505.708333333328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11633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14.54125</v>
      </c>
      <c r="P3678">
        <f t="shared" si="229"/>
        <v>727.0625</v>
      </c>
      <c r="Q3678" t="s">
        <v>8321</v>
      </c>
      <c r="R3678" t="s">
        <v>8322</v>
      </c>
      <c r="S3678" s="11">
        <f t="shared" si="230"/>
        <v>41876.565787037034</v>
      </c>
      <c r="T3678" s="11">
        <f t="shared" si="231"/>
        <v>41894.565787037034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11633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0.9694166666666667</v>
      </c>
      <c r="P3679">
        <f t="shared" si="229"/>
        <v>58.457286432160807</v>
      </c>
      <c r="Q3679" t="s">
        <v>8321</v>
      </c>
      <c r="R3679" t="s">
        <v>8322</v>
      </c>
      <c r="S3679" s="11">
        <f t="shared" si="230"/>
        <v>41802.324282407404</v>
      </c>
      <c r="T3679" s="11">
        <f t="shared" si="231"/>
        <v>41822.915972222225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11633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5.8164999999999996</v>
      </c>
      <c r="P3680">
        <f t="shared" si="229"/>
        <v>375.25806451612902</v>
      </c>
      <c r="Q3680" t="s">
        <v>8321</v>
      </c>
      <c r="R3680" t="s">
        <v>8322</v>
      </c>
      <c r="S3680" s="11">
        <f t="shared" si="230"/>
        <v>42120.281226851846</v>
      </c>
      <c r="T3680" s="11">
        <f t="shared" si="231"/>
        <v>42155.281226851846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11633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5.8164999999999996</v>
      </c>
      <c r="P3681">
        <f t="shared" si="229"/>
        <v>387.76666666666665</v>
      </c>
      <c r="Q3681" t="s">
        <v>8321</v>
      </c>
      <c r="R3681" t="s">
        <v>8322</v>
      </c>
      <c r="S3681" s="11">
        <f t="shared" si="230"/>
        <v>41786.511354166665</v>
      </c>
      <c r="T3681" s="11">
        <f t="shared" si="231"/>
        <v>41820.957638888889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11633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3.8776666666666668</v>
      </c>
      <c r="P3682">
        <f t="shared" si="229"/>
        <v>342.14705882352939</v>
      </c>
      <c r="Q3682" t="s">
        <v>8321</v>
      </c>
      <c r="R3682" t="s">
        <v>8322</v>
      </c>
      <c r="S3682" s="11">
        <f t="shared" si="230"/>
        <v>42627.204097222217</v>
      </c>
      <c r="T3682" s="11">
        <f t="shared" si="231"/>
        <v>42648.204097222217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11633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11.632999999999999</v>
      </c>
      <c r="P3683">
        <f t="shared" si="229"/>
        <v>646.27777777777783</v>
      </c>
      <c r="Q3683" t="s">
        <v>8321</v>
      </c>
      <c r="R3683" t="s">
        <v>8322</v>
      </c>
      <c r="S3683" s="11">
        <f t="shared" si="230"/>
        <v>42374.401504629626</v>
      </c>
      <c r="T3683" s="11">
        <f t="shared" si="231"/>
        <v>42384.401504629626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11633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3.8776666666666668</v>
      </c>
      <c r="P3684">
        <f t="shared" si="229"/>
        <v>173.62686567164178</v>
      </c>
      <c r="Q3684" t="s">
        <v>8321</v>
      </c>
      <c r="R3684" t="s">
        <v>8322</v>
      </c>
      <c r="S3684" s="11">
        <f t="shared" si="230"/>
        <v>41772.435393518521</v>
      </c>
      <c r="T3684" s="11">
        <f t="shared" si="231"/>
        <v>41806.040972222225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11633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3.3237142857142858</v>
      </c>
      <c r="P3685">
        <f t="shared" si="229"/>
        <v>176.25757575757575</v>
      </c>
      <c r="Q3685" t="s">
        <v>8321</v>
      </c>
      <c r="R3685" t="s">
        <v>8322</v>
      </c>
      <c r="S3685" s="11">
        <f t="shared" si="230"/>
        <v>42632.866851851853</v>
      </c>
      <c r="T3685" s="11">
        <f t="shared" si="231"/>
        <v>42662.866851851853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11633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15.510666666666667</v>
      </c>
      <c r="P3686">
        <f t="shared" si="229"/>
        <v>505.78260869565219</v>
      </c>
      <c r="Q3686" t="s">
        <v>8321</v>
      </c>
      <c r="R3686" t="s">
        <v>8322</v>
      </c>
      <c r="S3686" s="11">
        <f t="shared" si="230"/>
        <v>42218.930393518516</v>
      </c>
      <c r="T3686" s="11">
        <f t="shared" si="231"/>
        <v>42248.930393518516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11633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2.3266</v>
      </c>
      <c r="P3687">
        <f t="shared" si="229"/>
        <v>92.325396825396822</v>
      </c>
      <c r="Q3687" t="s">
        <v>8321</v>
      </c>
      <c r="R3687" t="s">
        <v>8322</v>
      </c>
      <c r="S3687" s="11">
        <f t="shared" si="230"/>
        <v>41753.343275462961</v>
      </c>
      <c r="T3687" s="11">
        <f t="shared" si="231"/>
        <v>41778.625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11633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33.237142857142857</v>
      </c>
      <c r="P3688">
        <f t="shared" si="229"/>
        <v>1938.8333333333333</v>
      </c>
      <c r="Q3688" t="s">
        <v>8321</v>
      </c>
      <c r="R3688" t="s">
        <v>8322</v>
      </c>
      <c r="S3688" s="11">
        <f t="shared" si="230"/>
        <v>42230.412731481483</v>
      </c>
      <c r="T3688" s="11">
        <f t="shared" si="231"/>
        <v>42244.915972222225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11633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2.3266</v>
      </c>
      <c r="P3689">
        <f t="shared" si="229"/>
        <v>465.32</v>
      </c>
      <c r="Q3689" t="s">
        <v>8321</v>
      </c>
      <c r="R3689" t="s">
        <v>8322</v>
      </c>
      <c r="S3689" s="11">
        <f t="shared" si="230"/>
        <v>41786.968229166669</v>
      </c>
      <c r="T3689" s="11">
        <f t="shared" si="231"/>
        <v>41816.968229166669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11633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3.8776666666666668</v>
      </c>
      <c r="P3690">
        <f t="shared" si="229"/>
        <v>298.28205128205127</v>
      </c>
      <c r="Q3690" t="s">
        <v>8321</v>
      </c>
      <c r="R3690" t="s">
        <v>8322</v>
      </c>
      <c r="S3690" s="11">
        <f t="shared" si="230"/>
        <v>41829.537083333329</v>
      </c>
      <c r="T3690" s="11">
        <f t="shared" si="231"/>
        <v>41859.537083333329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11633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3.8776666666666668</v>
      </c>
      <c r="P3691">
        <f t="shared" si="229"/>
        <v>187.62903225806451</v>
      </c>
      <c r="Q3691" t="s">
        <v>8321</v>
      </c>
      <c r="R3691" t="s">
        <v>8322</v>
      </c>
      <c r="S3691" s="11">
        <f t="shared" si="230"/>
        <v>42147.576840277776</v>
      </c>
      <c r="T3691" s="11">
        <f t="shared" si="231"/>
        <v>42176.684027777781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11633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7.7553333333333336</v>
      </c>
      <c r="P3692">
        <f t="shared" si="229"/>
        <v>375.25806451612902</v>
      </c>
      <c r="Q3692" t="s">
        <v>8321</v>
      </c>
      <c r="R3692" t="s">
        <v>8322</v>
      </c>
      <c r="S3692" s="11">
        <f t="shared" si="230"/>
        <v>41940.348182870373</v>
      </c>
      <c r="T3692" s="11">
        <f t="shared" si="231"/>
        <v>41970.389849537038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11633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0.290825</v>
      </c>
      <c r="P3693">
        <f t="shared" si="229"/>
        <v>42.456204379562045</v>
      </c>
      <c r="Q3693" t="s">
        <v>8321</v>
      </c>
      <c r="R3693" t="s">
        <v>8322</v>
      </c>
      <c r="S3693" s="11">
        <f t="shared" si="230"/>
        <v>42020.450567129628</v>
      </c>
      <c r="T3693" s="11">
        <f t="shared" si="231"/>
        <v>42064.957638888889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11633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11.632999999999999</v>
      </c>
      <c r="P3694">
        <f t="shared" si="229"/>
        <v>684.29411764705878</v>
      </c>
      <c r="Q3694" t="s">
        <v>8321</v>
      </c>
      <c r="R3694" t="s">
        <v>8322</v>
      </c>
      <c r="S3694" s="11">
        <f t="shared" si="230"/>
        <v>41891.71503472222</v>
      </c>
      <c r="T3694" s="11">
        <f t="shared" si="231"/>
        <v>41900.75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11633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34.933933933933936</v>
      </c>
      <c r="P3695">
        <f t="shared" si="229"/>
        <v>830.92857142857144</v>
      </c>
      <c r="Q3695" t="s">
        <v>8321</v>
      </c>
      <c r="R3695" t="s">
        <v>8322</v>
      </c>
      <c r="S3695" s="11">
        <f t="shared" si="230"/>
        <v>42308.941307870366</v>
      </c>
      <c r="T3695" s="11">
        <f t="shared" si="231"/>
        <v>42338.6875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11633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3.3237142857142858</v>
      </c>
      <c r="P3696">
        <f t="shared" si="229"/>
        <v>193.88333333333333</v>
      </c>
      <c r="Q3696" t="s">
        <v>8321</v>
      </c>
      <c r="R3696" t="s">
        <v>8322</v>
      </c>
      <c r="S3696" s="11">
        <f t="shared" si="230"/>
        <v>42489.883877314816</v>
      </c>
      <c r="T3696" s="11">
        <f t="shared" si="231"/>
        <v>42526.833333333328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11633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2.9082499999999998</v>
      </c>
      <c r="P3697">
        <f t="shared" si="229"/>
        <v>352.5151515151515</v>
      </c>
      <c r="Q3697" t="s">
        <v>8321</v>
      </c>
      <c r="R3697" t="s">
        <v>8322</v>
      </c>
      <c r="S3697" s="11">
        <f t="shared" si="230"/>
        <v>41995.620486111111</v>
      </c>
      <c r="T3697" s="11">
        <f t="shared" si="231"/>
        <v>42015.620486111111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11633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5.8164999999999996</v>
      </c>
      <c r="P3698">
        <f t="shared" si="229"/>
        <v>149.14102564102564</v>
      </c>
      <c r="Q3698" t="s">
        <v>8321</v>
      </c>
      <c r="R3698" t="s">
        <v>8322</v>
      </c>
      <c r="S3698" s="11">
        <f t="shared" si="230"/>
        <v>41988.367083333331</v>
      </c>
      <c r="T3698" s="11">
        <f t="shared" si="231"/>
        <v>42048.367083333331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11633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5.8164999999999996</v>
      </c>
      <c r="P3699">
        <f t="shared" si="229"/>
        <v>387.76666666666665</v>
      </c>
      <c r="Q3699" t="s">
        <v>8321</v>
      </c>
      <c r="R3699" t="s">
        <v>8322</v>
      </c>
      <c r="S3699" s="11">
        <f t="shared" si="230"/>
        <v>42479.215833333335</v>
      </c>
      <c r="T3699" s="11">
        <f t="shared" si="231"/>
        <v>42500.215833333335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11633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2.3266</v>
      </c>
      <c r="P3700">
        <f t="shared" si="229"/>
        <v>85.536764705882348</v>
      </c>
      <c r="Q3700" t="s">
        <v>8321</v>
      </c>
      <c r="R3700" t="s">
        <v>8322</v>
      </c>
      <c r="S3700" s="11">
        <f t="shared" si="230"/>
        <v>42401.556562500002</v>
      </c>
      <c r="T3700" s="11">
        <f t="shared" si="231"/>
        <v>42431.556562500002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11633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4.6532</v>
      </c>
      <c r="P3701">
        <f t="shared" si="229"/>
        <v>290.82499999999999</v>
      </c>
      <c r="Q3701" t="s">
        <v>8321</v>
      </c>
      <c r="R3701" t="s">
        <v>8322</v>
      </c>
      <c r="S3701" s="11">
        <f t="shared" si="230"/>
        <v>41897.352037037039</v>
      </c>
      <c r="T3701" s="11">
        <f t="shared" si="231"/>
        <v>41927.352037037039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11633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23.265999999999998</v>
      </c>
      <c r="P3702">
        <f t="shared" si="229"/>
        <v>646.27777777777783</v>
      </c>
      <c r="Q3702" t="s">
        <v>8321</v>
      </c>
      <c r="R3702" t="s">
        <v>8322</v>
      </c>
      <c r="S3702" s="11">
        <f t="shared" si="230"/>
        <v>41882.335648148146</v>
      </c>
      <c r="T3702" s="11">
        <f t="shared" si="231"/>
        <v>41912.416666666664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11633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7.7553333333333336</v>
      </c>
      <c r="P3703">
        <f t="shared" si="229"/>
        <v>298.28205128205127</v>
      </c>
      <c r="Q3703" t="s">
        <v>8321</v>
      </c>
      <c r="R3703" t="s">
        <v>8322</v>
      </c>
      <c r="S3703" s="11">
        <f t="shared" si="230"/>
        <v>42129.291585648149</v>
      </c>
      <c r="T3703" s="11">
        <f t="shared" si="231"/>
        <v>42159.291585648149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11633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3.8776666666666668</v>
      </c>
      <c r="P3704">
        <f t="shared" si="229"/>
        <v>553.95238095238096</v>
      </c>
      <c r="Q3704" t="s">
        <v>8321</v>
      </c>
      <c r="R3704" t="s">
        <v>8322</v>
      </c>
      <c r="S3704" s="11">
        <f t="shared" si="230"/>
        <v>42524.28800925926</v>
      </c>
      <c r="T3704" s="11">
        <f t="shared" si="231"/>
        <v>42561.707638888889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11633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11.079047619047619</v>
      </c>
      <c r="P3705">
        <f t="shared" si="229"/>
        <v>387.76666666666665</v>
      </c>
      <c r="Q3705" t="s">
        <v>8321</v>
      </c>
      <c r="R3705" t="s">
        <v>8322</v>
      </c>
      <c r="S3705" s="11">
        <f t="shared" si="230"/>
        <v>42556.254490740743</v>
      </c>
      <c r="T3705" s="11">
        <f t="shared" si="231"/>
        <v>42595.040972222225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11633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38.776666666666664</v>
      </c>
      <c r="P3706">
        <f t="shared" si="229"/>
        <v>430.85185185185185</v>
      </c>
      <c r="Q3706" t="s">
        <v>8321</v>
      </c>
      <c r="R3706" t="s">
        <v>8322</v>
      </c>
      <c r="S3706" s="11">
        <f t="shared" si="230"/>
        <v>42461.439745370371</v>
      </c>
      <c r="T3706" s="11">
        <f t="shared" si="231"/>
        <v>42521.439745370371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11633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4.11496285815352</v>
      </c>
      <c r="P3707">
        <f t="shared" si="229"/>
        <v>332.37142857142857</v>
      </c>
      <c r="Q3707" t="s">
        <v>8321</v>
      </c>
      <c r="R3707" t="s">
        <v>8322</v>
      </c>
      <c r="S3707" s="11">
        <f t="shared" si="230"/>
        <v>41792.292986111112</v>
      </c>
      <c r="T3707" s="11">
        <f t="shared" si="231"/>
        <v>41813.5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11633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7.7553333333333336</v>
      </c>
      <c r="P3708">
        <f t="shared" si="229"/>
        <v>894.84615384615381</v>
      </c>
      <c r="Q3708" t="s">
        <v>8321</v>
      </c>
      <c r="R3708" t="s">
        <v>8322</v>
      </c>
      <c r="S3708" s="11">
        <f t="shared" si="230"/>
        <v>41879.663761574076</v>
      </c>
      <c r="T3708" s="11">
        <f t="shared" si="231"/>
        <v>41894.663761574076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11633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11.632999999999999</v>
      </c>
      <c r="P3709">
        <f t="shared" si="229"/>
        <v>505.78260869565219</v>
      </c>
      <c r="Q3709" t="s">
        <v>8321</v>
      </c>
      <c r="R3709" t="s">
        <v>8322</v>
      </c>
      <c r="S3709" s="11">
        <f t="shared" si="230"/>
        <v>42551.798356481479</v>
      </c>
      <c r="T3709" s="11">
        <f t="shared" si="231"/>
        <v>42572.976388888885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11633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16.618571428571428</v>
      </c>
      <c r="P3710">
        <f t="shared" si="229"/>
        <v>298.28205128205127</v>
      </c>
      <c r="Q3710" t="s">
        <v>8321</v>
      </c>
      <c r="R3710" t="s">
        <v>8322</v>
      </c>
      <c r="S3710" s="11">
        <f t="shared" si="230"/>
        <v>41809.892199074071</v>
      </c>
      <c r="T3710" s="11">
        <f t="shared" si="231"/>
        <v>41823.892199074071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11633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11.632999999999999</v>
      </c>
      <c r="P3711">
        <f t="shared" si="229"/>
        <v>332.37142857142857</v>
      </c>
      <c r="Q3711" t="s">
        <v>8321</v>
      </c>
      <c r="R3711" t="s">
        <v>8322</v>
      </c>
      <c r="S3711" s="11">
        <f t="shared" si="230"/>
        <v>41785.457708333335</v>
      </c>
      <c r="T3711" s="11">
        <f t="shared" si="231"/>
        <v>41815.457708333335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11633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8.9484615384615385</v>
      </c>
      <c r="P3712">
        <f t="shared" si="229"/>
        <v>430.85185185185185</v>
      </c>
      <c r="Q3712" t="s">
        <v>8321</v>
      </c>
      <c r="R3712" t="s">
        <v>8322</v>
      </c>
      <c r="S3712" s="11">
        <f t="shared" si="230"/>
        <v>42072.326249999998</v>
      </c>
      <c r="T3712" s="11">
        <f t="shared" si="231"/>
        <v>42097.326249999998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11633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23.265999999999998</v>
      </c>
      <c r="P3713">
        <f t="shared" si="229"/>
        <v>553.95238095238096</v>
      </c>
      <c r="Q3713" t="s">
        <v>8321</v>
      </c>
      <c r="R3713" t="s">
        <v>8322</v>
      </c>
      <c r="S3713" s="11">
        <f t="shared" si="230"/>
        <v>41779.474224537036</v>
      </c>
      <c r="T3713" s="11">
        <f t="shared" si="231"/>
        <v>41805.416666666664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11633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1.5510666666666666</v>
      </c>
      <c r="P3714">
        <f t="shared" si="229"/>
        <v>111.85576923076923</v>
      </c>
      <c r="Q3714" t="s">
        <v>8321</v>
      </c>
      <c r="R3714" t="s">
        <v>8322</v>
      </c>
      <c r="S3714" s="11">
        <f t="shared" si="230"/>
        <v>42133.922071759262</v>
      </c>
      <c r="T3714" s="11">
        <f t="shared" si="231"/>
        <v>42155.040972222225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11633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5.8164999999999996</v>
      </c>
      <c r="P3715">
        <f t="shared" ref="P3715:P3778" si="233">IF(L3715&gt;0, E3715/L3715, 0)</f>
        <v>612.26315789473688</v>
      </c>
      <c r="Q3715" t="s">
        <v>8321</v>
      </c>
      <c r="R3715" t="s">
        <v>8322</v>
      </c>
      <c r="S3715" s="11">
        <f t="shared" ref="S3715:S3778" si="234">(((J3715/60)/60)/24)+DATE(1970,1,1)+(-6/24)</f>
        <v>42505.488032407404</v>
      </c>
      <c r="T3715" s="11">
        <f t="shared" ref="T3715:T3778" si="235">(((I3715/60)/60)/24)+DATE(1970,1,1)+(-6/24)</f>
        <v>42525.488032407404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11633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1.1633</v>
      </c>
      <c r="P3716">
        <f t="shared" si="233"/>
        <v>119.9278350515464</v>
      </c>
      <c r="Q3716" t="s">
        <v>8321</v>
      </c>
      <c r="R3716" t="s">
        <v>8322</v>
      </c>
      <c r="S3716" s="11">
        <f t="shared" si="234"/>
        <v>42118.306331018524</v>
      </c>
      <c r="T3716" s="11">
        <f t="shared" si="235"/>
        <v>42149.915972222225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11633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3.3237142857142858</v>
      </c>
      <c r="P3717">
        <f t="shared" si="233"/>
        <v>430.85185185185185</v>
      </c>
      <c r="Q3717" t="s">
        <v>8321</v>
      </c>
      <c r="R3717" t="s">
        <v>8322</v>
      </c>
      <c r="S3717" s="11">
        <f t="shared" si="234"/>
        <v>42036.745590277773</v>
      </c>
      <c r="T3717" s="11">
        <f t="shared" si="235"/>
        <v>42094.286111111112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11633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14.54125</v>
      </c>
      <c r="P3718">
        <f t="shared" si="233"/>
        <v>484.70833333333331</v>
      </c>
      <c r="Q3718" t="s">
        <v>8321</v>
      </c>
      <c r="R3718" t="s">
        <v>8322</v>
      </c>
      <c r="S3718" s="11">
        <f t="shared" si="234"/>
        <v>42360.637835648144</v>
      </c>
      <c r="T3718" s="11">
        <f t="shared" si="235"/>
        <v>42390.637835648144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11633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2.9082499999999998</v>
      </c>
      <c r="P3719">
        <f t="shared" si="233"/>
        <v>894.84615384615381</v>
      </c>
      <c r="Q3719" t="s">
        <v>8321</v>
      </c>
      <c r="R3719" t="s">
        <v>8322</v>
      </c>
      <c r="S3719" s="11">
        <f t="shared" si="234"/>
        <v>42102.616307870368</v>
      </c>
      <c r="T3719" s="11">
        <f t="shared" si="235"/>
        <v>42133.616307870368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11633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23.265999999999998</v>
      </c>
      <c r="P3720">
        <f t="shared" si="233"/>
        <v>252.89130434782609</v>
      </c>
      <c r="Q3720" t="s">
        <v>8321</v>
      </c>
      <c r="R3720" t="s">
        <v>8322</v>
      </c>
      <c r="S3720" s="11">
        <f t="shared" si="234"/>
        <v>42032.466145833328</v>
      </c>
      <c r="T3720" s="11">
        <f t="shared" si="235"/>
        <v>42062.466145833328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11633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58.164999999999999</v>
      </c>
      <c r="P3721">
        <f t="shared" si="233"/>
        <v>2908.25</v>
      </c>
      <c r="Q3721" t="s">
        <v>8321</v>
      </c>
      <c r="R3721" t="s">
        <v>8322</v>
      </c>
      <c r="S3721" s="11">
        <f t="shared" si="234"/>
        <v>42147.479930555557</v>
      </c>
      <c r="T3721" s="11">
        <f t="shared" si="235"/>
        <v>42177.479930555557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11633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3.5251515151515154</v>
      </c>
      <c r="P3722">
        <f t="shared" si="233"/>
        <v>290.82499999999999</v>
      </c>
      <c r="Q3722" t="s">
        <v>8321</v>
      </c>
      <c r="R3722" t="s">
        <v>8322</v>
      </c>
      <c r="S3722" s="11">
        <f t="shared" si="234"/>
        <v>42165.743125000001</v>
      </c>
      <c r="T3722" s="11">
        <f t="shared" si="235"/>
        <v>42187.743125000001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11633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2.3266</v>
      </c>
      <c r="P3723">
        <f t="shared" si="233"/>
        <v>264.38636363636363</v>
      </c>
      <c r="Q3723" t="s">
        <v>8321</v>
      </c>
      <c r="R3723" t="s">
        <v>8322</v>
      </c>
      <c r="S3723" s="11">
        <f t="shared" si="234"/>
        <v>41927.686157407406</v>
      </c>
      <c r="T3723" s="11">
        <f t="shared" si="235"/>
        <v>41948.727824074071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11633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7.7553333333333336</v>
      </c>
      <c r="P3724">
        <f t="shared" si="233"/>
        <v>332.37142857142857</v>
      </c>
      <c r="Q3724" t="s">
        <v>8321</v>
      </c>
      <c r="R3724" t="s">
        <v>8322</v>
      </c>
      <c r="S3724" s="11">
        <f t="shared" si="234"/>
        <v>42381.421840277777</v>
      </c>
      <c r="T3724" s="11">
        <f t="shared" si="235"/>
        <v>42411.707638888889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11633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2.5851111111111109</v>
      </c>
      <c r="P3725">
        <f t="shared" si="233"/>
        <v>184.65079365079364</v>
      </c>
      <c r="Q3725" t="s">
        <v>8321</v>
      </c>
      <c r="R3725" t="s">
        <v>8322</v>
      </c>
      <c r="S3725" s="11">
        <f t="shared" si="234"/>
        <v>41943.503032407411</v>
      </c>
      <c r="T3725" s="11">
        <f t="shared" si="235"/>
        <v>41973.544699074075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11633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2.7053488372093022</v>
      </c>
      <c r="P3726">
        <f t="shared" si="233"/>
        <v>130.70786516853931</v>
      </c>
      <c r="Q3726" t="s">
        <v>8321</v>
      </c>
      <c r="R3726" t="s">
        <v>8322</v>
      </c>
      <c r="S3726" s="11">
        <f t="shared" si="234"/>
        <v>42465.241435185191</v>
      </c>
      <c r="T3726" s="11">
        <f t="shared" si="235"/>
        <v>42494.708333333328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11633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38.776666666666664</v>
      </c>
      <c r="P3727">
        <f t="shared" si="233"/>
        <v>775.5333333333333</v>
      </c>
      <c r="Q3727" t="s">
        <v>8321</v>
      </c>
      <c r="R3727" t="s">
        <v>8322</v>
      </c>
      <c r="S3727" s="11">
        <f t="shared" si="234"/>
        <v>42401.695219907408</v>
      </c>
      <c r="T3727" s="11">
        <f t="shared" si="235"/>
        <v>42418.645833333328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11633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13.685882352941176</v>
      </c>
      <c r="P3728">
        <f t="shared" si="233"/>
        <v>252.89130434782609</v>
      </c>
      <c r="Q3728" t="s">
        <v>8321</v>
      </c>
      <c r="R3728" t="s">
        <v>8322</v>
      </c>
      <c r="S3728" s="11">
        <f t="shared" si="234"/>
        <v>42461.890868055561</v>
      </c>
      <c r="T3728" s="11">
        <f t="shared" si="235"/>
        <v>42489.625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11633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5.8164999999999996</v>
      </c>
      <c r="P3729">
        <f t="shared" si="233"/>
        <v>352.5151515151515</v>
      </c>
      <c r="Q3729" t="s">
        <v>8321</v>
      </c>
      <c r="R3729" t="s">
        <v>8322</v>
      </c>
      <c r="S3729" s="11">
        <f t="shared" si="234"/>
        <v>42632.098310185189</v>
      </c>
      <c r="T3729" s="11">
        <f t="shared" si="235"/>
        <v>42662.954861111109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11633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0.58165</v>
      </c>
      <c r="P3730">
        <f t="shared" si="233"/>
        <v>375.25806451612902</v>
      </c>
      <c r="Q3730" t="s">
        <v>8321</v>
      </c>
      <c r="R3730" t="s">
        <v>8322</v>
      </c>
      <c r="S3730" s="11">
        <f t="shared" si="234"/>
        <v>42204.921018518522</v>
      </c>
      <c r="T3730" s="11">
        <f t="shared" si="235"/>
        <v>42234.921018518522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11633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2.3266</v>
      </c>
      <c r="P3731">
        <f t="shared" si="233"/>
        <v>2326.6</v>
      </c>
      <c r="Q3731" t="s">
        <v>8321</v>
      </c>
      <c r="R3731" t="s">
        <v>8322</v>
      </c>
      <c r="S3731" s="11">
        <f t="shared" si="234"/>
        <v>42040.955000000002</v>
      </c>
      <c r="T3731" s="11">
        <f t="shared" si="235"/>
        <v>42085.91333333333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11633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11.632999999999999</v>
      </c>
      <c r="P3732">
        <f t="shared" si="233"/>
        <v>11633</v>
      </c>
      <c r="Q3732" t="s">
        <v>8321</v>
      </c>
      <c r="R3732" t="s">
        <v>8322</v>
      </c>
      <c r="S3732" s="11">
        <f t="shared" si="234"/>
        <v>42203.427766203706</v>
      </c>
      <c r="T3732" s="11">
        <f t="shared" si="235"/>
        <v>42233.427766203706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11633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2.1150909090909091</v>
      </c>
      <c r="P3733">
        <f t="shared" si="233"/>
        <v>969.41666666666663</v>
      </c>
      <c r="Q3733" t="s">
        <v>8321</v>
      </c>
      <c r="R3733" t="s">
        <v>8322</v>
      </c>
      <c r="S3733" s="11">
        <f t="shared" si="234"/>
        <v>41983.502847222218</v>
      </c>
      <c r="T3733" s="11">
        <f t="shared" si="235"/>
        <v>42013.890972222223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11633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13.685882352941176</v>
      </c>
      <c r="P3734">
        <f t="shared" si="233"/>
        <v>2908.25</v>
      </c>
      <c r="Q3734" t="s">
        <v>8321</v>
      </c>
      <c r="R3734" t="s">
        <v>8322</v>
      </c>
      <c r="S3734" s="11">
        <f t="shared" si="234"/>
        <v>41968.427465277782</v>
      </c>
      <c r="T3734" s="11">
        <f t="shared" si="235"/>
        <v>42028.25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11633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7.7553333333333336</v>
      </c>
      <c r="P3735">
        <f t="shared" si="233"/>
        <v>0</v>
      </c>
      <c r="Q3735" t="s">
        <v>8321</v>
      </c>
      <c r="R3735" t="s">
        <v>8322</v>
      </c>
      <c r="S3735" s="11">
        <f t="shared" si="234"/>
        <v>42102.774398148147</v>
      </c>
      <c r="T3735" s="11">
        <f t="shared" si="235"/>
        <v>42112.6875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11633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7.7553333333333336</v>
      </c>
      <c r="P3736">
        <f t="shared" si="233"/>
        <v>1661.8571428571429</v>
      </c>
      <c r="Q3736" t="s">
        <v>8321</v>
      </c>
      <c r="R3736" t="s">
        <v>8322</v>
      </c>
      <c r="S3736" s="11">
        <f t="shared" si="234"/>
        <v>42089.651574074072</v>
      </c>
      <c r="T3736" s="11">
        <f t="shared" si="235"/>
        <v>42149.651574074072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11633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77.553333333333327</v>
      </c>
      <c r="P3737">
        <f t="shared" si="233"/>
        <v>5816.5</v>
      </c>
      <c r="Q3737" t="s">
        <v>8321</v>
      </c>
      <c r="R3737" t="s">
        <v>8322</v>
      </c>
      <c r="S3737" s="11">
        <f t="shared" si="234"/>
        <v>42122.443159722221</v>
      </c>
      <c r="T3737" s="11">
        <f t="shared" si="235"/>
        <v>42152.443159722221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11633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7.7553333333333336</v>
      </c>
      <c r="P3738">
        <f t="shared" si="233"/>
        <v>11633</v>
      </c>
      <c r="Q3738" t="s">
        <v>8321</v>
      </c>
      <c r="R3738" t="s">
        <v>8322</v>
      </c>
      <c r="S3738" s="11">
        <f t="shared" si="234"/>
        <v>42048.461724537032</v>
      </c>
      <c r="T3738" s="11">
        <f t="shared" si="235"/>
        <v>42086.5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11633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16.618571428571428</v>
      </c>
      <c r="P3739">
        <f t="shared" si="233"/>
        <v>2908.25</v>
      </c>
      <c r="Q3739" t="s">
        <v>8321</v>
      </c>
      <c r="R3739" t="s">
        <v>8322</v>
      </c>
      <c r="S3739" s="11">
        <f t="shared" si="234"/>
        <v>42297.441006944442</v>
      </c>
      <c r="T3739" s="11">
        <f t="shared" si="235"/>
        <v>42320.040972222225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11633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7.7553333333333336</v>
      </c>
      <c r="P3740">
        <f t="shared" si="233"/>
        <v>1938.8333333333333</v>
      </c>
      <c r="Q3740" t="s">
        <v>8321</v>
      </c>
      <c r="R3740" t="s">
        <v>8322</v>
      </c>
      <c r="S3740" s="11">
        <f t="shared" si="234"/>
        <v>41813.688715277778</v>
      </c>
      <c r="T3740" s="11">
        <f t="shared" si="235"/>
        <v>41835.666666666664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11633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2.9082499999999998</v>
      </c>
      <c r="P3741">
        <f t="shared" si="233"/>
        <v>1454.125</v>
      </c>
      <c r="Q3741" t="s">
        <v>8321</v>
      </c>
      <c r="R3741" t="s">
        <v>8322</v>
      </c>
      <c r="S3741" s="11">
        <f t="shared" si="234"/>
        <v>42548.199861111112</v>
      </c>
      <c r="T3741" s="11">
        <f t="shared" si="235"/>
        <v>42568.199861111112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11633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5.8164999999999996</v>
      </c>
      <c r="P3742">
        <f t="shared" si="233"/>
        <v>830.92857142857144</v>
      </c>
      <c r="Q3742" t="s">
        <v>8321</v>
      </c>
      <c r="R3742" t="s">
        <v>8322</v>
      </c>
      <c r="S3742" s="11">
        <f t="shared" si="234"/>
        <v>41832.839756944442</v>
      </c>
      <c r="T3742" s="11">
        <f t="shared" si="235"/>
        <v>41862.829143518517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11633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0.58165</v>
      </c>
      <c r="P3743">
        <f t="shared" si="233"/>
        <v>0</v>
      </c>
      <c r="Q3743" t="s">
        <v>8321</v>
      </c>
      <c r="R3743" t="s">
        <v>8322</v>
      </c>
      <c r="S3743" s="11">
        <f t="shared" si="234"/>
        <v>42325.670717592591</v>
      </c>
      <c r="T3743" s="11">
        <f t="shared" si="235"/>
        <v>42355.670717592591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11633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2.3266</v>
      </c>
      <c r="P3744">
        <f t="shared" si="233"/>
        <v>2908.25</v>
      </c>
      <c r="Q3744" t="s">
        <v>8321</v>
      </c>
      <c r="R3744" t="s">
        <v>8322</v>
      </c>
      <c r="S3744" s="11">
        <f t="shared" si="234"/>
        <v>41857.964629629627</v>
      </c>
      <c r="T3744" s="11">
        <f t="shared" si="235"/>
        <v>41887.964629629627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11633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5.2877272727272731</v>
      </c>
      <c r="P3745">
        <f t="shared" si="233"/>
        <v>0</v>
      </c>
      <c r="Q3745" t="s">
        <v>8321</v>
      </c>
      <c r="R3745" t="s">
        <v>8322</v>
      </c>
      <c r="S3745" s="11">
        <f t="shared" si="234"/>
        <v>41793.460231481484</v>
      </c>
      <c r="T3745" s="11">
        <f t="shared" si="235"/>
        <v>41823.460231481484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11633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9.6941666666666659</v>
      </c>
      <c r="P3746">
        <f t="shared" si="233"/>
        <v>0</v>
      </c>
      <c r="Q3746" t="s">
        <v>8321</v>
      </c>
      <c r="R3746" t="s">
        <v>8322</v>
      </c>
      <c r="S3746" s="11">
        <f t="shared" si="234"/>
        <v>41793.564259259263</v>
      </c>
      <c r="T3746" s="11">
        <f t="shared" si="235"/>
        <v>41824.915972222225</v>
      </c>
    </row>
    <row r="3747" spans="1:20" ht="33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11633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116.33</v>
      </c>
      <c r="P3747">
        <f t="shared" si="233"/>
        <v>11633</v>
      </c>
      <c r="Q3747" t="s">
        <v>8321</v>
      </c>
      <c r="R3747" t="s">
        <v>8322</v>
      </c>
      <c r="S3747" s="11">
        <f t="shared" si="234"/>
        <v>41831.447939814818</v>
      </c>
      <c r="T3747" s="11">
        <f t="shared" si="235"/>
        <v>41861.447939814818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11633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1.3685882352941177</v>
      </c>
      <c r="P3748">
        <f t="shared" si="233"/>
        <v>11633</v>
      </c>
      <c r="Q3748" t="s">
        <v>8321</v>
      </c>
      <c r="R3748" t="s">
        <v>8322</v>
      </c>
      <c r="S3748" s="11">
        <f t="shared" si="234"/>
        <v>42621.139340277776</v>
      </c>
      <c r="T3748" s="11">
        <f t="shared" si="235"/>
        <v>42651.139340277776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11633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4.6532</v>
      </c>
      <c r="P3749">
        <f t="shared" si="233"/>
        <v>11633</v>
      </c>
      <c r="Q3749" t="s">
        <v>8321</v>
      </c>
      <c r="R3749" t="s">
        <v>8322</v>
      </c>
      <c r="S3749" s="11">
        <f t="shared" si="234"/>
        <v>42164.049722222218</v>
      </c>
      <c r="T3749" s="11">
        <f t="shared" si="235"/>
        <v>42190.707638888889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11633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2.3266</v>
      </c>
      <c r="P3750">
        <f t="shared" si="233"/>
        <v>223.71153846153845</v>
      </c>
      <c r="Q3750" t="s">
        <v>8321</v>
      </c>
      <c r="R3750" t="s">
        <v>8363</v>
      </c>
      <c r="S3750" s="11">
        <f t="shared" si="234"/>
        <v>42395.456435185188</v>
      </c>
      <c r="T3750" s="11">
        <f t="shared" si="235"/>
        <v>42415.999305555553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11633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23.265999999999998</v>
      </c>
      <c r="P3751">
        <f t="shared" si="233"/>
        <v>1661.8571428571429</v>
      </c>
      <c r="Q3751" t="s">
        <v>8321</v>
      </c>
      <c r="R3751" t="s">
        <v>8363</v>
      </c>
      <c r="S3751" s="11">
        <f t="shared" si="234"/>
        <v>42457.877175925925</v>
      </c>
      <c r="T3751" s="11">
        <f t="shared" si="235"/>
        <v>42488.915972222225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11633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1.9388333333333334</v>
      </c>
      <c r="P3752">
        <f t="shared" si="233"/>
        <v>415.46428571428572</v>
      </c>
      <c r="Q3752" t="s">
        <v>8321</v>
      </c>
      <c r="R3752" t="s">
        <v>8363</v>
      </c>
      <c r="S3752" s="11">
        <f t="shared" si="234"/>
        <v>42016.731574074074</v>
      </c>
      <c r="T3752" s="11">
        <f t="shared" si="235"/>
        <v>42045.082638888889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11633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11.632999999999999</v>
      </c>
      <c r="P3753">
        <f t="shared" si="233"/>
        <v>1057.5454545454545</v>
      </c>
      <c r="Q3753" t="s">
        <v>8321</v>
      </c>
      <c r="R3753" t="s">
        <v>8363</v>
      </c>
      <c r="S3753" s="11">
        <f t="shared" si="234"/>
        <v>42402.785567129627</v>
      </c>
      <c r="T3753" s="11">
        <f t="shared" si="235"/>
        <v>42462.743900462956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11633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23.265999999999998</v>
      </c>
      <c r="P3754">
        <f t="shared" si="233"/>
        <v>775.5333333333333</v>
      </c>
      <c r="Q3754" t="s">
        <v>8321</v>
      </c>
      <c r="R3754" t="s">
        <v>8363</v>
      </c>
      <c r="S3754" s="11">
        <f t="shared" si="234"/>
        <v>42619.552488425921</v>
      </c>
      <c r="T3754" s="11">
        <f t="shared" si="235"/>
        <v>42659.625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11633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2.3266</v>
      </c>
      <c r="P3755">
        <f t="shared" si="233"/>
        <v>387.76666666666665</v>
      </c>
      <c r="Q3755" t="s">
        <v>8321</v>
      </c>
      <c r="R3755" t="s">
        <v>8363</v>
      </c>
      <c r="S3755" s="11">
        <f t="shared" si="234"/>
        <v>42128.574074074073</v>
      </c>
      <c r="T3755" s="11">
        <f t="shared" si="235"/>
        <v>42157.75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11633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4.6532</v>
      </c>
      <c r="P3756">
        <f t="shared" si="233"/>
        <v>430.85185185185185</v>
      </c>
      <c r="Q3756" t="s">
        <v>8321</v>
      </c>
      <c r="R3756" t="s">
        <v>8363</v>
      </c>
      <c r="S3756" s="11">
        <f t="shared" si="234"/>
        <v>41808.631215277775</v>
      </c>
      <c r="T3756" s="11">
        <f t="shared" si="235"/>
        <v>41845.957638888889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11633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21.150909090909092</v>
      </c>
      <c r="P3757">
        <f t="shared" si="233"/>
        <v>415.46428571428572</v>
      </c>
      <c r="Q3757" t="s">
        <v>8321</v>
      </c>
      <c r="R3757" t="s">
        <v>8363</v>
      </c>
      <c r="S3757" s="11">
        <f t="shared" si="234"/>
        <v>42445.616979166662</v>
      </c>
      <c r="T3757" s="11">
        <f t="shared" si="235"/>
        <v>42475.616979166662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11633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2.5851111111111109</v>
      </c>
      <c r="P3758">
        <f t="shared" si="233"/>
        <v>684.29411764705878</v>
      </c>
      <c r="Q3758" t="s">
        <v>8321</v>
      </c>
      <c r="R3758" t="s">
        <v>8363</v>
      </c>
      <c r="S3758" s="11">
        <f t="shared" si="234"/>
        <v>41771.564791666664</v>
      </c>
      <c r="T3758" s="11">
        <f t="shared" si="235"/>
        <v>41801.564791666664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11633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3.3237142857142858</v>
      </c>
      <c r="P3759">
        <f t="shared" si="233"/>
        <v>232.66</v>
      </c>
      <c r="Q3759" t="s">
        <v>8321</v>
      </c>
      <c r="R3759" t="s">
        <v>8363</v>
      </c>
      <c r="S3759" s="11">
        <f t="shared" si="234"/>
        <v>41954.600868055553</v>
      </c>
      <c r="T3759" s="11">
        <f t="shared" si="235"/>
        <v>41974.600868055553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11633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7.7553333333333336</v>
      </c>
      <c r="P3760">
        <f t="shared" si="233"/>
        <v>447.42307692307691</v>
      </c>
      <c r="Q3760" t="s">
        <v>8321</v>
      </c>
      <c r="R3760" t="s">
        <v>8363</v>
      </c>
      <c r="S3760" s="11">
        <f t="shared" si="234"/>
        <v>41747.221504629626</v>
      </c>
      <c r="T3760" s="11">
        <f t="shared" si="235"/>
        <v>41777.958333333336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11633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2.9082499999999998</v>
      </c>
      <c r="P3761">
        <f t="shared" si="233"/>
        <v>132.19318181818181</v>
      </c>
      <c r="Q3761" t="s">
        <v>8321</v>
      </c>
      <c r="R3761" t="s">
        <v>8363</v>
      </c>
      <c r="S3761" s="11">
        <f t="shared" si="234"/>
        <v>42181.858252314814</v>
      </c>
      <c r="T3761" s="11">
        <f t="shared" si="235"/>
        <v>42241.858252314814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11633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2.3266</v>
      </c>
      <c r="P3762">
        <f t="shared" si="233"/>
        <v>127.83516483516483</v>
      </c>
      <c r="Q3762" t="s">
        <v>8321</v>
      </c>
      <c r="R3762" t="s">
        <v>8363</v>
      </c>
      <c r="S3762" s="11">
        <f t="shared" si="234"/>
        <v>41739.275300925925</v>
      </c>
      <c r="T3762" s="11">
        <f t="shared" si="235"/>
        <v>41764.275300925925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11633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23.265999999999998</v>
      </c>
      <c r="P3763">
        <f t="shared" si="233"/>
        <v>3877.6666666666665</v>
      </c>
      <c r="Q3763" t="s">
        <v>8321</v>
      </c>
      <c r="R3763" t="s">
        <v>8363</v>
      </c>
      <c r="S3763" s="11">
        <f t="shared" si="234"/>
        <v>42173.216863425929</v>
      </c>
      <c r="T3763" s="11">
        <f t="shared" si="235"/>
        <v>42226.708333333328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11633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9.3064</v>
      </c>
      <c r="P3764">
        <f t="shared" si="233"/>
        <v>415.46428571428572</v>
      </c>
      <c r="Q3764" t="s">
        <v>8321</v>
      </c>
      <c r="R3764" t="s">
        <v>8363</v>
      </c>
      <c r="S3764" s="11">
        <f t="shared" si="234"/>
        <v>42193.563530092593</v>
      </c>
      <c r="T3764" s="11">
        <f t="shared" si="235"/>
        <v>42218.563530092593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11633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2.3266</v>
      </c>
      <c r="P3765">
        <f t="shared" si="233"/>
        <v>151.07792207792207</v>
      </c>
      <c r="Q3765" t="s">
        <v>8321</v>
      </c>
      <c r="R3765" t="s">
        <v>8363</v>
      </c>
      <c r="S3765" s="11">
        <f t="shared" si="234"/>
        <v>42065.500300925924</v>
      </c>
      <c r="T3765" s="11">
        <f t="shared" si="235"/>
        <v>42095.458634259259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11633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7.7553333333333336</v>
      </c>
      <c r="P3766">
        <f t="shared" si="233"/>
        <v>430.85185185185185</v>
      </c>
      <c r="Q3766" t="s">
        <v>8321</v>
      </c>
      <c r="R3766" t="s">
        <v>8363</v>
      </c>
      <c r="S3766" s="11">
        <f t="shared" si="234"/>
        <v>42499.592962962968</v>
      </c>
      <c r="T3766" s="11">
        <f t="shared" si="235"/>
        <v>42518.774999999994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11633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1.6618571428571429</v>
      </c>
      <c r="P3767">
        <f t="shared" si="233"/>
        <v>108.71962616822429</v>
      </c>
      <c r="Q3767" t="s">
        <v>8321</v>
      </c>
      <c r="R3767" t="s">
        <v>8363</v>
      </c>
      <c r="S3767" s="11">
        <f t="shared" si="234"/>
        <v>41820.526412037041</v>
      </c>
      <c r="T3767" s="11">
        <f t="shared" si="235"/>
        <v>41850.526412037041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11633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1.1633</v>
      </c>
      <c r="P3768">
        <f t="shared" si="233"/>
        <v>121.17708333333333</v>
      </c>
      <c r="Q3768" t="s">
        <v>8321</v>
      </c>
      <c r="R3768" t="s">
        <v>8363</v>
      </c>
      <c r="S3768" s="11">
        <f t="shared" si="234"/>
        <v>41787.917187500003</v>
      </c>
      <c r="T3768" s="11">
        <f t="shared" si="235"/>
        <v>41822.917187500003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11633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5.8164999999999996</v>
      </c>
      <c r="P3769">
        <f t="shared" si="233"/>
        <v>207.73214285714286</v>
      </c>
      <c r="Q3769" t="s">
        <v>8321</v>
      </c>
      <c r="R3769" t="s">
        <v>8363</v>
      </c>
      <c r="S3769" s="11">
        <f t="shared" si="234"/>
        <v>42049.769641203704</v>
      </c>
      <c r="T3769" s="11">
        <f t="shared" si="235"/>
        <v>42063.957638888889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11633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2.9082499999999998</v>
      </c>
      <c r="P3770">
        <f t="shared" si="233"/>
        <v>200.56896551724137</v>
      </c>
      <c r="Q3770" t="s">
        <v>8321</v>
      </c>
      <c r="R3770" t="s">
        <v>8363</v>
      </c>
      <c r="S3770" s="11">
        <f t="shared" si="234"/>
        <v>41772.477893518517</v>
      </c>
      <c r="T3770" s="11">
        <f t="shared" si="235"/>
        <v>41802.477893518517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11633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10.575454545454546</v>
      </c>
      <c r="P3771">
        <f t="shared" si="233"/>
        <v>775.5333333333333</v>
      </c>
      <c r="Q3771" t="s">
        <v>8321</v>
      </c>
      <c r="R3771" t="s">
        <v>8363</v>
      </c>
      <c r="S3771" s="11">
        <f t="shared" si="234"/>
        <v>42445.348136574074</v>
      </c>
      <c r="T3771" s="11">
        <f t="shared" si="235"/>
        <v>42475.348136574074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11633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5.8164999999999996</v>
      </c>
      <c r="P3772">
        <f t="shared" si="233"/>
        <v>581.65</v>
      </c>
      <c r="Q3772" t="s">
        <v>8321</v>
      </c>
      <c r="R3772" t="s">
        <v>8363</v>
      </c>
      <c r="S3772" s="11">
        <f t="shared" si="234"/>
        <v>42138.680671296301</v>
      </c>
      <c r="T3772" s="11">
        <f t="shared" si="235"/>
        <v>42168.680671296301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11633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11.632999999999999</v>
      </c>
      <c r="P3773">
        <f t="shared" si="233"/>
        <v>306.13157894736844</v>
      </c>
      <c r="Q3773" t="s">
        <v>8321</v>
      </c>
      <c r="R3773" t="s">
        <v>8363</v>
      </c>
      <c r="S3773" s="11">
        <f t="shared" si="234"/>
        <v>42493.607083333336</v>
      </c>
      <c r="T3773" s="11">
        <f t="shared" si="235"/>
        <v>42507.75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11633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2.3266</v>
      </c>
      <c r="P3774">
        <f t="shared" si="233"/>
        <v>352.5151515151515</v>
      </c>
      <c r="Q3774" t="s">
        <v>8321</v>
      </c>
      <c r="R3774" t="s">
        <v>8363</v>
      </c>
      <c r="S3774" s="11">
        <f t="shared" si="234"/>
        <v>42682.366967592592</v>
      </c>
      <c r="T3774" s="11">
        <f t="shared" si="235"/>
        <v>42703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11633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2.3266</v>
      </c>
      <c r="P3775">
        <f t="shared" si="233"/>
        <v>204.08771929824562</v>
      </c>
      <c r="Q3775" t="s">
        <v>8321</v>
      </c>
      <c r="R3775" t="s">
        <v>8363</v>
      </c>
      <c r="S3775" s="11">
        <f t="shared" si="234"/>
        <v>42655.755173611105</v>
      </c>
      <c r="T3775" s="11">
        <f t="shared" si="235"/>
        <v>42688.838888888888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11633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4.6532</v>
      </c>
      <c r="P3776">
        <f t="shared" si="233"/>
        <v>465.32</v>
      </c>
      <c r="Q3776" t="s">
        <v>8321</v>
      </c>
      <c r="R3776" t="s">
        <v>8363</v>
      </c>
      <c r="S3776" s="11">
        <f t="shared" si="234"/>
        <v>42087.542303240742</v>
      </c>
      <c r="T3776" s="11">
        <f t="shared" si="235"/>
        <v>42103.542303240742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11633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5.8164999999999996</v>
      </c>
      <c r="P3777">
        <f t="shared" si="233"/>
        <v>830.92857142857144</v>
      </c>
      <c r="Q3777" t="s">
        <v>8321</v>
      </c>
      <c r="R3777" t="s">
        <v>8363</v>
      </c>
      <c r="S3777" s="11">
        <f t="shared" si="234"/>
        <v>42075.692627314813</v>
      </c>
      <c r="T3777" s="11">
        <f t="shared" si="235"/>
        <v>42102.916666666672</v>
      </c>
    </row>
    <row r="3778" spans="1:20" ht="49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11633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1.4541249999999999</v>
      </c>
      <c r="P3778">
        <f t="shared" si="233"/>
        <v>123.75531914893617</v>
      </c>
      <c r="Q3778" t="s">
        <v>8321</v>
      </c>
      <c r="R3778" t="s">
        <v>8363</v>
      </c>
      <c r="S3778" s="11">
        <f t="shared" si="234"/>
        <v>41814.117800925924</v>
      </c>
      <c r="T3778" s="11">
        <f t="shared" si="235"/>
        <v>41851.791666666664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11633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5.8164999999999996</v>
      </c>
      <c r="P3779">
        <f t="shared" ref="P3779:P3842" si="237">IF(L3779&gt;0, E3779/L3779, 0)</f>
        <v>197.16949152542372</v>
      </c>
      <c r="Q3779" t="s">
        <v>8321</v>
      </c>
      <c r="R3779" t="s">
        <v>8363</v>
      </c>
      <c r="S3779" s="11">
        <f t="shared" ref="S3779:S3842" si="238">(((J3779/60)/60)/24)+DATE(1970,1,1)+(-6/24)</f>
        <v>41886.861354166671</v>
      </c>
      <c r="T3779" s="11">
        <f t="shared" ref="T3779:T3842" si="239">(((I3779/60)/60)/24)+DATE(1970,1,1)+(-6/24)</f>
        <v>41908.916666666664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11633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4.847083333333333</v>
      </c>
      <c r="P3780">
        <f t="shared" si="237"/>
        <v>323.13888888888891</v>
      </c>
      <c r="Q3780" t="s">
        <v>8321</v>
      </c>
      <c r="R3780" t="s">
        <v>8363</v>
      </c>
      <c r="S3780" s="11">
        <f t="shared" si="238"/>
        <v>41989.569212962961</v>
      </c>
      <c r="T3780" s="11">
        <f t="shared" si="239"/>
        <v>42049.569212962961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11633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0.7755333333333333</v>
      </c>
      <c r="P3781">
        <f t="shared" si="237"/>
        <v>101.15652173913044</v>
      </c>
      <c r="Q3781" t="s">
        <v>8321</v>
      </c>
      <c r="R3781" t="s">
        <v>8363</v>
      </c>
      <c r="S3781" s="11">
        <f t="shared" si="238"/>
        <v>42425.485416666663</v>
      </c>
      <c r="T3781" s="11">
        <f t="shared" si="239"/>
        <v>42455.443750000006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11633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4.6532</v>
      </c>
      <c r="P3782">
        <f t="shared" si="237"/>
        <v>387.76666666666665</v>
      </c>
      <c r="Q3782" t="s">
        <v>8321</v>
      </c>
      <c r="R3782" t="s">
        <v>8363</v>
      </c>
      <c r="S3782" s="11">
        <f t="shared" si="238"/>
        <v>42165.969733796301</v>
      </c>
      <c r="T3782" s="11">
        <f t="shared" si="239"/>
        <v>42198.587499999994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11633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2.5851111111111109</v>
      </c>
      <c r="P3783">
        <f t="shared" si="237"/>
        <v>223.71153846153845</v>
      </c>
      <c r="Q3783" t="s">
        <v>8321</v>
      </c>
      <c r="R3783" t="s">
        <v>8363</v>
      </c>
      <c r="S3783" s="11">
        <f t="shared" si="238"/>
        <v>41865.632928240739</v>
      </c>
      <c r="T3783" s="11">
        <f t="shared" si="239"/>
        <v>41890.632928240739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11633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5.8164999999999996</v>
      </c>
      <c r="P3784">
        <f t="shared" si="237"/>
        <v>430.85185185185185</v>
      </c>
      <c r="Q3784" t="s">
        <v>8321</v>
      </c>
      <c r="R3784" t="s">
        <v>8363</v>
      </c>
      <c r="S3784" s="11">
        <f t="shared" si="238"/>
        <v>42546.612233796302</v>
      </c>
      <c r="T3784" s="11">
        <f t="shared" si="239"/>
        <v>42575.708333333328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11633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9.6941666666666659</v>
      </c>
      <c r="P3785">
        <f t="shared" si="237"/>
        <v>484.70833333333331</v>
      </c>
      <c r="Q3785" t="s">
        <v>8321</v>
      </c>
      <c r="R3785" t="s">
        <v>8363</v>
      </c>
      <c r="S3785" s="11">
        <f t="shared" si="238"/>
        <v>42419.890277777777</v>
      </c>
      <c r="T3785" s="11">
        <f t="shared" si="239"/>
        <v>42444.416666666672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11633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11.632999999999999</v>
      </c>
      <c r="P3786">
        <f t="shared" si="237"/>
        <v>1163.3</v>
      </c>
      <c r="Q3786" t="s">
        <v>8321</v>
      </c>
      <c r="R3786" t="s">
        <v>8363</v>
      </c>
      <c r="S3786" s="11">
        <f t="shared" si="238"/>
        <v>42531.730694444443</v>
      </c>
      <c r="T3786" s="11">
        <f t="shared" si="239"/>
        <v>42561.730694444443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11633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5.8164999999999996</v>
      </c>
      <c r="P3787">
        <f t="shared" si="237"/>
        <v>387.76666666666665</v>
      </c>
      <c r="Q3787" t="s">
        <v>8321</v>
      </c>
      <c r="R3787" t="s">
        <v>8363</v>
      </c>
      <c r="S3787" s="11">
        <f t="shared" si="238"/>
        <v>42548.38853009259</v>
      </c>
      <c r="T3787" s="11">
        <f t="shared" si="239"/>
        <v>42584.168749999997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11633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1.9388333333333334</v>
      </c>
      <c r="P3788">
        <f t="shared" si="237"/>
        <v>163.8450704225352</v>
      </c>
      <c r="Q3788" t="s">
        <v>8321</v>
      </c>
      <c r="R3788" t="s">
        <v>8363</v>
      </c>
      <c r="S3788" s="11">
        <f t="shared" si="238"/>
        <v>42486.787905092591</v>
      </c>
      <c r="T3788" s="11">
        <f t="shared" si="239"/>
        <v>42516.787905092591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11633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33.237142857142857</v>
      </c>
      <c r="P3789">
        <f t="shared" si="237"/>
        <v>1163.3</v>
      </c>
      <c r="Q3789" t="s">
        <v>8321</v>
      </c>
      <c r="R3789" t="s">
        <v>8363</v>
      </c>
      <c r="S3789" s="11">
        <f t="shared" si="238"/>
        <v>42167.284791666665</v>
      </c>
      <c r="T3789" s="11">
        <f t="shared" si="239"/>
        <v>42195.915972222225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11633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0.15510666666666667</v>
      </c>
      <c r="P3790">
        <f t="shared" si="237"/>
        <v>11633</v>
      </c>
      <c r="Q3790" t="s">
        <v>8321</v>
      </c>
      <c r="R3790" t="s">
        <v>8363</v>
      </c>
      <c r="S3790" s="11">
        <f t="shared" si="238"/>
        <v>42333.445821759262</v>
      </c>
      <c r="T3790" s="11">
        <f t="shared" si="239"/>
        <v>42361.429166666669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11633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3.2769014084507044</v>
      </c>
      <c r="P3791">
        <f t="shared" si="237"/>
        <v>2908.25</v>
      </c>
      <c r="Q3791" t="s">
        <v>8321</v>
      </c>
      <c r="R3791" t="s">
        <v>8363</v>
      </c>
      <c r="S3791" s="11">
        <f t="shared" si="238"/>
        <v>42138.548819444448</v>
      </c>
      <c r="T3791" s="11">
        <f t="shared" si="239"/>
        <v>42170.548819444448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11633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0.7755333333333333</v>
      </c>
      <c r="P3792">
        <f t="shared" si="237"/>
        <v>0</v>
      </c>
      <c r="Q3792" t="s">
        <v>8321</v>
      </c>
      <c r="R3792" t="s">
        <v>8363</v>
      </c>
      <c r="S3792" s="11">
        <f t="shared" si="238"/>
        <v>42666.416932870372</v>
      </c>
      <c r="T3792" s="11">
        <f t="shared" si="239"/>
        <v>42696.458599537036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11633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7.7553333333333336</v>
      </c>
      <c r="P3793">
        <f t="shared" si="237"/>
        <v>0</v>
      </c>
      <c r="Q3793" t="s">
        <v>8321</v>
      </c>
      <c r="R3793" t="s">
        <v>8363</v>
      </c>
      <c r="S3793" s="11">
        <f t="shared" si="238"/>
        <v>41766.442037037035</v>
      </c>
      <c r="T3793" s="11">
        <f t="shared" si="239"/>
        <v>41826.442037037035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11633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0.93064000000000002</v>
      </c>
      <c r="P3794">
        <f t="shared" si="237"/>
        <v>5816.5</v>
      </c>
      <c r="Q3794" t="s">
        <v>8321</v>
      </c>
      <c r="R3794" t="s">
        <v>8363</v>
      </c>
      <c r="S3794" s="11">
        <f t="shared" si="238"/>
        <v>42170.197013888886</v>
      </c>
      <c r="T3794" s="11">
        <f t="shared" si="239"/>
        <v>42200.197013888886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11633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1.6618571428571429</v>
      </c>
      <c r="P3795">
        <f t="shared" si="237"/>
        <v>484.70833333333331</v>
      </c>
      <c r="Q3795" t="s">
        <v>8321</v>
      </c>
      <c r="R3795" t="s">
        <v>8363</v>
      </c>
      <c r="S3795" s="11">
        <f t="shared" si="238"/>
        <v>41968.688993055555</v>
      </c>
      <c r="T3795" s="11">
        <f t="shared" si="239"/>
        <v>41989.688993055555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11633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2.3266</v>
      </c>
      <c r="P3796">
        <f t="shared" si="237"/>
        <v>11633</v>
      </c>
      <c r="Q3796" t="s">
        <v>8321</v>
      </c>
      <c r="R3796" t="s">
        <v>8363</v>
      </c>
      <c r="S3796" s="11">
        <f t="shared" si="238"/>
        <v>42132.33048611111</v>
      </c>
      <c r="T3796" s="11">
        <f t="shared" si="239"/>
        <v>42162.33048611111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11633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19.388333333333332</v>
      </c>
      <c r="P3797">
        <f t="shared" si="237"/>
        <v>5816.5</v>
      </c>
      <c r="Q3797" t="s">
        <v>8321</v>
      </c>
      <c r="R3797" t="s">
        <v>8363</v>
      </c>
      <c r="S3797" s="11">
        <f t="shared" si="238"/>
        <v>42201.186226851853</v>
      </c>
      <c r="T3797" s="11">
        <f t="shared" si="239"/>
        <v>42244.6875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11633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0.51702222222222227</v>
      </c>
      <c r="P3798">
        <f t="shared" si="237"/>
        <v>11633</v>
      </c>
      <c r="Q3798" t="s">
        <v>8321</v>
      </c>
      <c r="R3798" t="s">
        <v>8363</v>
      </c>
      <c r="S3798" s="11">
        <f t="shared" si="238"/>
        <v>42688.779583333337</v>
      </c>
      <c r="T3798" s="11">
        <f t="shared" si="239"/>
        <v>42748.779583333337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11633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1.9388333333333334</v>
      </c>
      <c r="P3799">
        <f t="shared" si="237"/>
        <v>314.40540540540542</v>
      </c>
      <c r="Q3799" t="s">
        <v>8321</v>
      </c>
      <c r="R3799" t="s">
        <v>8363</v>
      </c>
      <c r="S3799" s="11">
        <f t="shared" si="238"/>
        <v>42084.631539351853</v>
      </c>
      <c r="T3799" s="11">
        <f t="shared" si="239"/>
        <v>42114.631539351853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11633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0.1661857142857143</v>
      </c>
      <c r="P3800">
        <f t="shared" si="237"/>
        <v>2326.6</v>
      </c>
      <c r="Q3800" t="s">
        <v>8321</v>
      </c>
      <c r="R3800" t="s">
        <v>8363</v>
      </c>
      <c r="S3800" s="11">
        <f t="shared" si="238"/>
        <v>41831.472777777781</v>
      </c>
      <c r="T3800" s="11">
        <f t="shared" si="239"/>
        <v>41861.472777777781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11633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1.1633</v>
      </c>
      <c r="P3801">
        <f t="shared" si="237"/>
        <v>2908.25</v>
      </c>
      <c r="Q3801" t="s">
        <v>8321</v>
      </c>
      <c r="R3801" t="s">
        <v>8363</v>
      </c>
      <c r="S3801" s="11">
        <f t="shared" si="238"/>
        <v>42410.68105324074</v>
      </c>
      <c r="T3801" s="11">
        <f t="shared" si="239"/>
        <v>42440.68105324074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11633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0.52877272727272728</v>
      </c>
      <c r="P3802">
        <f t="shared" si="237"/>
        <v>727.0625</v>
      </c>
      <c r="Q3802" t="s">
        <v>8321</v>
      </c>
      <c r="R3802" t="s">
        <v>8363</v>
      </c>
      <c r="S3802" s="11">
        <f t="shared" si="238"/>
        <v>41982.487071759257</v>
      </c>
      <c r="T3802" s="11">
        <f t="shared" si="239"/>
        <v>42014.957638888889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11633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2.3266</v>
      </c>
      <c r="P3803">
        <f t="shared" si="237"/>
        <v>1292.5555555555557</v>
      </c>
      <c r="Q3803" t="s">
        <v>8321</v>
      </c>
      <c r="R3803" t="s">
        <v>8363</v>
      </c>
      <c r="S3803" s="11">
        <f t="shared" si="238"/>
        <v>41975.426111111112</v>
      </c>
      <c r="T3803" s="11">
        <f t="shared" si="239"/>
        <v>42006.426111111112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11633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3.8776666666666668</v>
      </c>
      <c r="P3804">
        <f t="shared" si="237"/>
        <v>0</v>
      </c>
      <c r="Q3804" t="s">
        <v>8321</v>
      </c>
      <c r="R3804" t="s">
        <v>8363</v>
      </c>
      <c r="S3804" s="11">
        <f t="shared" si="238"/>
        <v>42268.876226851848</v>
      </c>
      <c r="T3804" s="11">
        <f t="shared" si="239"/>
        <v>42298.876226851848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11633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0.9694166666666667</v>
      </c>
      <c r="P3805">
        <f t="shared" si="237"/>
        <v>290.82499999999999</v>
      </c>
      <c r="Q3805" t="s">
        <v>8321</v>
      </c>
      <c r="R3805" t="s">
        <v>8363</v>
      </c>
      <c r="S3805" s="11">
        <f t="shared" si="238"/>
        <v>42403.721851851849</v>
      </c>
      <c r="T3805" s="11">
        <f t="shared" si="239"/>
        <v>42433.721851851849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11633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1.4541249999999999</v>
      </c>
      <c r="P3806">
        <f t="shared" si="237"/>
        <v>0</v>
      </c>
      <c r="Q3806" t="s">
        <v>8321</v>
      </c>
      <c r="R3806" t="s">
        <v>8363</v>
      </c>
      <c r="S3806" s="11">
        <f t="shared" si="238"/>
        <v>42526.75953703704</v>
      </c>
      <c r="T3806" s="11">
        <f t="shared" si="239"/>
        <v>42582.041666666672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11633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7.7553333333333335E-2</v>
      </c>
      <c r="P3807">
        <f t="shared" si="237"/>
        <v>5816.5</v>
      </c>
      <c r="Q3807" t="s">
        <v>8321</v>
      </c>
      <c r="R3807" t="s">
        <v>8363</v>
      </c>
      <c r="S3807" s="11">
        <f t="shared" si="238"/>
        <v>41849.637037037035</v>
      </c>
      <c r="T3807" s="11">
        <f t="shared" si="239"/>
        <v>41909.637037037035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11633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1.5510666666666666</v>
      </c>
      <c r="P3808">
        <f t="shared" si="237"/>
        <v>11633</v>
      </c>
      <c r="Q3808" t="s">
        <v>8321</v>
      </c>
      <c r="R3808" t="s">
        <v>8363</v>
      </c>
      <c r="S3808" s="11">
        <f t="shared" si="238"/>
        <v>41799.009039351848</v>
      </c>
      <c r="T3808" s="11">
        <f t="shared" si="239"/>
        <v>41819.009039351848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11633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7.7553333333333336</v>
      </c>
      <c r="P3809">
        <f t="shared" si="237"/>
        <v>1292.5555555555557</v>
      </c>
      <c r="Q3809" t="s">
        <v>8321</v>
      </c>
      <c r="R3809" t="s">
        <v>8363</v>
      </c>
      <c r="S3809" s="11">
        <f t="shared" si="238"/>
        <v>42090.659016203703</v>
      </c>
      <c r="T3809" s="11">
        <f t="shared" si="239"/>
        <v>42097.659016203703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11633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11.632999999999999</v>
      </c>
      <c r="P3810">
        <f t="shared" si="237"/>
        <v>484.70833333333331</v>
      </c>
      <c r="Q3810" t="s">
        <v>8321</v>
      </c>
      <c r="R3810" t="s">
        <v>8322</v>
      </c>
      <c r="S3810" s="11">
        <f t="shared" si="238"/>
        <v>42059.203923611116</v>
      </c>
      <c r="T3810" s="11">
        <f t="shared" si="239"/>
        <v>42119.162256944444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11633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5.8164999999999996</v>
      </c>
      <c r="P3811">
        <f t="shared" si="237"/>
        <v>306.13157894736844</v>
      </c>
      <c r="Q3811" t="s">
        <v>8321</v>
      </c>
      <c r="R3811" t="s">
        <v>8322</v>
      </c>
      <c r="S3811" s="11">
        <f t="shared" si="238"/>
        <v>41800.276701388888</v>
      </c>
      <c r="T3811" s="11">
        <f t="shared" si="239"/>
        <v>41850.708333333336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11633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7.7553333333333336</v>
      </c>
      <c r="P3812">
        <f t="shared" si="237"/>
        <v>447.42307692307691</v>
      </c>
      <c r="Q3812" t="s">
        <v>8321</v>
      </c>
      <c r="R3812" t="s">
        <v>8322</v>
      </c>
      <c r="S3812" s="11">
        <f t="shared" si="238"/>
        <v>42054.599050925928</v>
      </c>
      <c r="T3812" s="11">
        <f t="shared" si="239"/>
        <v>42084.557384259257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11633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46.531999999999996</v>
      </c>
      <c r="P3813">
        <f t="shared" si="237"/>
        <v>612.26315789473688</v>
      </c>
      <c r="Q3813" t="s">
        <v>8321</v>
      </c>
      <c r="R3813" t="s">
        <v>8322</v>
      </c>
      <c r="S3813" s="11">
        <f t="shared" si="238"/>
        <v>42487.37700231481</v>
      </c>
      <c r="T3813" s="11">
        <f t="shared" si="239"/>
        <v>42521.208333333328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11633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5.8164999999999996</v>
      </c>
      <c r="P3814">
        <f t="shared" si="237"/>
        <v>1057.5454545454545</v>
      </c>
      <c r="Q3814" t="s">
        <v>8321</v>
      </c>
      <c r="R3814" t="s">
        <v>8322</v>
      </c>
      <c r="S3814" s="11">
        <f t="shared" si="238"/>
        <v>42109.501250000001</v>
      </c>
      <c r="T3814" s="11">
        <f t="shared" si="239"/>
        <v>42155.915972222225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11633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5.5395238095238097</v>
      </c>
      <c r="P3815">
        <f t="shared" si="237"/>
        <v>430.85185185185185</v>
      </c>
      <c r="Q3815" t="s">
        <v>8321</v>
      </c>
      <c r="R3815" t="s">
        <v>8322</v>
      </c>
      <c r="S3815" s="11">
        <f t="shared" si="238"/>
        <v>42497.025706018518</v>
      </c>
      <c r="T3815" s="11">
        <f t="shared" si="239"/>
        <v>42535.654861111107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11633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7.7553333333333336</v>
      </c>
      <c r="P3816">
        <f t="shared" si="237"/>
        <v>342.14705882352939</v>
      </c>
      <c r="Q3816" t="s">
        <v>8321</v>
      </c>
      <c r="R3816" t="s">
        <v>8322</v>
      </c>
      <c r="S3816" s="11">
        <f t="shared" si="238"/>
        <v>42058.654074074075</v>
      </c>
      <c r="T3816" s="11">
        <f t="shared" si="239"/>
        <v>42094.915972222225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11633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11.632999999999999</v>
      </c>
      <c r="P3817">
        <f t="shared" si="237"/>
        <v>581.65</v>
      </c>
      <c r="Q3817" t="s">
        <v>8321</v>
      </c>
      <c r="R3817" t="s">
        <v>8322</v>
      </c>
      <c r="S3817" s="11">
        <f t="shared" si="238"/>
        <v>42207.009918981479</v>
      </c>
      <c r="T3817" s="11">
        <f t="shared" si="239"/>
        <v>42236.708333333328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11633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7.7553333333333336</v>
      </c>
      <c r="P3818">
        <f t="shared" si="237"/>
        <v>314.40540540540542</v>
      </c>
      <c r="Q3818" t="s">
        <v>8321</v>
      </c>
      <c r="R3818" t="s">
        <v>8322</v>
      </c>
      <c r="S3818" s="11">
        <f t="shared" si="238"/>
        <v>41807.440081018518</v>
      </c>
      <c r="T3818" s="11">
        <f t="shared" si="239"/>
        <v>41837.440081018518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11633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5.8164999999999996</v>
      </c>
      <c r="P3819">
        <f t="shared" si="237"/>
        <v>581.65</v>
      </c>
      <c r="Q3819" t="s">
        <v>8321</v>
      </c>
      <c r="R3819" t="s">
        <v>8322</v>
      </c>
      <c r="S3819" s="11">
        <f t="shared" si="238"/>
        <v>42284.44694444444</v>
      </c>
      <c r="T3819" s="11">
        <f t="shared" si="239"/>
        <v>42300.915972222225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11633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46.531999999999996</v>
      </c>
      <c r="P3820">
        <f t="shared" si="237"/>
        <v>1163.3</v>
      </c>
      <c r="Q3820" t="s">
        <v>8321</v>
      </c>
      <c r="R3820" t="s">
        <v>8322</v>
      </c>
      <c r="S3820" s="11">
        <f t="shared" si="238"/>
        <v>42045.59238425926</v>
      </c>
      <c r="T3820" s="11">
        <f t="shared" si="239"/>
        <v>42075.550717592589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11633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11.632999999999999</v>
      </c>
      <c r="P3821">
        <f t="shared" si="237"/>
        <v>447.42307692307691</v>
      </c>
      <c r="Q3821" t="s">
        <v>8321</v>
      </c>
      <c r="R3821" t="s">
        <v>8322</v>
      </c>
      <c r="S3821" s="11">
        <f t="shared" si="238"/>
        <v>42183.959537037037</v>
      </c>
      <c r="T3821" s="11">
        <f t="shared" si="239"/>
        <v>42202.626388888893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11633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38.776666666666664</v>
      </c>
      <c r="P3822">
        <f t="shared" si="237"/>
        <v>581.65</v>
      </c>
      <c r="Q3822" t="s">
        <v>8321</v>
      </c>
      <c r="R3822" t="s">
        <v>8322</v>
      </c>
      <c r="S3822" s="11">
        <f t="shared" si="238"/>
        <v>42160.401817129634</v>
      </c>
      <c r="T3822" s="11">
        <f t="shared" si="239"/>
        <v>42190.401817129634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11633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3.3237142857142858</v>
      </c>
      <c r="P3823">
        <f t="shared" si="237"/>
        <v>252.89130434782609</v>
      </c>
      <c r="Q3823" t="s">
        <v>8321</v>
      </c>
      <c r="R3823" t="s">
        <v>8322</v>
      </c>
      <c r="S3823" s="11">
        <f t="shared" si="238"/>
        <v>42340.930636574078</v>
      </c>
      <c r="T3823" s="11">
        <f t="shared" si="239"/>
        <v>42372.930636574078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11633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2.3266</v>
      </c>
      <c r="P3824">
        <f t="shared" si="237"/>
        <v>153.06578947368422</v>
      </c>
      <c r="Q3824" t="s">
        <v>8321</v>
      </c>
      <c r="R3824" t="s">
        <v>8322</v>
      </c>
      <c r="S3824" s="11">
        <f t="shared" si="238"/>
        <v>42329.588159722218</v>
      </c>
      <c r="T3824" s="11">
        <f t="shared" si="239"/>
        <v>42388.707638888889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11633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4.6532</v>
      </c>
      <c r="P3825">
        <f t="shared" si="237"/>
        <v>283.73170731707319</v>
      </c>
      <c r="Q3825" t="s">
        <v>8321</v>
      </c>
      <c r="R3825" t="s">
        <v>8322</v>
      </c>
      <c r="S3825" s="11">
        <f t="shared" si="238"/>
        <v>42170.660231481481</v>
      </c>
      <c r="T3825" s="11">
        <f t="shared" si="239"/>
        <v>42204.915972222225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11633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46.531999999999996</v>
      </c>
      <c r="P3826">
        <f t="shared" si="237"/>
        <v>1661.8571428571429</v>
      </c>
      <c r="Q3826" t="s">
        <v>8321</v>
      </c>
      <c r="R3826" t="s">
        <v>8322</v>
      </c>
      <c r="S3826" s="11">
        <f t="shared" si="238"/>
        <v>42571.376192129625</v>
      </c>
      <c r="T3826" s="11">
        <f t="shared" si="239"/>
        <v>42583.320138888885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11633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2.3266</v>
      </c>
      <c r="P3827">
        <f t="shared" si="237"/>
        <v>237.40816326530611</v>
      </c>
      <c r="Q3827" t="s">
        <v>8321</v>
      </c>
      <c r="R3827" t="s">
        <v>8322</v>
      </c>
      <c r="S3827" s="11">
        <f t="shared" si="238"/>
        <v>42150.819606481484</v>
      </c>
      <c r="T3827" s="11">
        <f t="shared" si="239"/>
        <v>42171.819606481484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11633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19.388333333333332</v>
      </c>
      <c r="P3828">
        <f t="shared" si="237"/>
        <v>447.42307692307691</v>
      </c>
      <c r="Q3828" t="s">
        <v>8321</v>
      </c>
      <c r="R3828" t="s">
        <v>8322</v>
      </c>
      <c r="S3828" s="11">
        <f t="shared" si="238"/>
        <v>42101.173541666663</v>
      </c>
      <c r="T3828" s="11">
        <f t="shared" si="239"/>
        <v>42131.173541666663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11633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3.8776666666666668</v>
      </c>
      <c r="P3829">
        <f t="shared" si="237"/>
        <v>178.96923076923076</v>
      </c>
      <c r="Q3829" t="s">
        <v>8321</v>
      </c>
      <c r="R3829" t="s">
        <v>8322</v>
      </c>
      <c r="S3829" s="11">
        <f t="shared" si="238"/>
        <v>42034.678252314814</v>
      </c>
      <c r="T3829" s="11">
        <f t="shared" si="239"/>
        <v>42089.75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11633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2.3266</v>
      </c>
      <c r="P3830">
        <f t="shared" si="237"/>
        <v>415.46428571428572</v>
      </c>
      <c r="Q3830" t="s">
        <v>8321</v>
      </c>
      <c r="R3830" t="s">
        <v>8322</v>
      </c>
      <c r="S3830" s="11">
        <f t="shared" si="238"/>
        <v>41944.277627314819</v>
      </c>
      <c r="T3830" s="11">
        <f t="shared" si="239"/>
        <v>42004.319293981483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11633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23.265999999999998</v>
      </c>
      <c r="P3831">
        <f t="shared" si="237"/>
        <v>1454.125</v>
      </c>
      <c r="Q3831" t="s">
        <v>8321</v>
      </c>
      <c r="R3831" t="s">
        <v>8322</v>
      </c>
      <c r="S3831" s="11">
        <f t="shared" si="238"/>
        <v>42593.615405092598</v>
      </c>
      <c r="T3831" s="11">
        <f t="shared" si="239"/>
        <v>42613.615405092598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11633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116.33</v>
      </c>
      <c r="P3832">
        <f t="shared" si="237"/>
        <v>3877.6666666666665</v>
      </c>
      <c r="Q3832" t="s">
        <v>8321</v>
      </c>
      <c r="R3832" t="s">
        <v>8322</v>
      </c>
      <c r="S3832" s="11">
        <f t="shared" si="238"/>
        <v>42503.490868055553</v>
      </c>
      <c r="T3832" s="11">
        <f t="shared" si="239"/>
        <v>42517.490868055553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11633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23.265999999999998</v>
      </c>
      <c r="P3833">
        <f t="shared" si="237"/>
        <v>1292.5555555555557</v>
      </c>
      <c r="Q3833" t="s">
        <v>8321</v>
      </c>
      <c r="R3833" t="s">
        <v>8322</v>
      </c>
      <c r="S3833" s="11">
        <f t="shared" si="238"/>
        <v>41927.598900462966</v>
      </c>
      <c r="T3833" s="11">
        <f t="shared" si="239"/>
        <v>41948.640567129631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11633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9.6941666666666659</v>
      </c>
      <c r="P3834">
        <f t="shared" si="237"/>
        <v>1292.5555555555557</v>
      </c>
      <c r="Q3834" t="s">
        <v>8321</v>
      </c>
      <c r="R3834" t="s">
        <v>8322</v>
      </c>
      <c r="S3834" s="11">
        <f t="shared" si="238"/>
        <v>42374.864988425921</v>
      </c>
      <c r="T3834" s="11">
        <f t="shared" si="239"/>
        <v>42419.864988425921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11633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9.6941666666666659</v>
      </c>
      <c r="P3835">
        <f t="shared" si="237"/>
        <v>581.65</v>
      </c>
      <c r="Q3835" t="s">
        <v>8321</v>
      </c>
      <c r="R3835" t="s">
        <v>8322</v>
      </c>
      <c r="S3835" s="11">
        <f t="shared" si="238"/>
        <v>41963.622361111105</v>
      </c>
      <c r="T3835" s="11">
        <f t="shared" si="239"/>
        <v>41974.547916666663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11633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3.8776666666666668</v>
      </c>
      <c r="P3836">
        <f t="shared" si="237"/>
        <v>204.08771929824562</v>
      </c>
      <c r="Q3836" t="s">
        <v>8321</v>
      </c>
      <c r="R3836" t="s">
        <v>8322</v>
      </c>
      <c r="S3836" s="11">
        <f t="shared" si="238"/>
        <v>42143.195219907408</v>
      </c>
      <c r="T3836" s="11">
        <f t="shared" si="239"/>
        <v>42173.195219907408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11633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58.164999999999999</v>
      </c>
      <c r="P3837">
        <f t="shared" si="237"/>
        <v>1454.125</v>
      </c>
      <c r="Q3837" t="s">
        <v>8321</v>
      </c>
      <c r="R3837" t="s">
        <v>8322</v>
      </c>
      <c r="S3837" s="11">
        <f t="shared" si="238"/>
        <v>42460.69222222222</v>
      </c>
      <c r="T3837" s="11">
        <f t="shared" si="239"/>
        <v>42481.69222222222</v>
      </c>
    </row>
    <row r="3838" spans="1:20" ht="33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11633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14.54125</v>
      </c>
      <c r="P3838">
        <f t="shared" si="237"/>
        <v>830.92857142857144</v>
      </c>
      <c r="Q3838" t="s">
        <v>8321</v>
      </c>
      <c r="R3838" t="s">
        <v>8322</v>
      </c>
      <c r="S3838" s="11">
        <f t="shared" si="238"/>
        <v>42553.676527777774</v>
      </c>
      <c r="T3838" s="11">
        <f t="shared" si="239"/>
        <v>42584.922916666663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11633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5.8164999999999996</v>
      </c>
      <c r="P3839">
        <f t="shared" si="237"/>
        <v>684.29411764705878</v>
      </c>
      <c r="Q3839" t="s">
        <v>8321</v>
      </c>
      <c r="R3839" t="s">
        <v>8322</v>
      </c>
      <c r="S3839" s="11">
        <f t="shared" si="238"/>
        <v>42152.515717592592</v>
      </c>
      <c r="T3839" s="11">
        <f t="shared" si="239"/>
        <v>42188.515717592592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11633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0.11633</v>
      </c>
      <c r="P3840">
        <f t="shared" si="237"/>
        <v>116.33</v>
      </c>
      <c r="Q3840" t="s">
        <v>8321</v>
      </c>
      <c r="R3840" t="s">
        <v>8322</v>
      </c>
      <c r="S3840" s="11">
        <f t="shared" si="238"/>
        <v>42116.460752314815</v>
      </c>
      <c r="T3840" s="11">
        <f t="shared" si="239"/>
        <v>42146.460752314815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11633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5.8164999999999996</v>
      </c>
      <c r="P3841">
        <f t="shared" si="237"/>
        <v>363.53125</v>
      </c>
      <c r="Q3841" t="s">
        <v>8321</v>
      </c>
      <c r="R3841" t="s">
        <v>8322</v>
      </c>
      <c r="S3841" s="11">
        <f t="shared" si="238"/>
        <v>42154.892638888887</v>
      </c>
      <c r="T3841" s="11">
        <f t="shared" si="239"/>
        <v>42214.892638888887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11633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11633</v>
      </c>
      <c r="P3842">
        <f t="shared" si="237"/>
        <v>3877.6666666666665</v>
      </c>
      <c r="Q3842" t="s">
        <v>8321</v>
      </c>
      <c r="R3842" t="s">
        <v>8322</v>
      </c>
      <c r="S3842" s="11">
        <f t="shared" si="238"/>
        <v>42432.451724537037</v>
      </c>
      <c r="T3842" s="11">
        <f t="shared" si="239"/>
        <v>42457.410057870366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11633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1.1633</v>
      </c>
      <c r="P3843">
        <f t="shared" ref="P3843:P3906" si="241">IF(L3843&gt;0, E3843/L3843, 0)</f>
        <v>342.14705882352939</v>
      </c>
      <c r="Q3843" t="s">
        <v>8321</v>
      </c>
      <c r="R3843" t="s">
        <v>8322</v>
      </c>
      <c r="S3843" s="11">
        <f t="shared" ref="S3843:S3906" si="242">(((J3843/60)/60)/24)+DATE(1970,1,1)+(-6/24)</f>
        <v>41780.535729166666</v>
      </c>
      <c r="T3843" s="11">
        <f t="shared" ref="T3843:T3906" si="243">(((I3843/60)/60)/24)+DATE(1970,1,1)+(-6/24)</f>
        <v>41840.535729166666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11633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2.3266</v>
      </c>
      <c r="P3844">
        <f t="shared" si="241"/>
        <v>505.78260869565219</v>
      </c>
      <c r="Q3844" t="s">
        <v>8321</v>
      </c>
      <c r="R3844" t="s">
        <v>8322</v>
      </c>
      <c r="S3844" s="11">
        <f t="shared" si="242"/>
        <v>41740.243657407409</v>
      </c>
      <c r="T3844" s="11">
        <f t="shared" si="243"/>
        <v>41770.243657407409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11633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2.3266</v>
      </c>
      <c r="P3845">
        <f t="shared" si="241"/>
        <v>612.26315789473688</v>
      </c>
      <c r="Q3845" t="s">
        <v>8321</v>
      </c>
      <c r="R3845" t="s">
        <v>8322</v>
      </c>
      <c r="S3845" s="11">
        <f t="shared" si="242"/>
        <v>41765.822500000002</v>
      </c>
      <c r="T3845" s="11">
        <f t="shared" si="243"/>
        <v>41790.822500000002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11633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1.1870408163265307</v>
      </c>
      <c r="P3846">
        <f t="shared" si="241"/>
        <v>232.66</v>
      </c>
      <c r="Q3846" t="s">
        <v>8321</v>
      </c>
      <c r="R3846" t="s">
        <v>8322</v>
      </c>
      <c r="S3846" s="11">
        <f t="shared" si="242"/>
        <v>41766.367291666669</v>
      </c>
      <c r="T3846" s="11">
        <f t="shared" si="243"/>
        <v>41793.040972222225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11633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0.290825</v>
      </c>
      <c r="P3847">
        <f t="shared" si="241"/>
        <v>969.41666666666663</v>
      </c>
      <c r="Q3847" t="s">
        <v>8321</v>
      </c>
      <c r="R3847" t="s">
        <v>8322</v>
      </c>
      <c r="S3847" s="11">
        <f t="shared" si="242"/>
        <v>42248.377013888887</v>
      </c>
      <c r="T3847" s="11">
        <f t="shared" si="243"/>
        <v>42278.377013888887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11633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1.6618571428571429</v>
      </c>
      <c r="P3848">
        <f t="shared" si="241"/>
        <v>1454.125</v>
      </c>
      <c r="Q3848" t="s">
        <v>8321</v>
      </c>
      <c r="R3848" t="s">
        <v>8322</v>
      </c>
      <c r="S3848" s="11">
        <f t="shared" si="242"/>
        <v>41884.971550925926</v>
      </c>
      <c r="T3848" s="11">
        <f t="shared" si="243"/>
        <v>41916.040972222225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11633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1.1079047619047619</v>
      </c>
      <c r="P3849">
        <f t="shared" si="241"/>
        <v>1292.5555555555557</v>
      </c>
      <c r="Q3849" t="s">
        <v>8321</v>
      </c>
      <c r="R3849" t="s">
        <v>8322</v>
      </c>
      <c r="S3849" s="11">
        <f t="shared" si="242"/>
        <v>42158.974432870367</v>
      </c>
      <c r="T3849" s="11">
        <f t="shared" si="243"/>
        <v>42203.974432870367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11633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0.89484615384615385</v>
      </c>
      <c r="P3850">
        <f t="shared" si="241"/>
        <v>270.53488372093022</v>
      </c>
      <c r="Q3850" t="s">
        <v>8321</v>
      </c>
      <c r="R3850" t="s">
        <v>8322</v>
      </c>
      <c r="S3850" s="11">
        <f t="shared" si="242"/>
        <v>42265.567002314812</v>
      </c>
      <c r="T3850" s="11">
        <f t="shared" si="243"/>
        <v>42295.567002314812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11633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0.38776666666666665</v>
      </c>
      <c r="P3851">
        <f t="shared" si="241"/>
        <v>415.46428571428572</v>
      </c>
      <c r="Q3851" t="s">
        <v>8321</v>
      </c>
      <c r="R3851" t="s">
        <v>8322</v>
      </c>
      <c r="S3851" s="11">
        <f t="shared" si="242"/>
        <v>42136.517175925925</v>
      </c>
      <c r="T3851" s="11">
        <f t="shared" si="243"/>
        <v>42166.517175925925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11633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11.632999999999999</v>
      </c>
      <c r="P3852">
        <f t="shared" si="241"/>
        <v>2908.25</v>
      </c>
      <c r="Q3852" t="s">
        <v>8321</v>
      </c>
      <c r="R3852" t="s">
        <v>8322</v>
      </c>
      <c r="S3852" s="11">
        <f t="shared" si="242"/>
        <v>41974.874340277776</v>
      </c>
      <c r="T3852" s="11">
        <f t="shared" si="243"/>
        <v>42004.874340277776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11633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4.6532</v>
      </c>
      <c r="P3853">
        <f t="shared" si="241"/>
        <v>484.70833333333331</v>
      </c>
      <c r="Q3853" t="s">
        <v>8321</v>
      </c>
      <c r="R3853" t="s">
        <v>8322</v>
      </c>
      <c r="S3853" s="11">
        <f t="shared" si="242"/>
        <v>42172.189571759256</v>
      </c>
      <c r="T3853" s="11">
        <f t="shared" si="243"/>
        <v>42202.189571759256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11633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1.1633</v>
      </c>
      <c r="P3854">
        <f t="shared" si="241"/>
        <v>5816.5</v>
      </c>
      <c r="Q3854" t="s">
        <v>8321</v>
      </c>
      <c r="R3854" t="s">
        <v>8322</v>
      </c>
      <c r="S3854" s="11">
        <f t="shared" si="242"/>
        <v>42064.940694444449</v>
      </c>
      <c r="T3854" s="11">
        <f t="shared" si="243"/>
        <v>42089.899027777778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11633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0.11633</v>
      </c>
      <c r="P3855">
        <f t="shared" si="241"/>
        <v>5816.5</v>
      </c>
      <c r="Q3855" t="s">
        <v>8321</v>
      </c>
      <c r="R3855" t="s">
        <v>8322</v>
      </c>
      <c r="S3855" s="11">
        <f t="shared" si="242"/>
        <v>41848.59002314815</v>
      </c>
      <c r="T3855" s="11">
        <f t="shared" si="243"/>
        <v>41883.59002314815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11633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1.0575454545454546</v>
      </c>
      <c r="P3856">
        <f t="shared" si="241"/>
        <v>581.65</v>
      </c>
      <c r="Q3856" t="s">
        <v>8321</v>
      </c>
      <c r="R3856" t="s">
        <v>8322</v>
      </c>
      <c r="S3856" s="11">
        <f t="shared" si="242"/>
        <v>42103.634930555556</v>
      </c>
      <c r="T3856" s="11">
        <f t="shared" si="243"/>
        <v>42133.634930555556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11633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11.632999999999999</v>
      </c>
      <c r="P3857">
        <f t="shared" si="241"/>
        <v>11633</v>
      </c>
      <c r="Q3857" t="s">
        <v>8321</v>
      </c>
      <c r="R3857" t="s">
        <v>8322</v>
      </c>
      <c r="S3857" s="11">
        <f t="shared" si="242"/>
        <v>42059.720729166671</v>
      </c>
      <c r="T3857" s="11">
        <f t="shared" si="243"/>
        <v>42089.679062499999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11633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2.3266</v>
      </c>
      <c r="P3858">
        <f t="shared" si="241"/>
        <v>11633</v>
      </c>
      <c r="Q3858" t="s">
        <v>8321</v>
      </c>
      <c r="R3858" t="s">
        <v>8322</v>
      </c>
      <c r="S3858" s="11">
        <f t="shared" si="242"/>
        <v>42041.493090277778</v>
      </c>
      <c r="T3858" s="11">
        <f t="shared" si="243"/>
        <v>42071.451423611114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11633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2.3266</v>
      </c>
      <c r="P3859">
        <f t="shared" si="241"/>
        <v>2908.25</v>
      </c>
      <c r="Q3859" t="s">
        <v>8321</v>
      </c>
      <c r="R3859" t="s">
        <v>8322</v>
      </c>
      <c r="S3859" s="11">
        <f t="shared" si="242"/>
        <v>41829.48715277778</v>
      </c>
      <c r="T3859" s="11">
        <f t="shared" si="243"/>
        <v>41852.466666666667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11633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23.265999999999998</v>
      </c>
      <c r="P3860">
        <f t="shared" si="241"/>
        <v>11633</v>
      </c>
      <c r="Q3860" t="s">
        <v>8321</v>
      </c>
      <c r="R3860" t="s">
        <v>8322</v>
      </c>
      <c r="S3860" s="11">
        <f t="shared" si="242"/>
        <v>42128.181064814817</v>
      </c>
      <c r="T3860" s="11">
        <f t="shared" si="243"/>
        <v>42146.625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11633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4.6532</v>
      </c>
      <c r="P3861">
        <f t="shared" si="241"/>
        <v>11633</v>
      </c>
      <c r="Q3861" t="s">
        <v>8321</v>
      </c>
      <c r="R3861" t="s">
        <v>8322</v>
      </c>
      <c r="S3861" s="11">
        <f t="shared" si="242"/>
        <v>41789.643599537041</v>
      </c>
      <c r="T3861" s="11">
        <f t="shared" si="243"/>
        <v>41815.625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11633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1.9388333333333334</v>
      </c>
      <c r="P3862">
        <f t="shared" si="241"/>
        <v>894.84615384615381</v>
      </c>
      <c r="Q3862" t="s">
        <v>8321</v>
      </c>
      <c r="R3862" t="s">
        <v>8322</v>
      </c>
      <c r="S3862" s="11">
        <f t="shared" si="242"/>
        <v>41833.410995370366</v>
      </c>
      <c r="T3862" s="11">
        <f t="shared" si="243"/>
        <v>41863.410995370366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11633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5.8164999999999996</v>
      </c>
      <c r="P3863">
        <f t="shared" si="241"/>
        <v>11633</v>
      </c>
      <c r="Q3863" t="s">
        <v>8321</v>
      </c>
      <c r="R3863" t="s">
        <v>8322</v>
      </c>
      <c r="S3863" s="11">
        <f t="shared" si="242"/>
        <v>41914.340011574073</v>
      </c>
      <c r="T3863" s="11">
        <f t="shared" si="243"/>
        <v>41955.657638888893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11633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1.5510666666666666</v>
      </c>
      <c r="P3864">
        <f t="shared" si="241"/>
        <v>11633</v>
      </c>
      <c r="Q3864" t="s">
        <v>8321</v>
      </c>
      <c r="R3864" t="s">
        <v>8322</v>
      </c>
      <c r="S3864" s="11">
        <f t="shared" si="242"/>
        <v>42611.011064814811</v>
      </c>
      <c r="T3864" s="11">
        <f t="shared" si="243"/>
        <v>42625.457638888889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11633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1.9388333333333334</v>
      </c>
      <c r="P3865">
        <f t="shared" si="241"/>
        <v>0</v>
      </c>
      <c r="Q3865" t="s">
        <v>8321</v>
      </c>
      <c r="R3865" t="s">
        <v>8322</v>
      </c>
      <c r="S3865" s="11">
        <f t="shared" si="242"/>
        <v>42253.383159722223</v>
      </c>
      <c r="T3865" s="11">
        <f t="shared" si="243"/>
        <v>42313.424826388888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11633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2.3266</v>
      </c>
      <c r="P3866">
        <f t="shared" si="241"/>
        <v>3877.6666666666665</v>
      </c>
      <c r="Q3866" t="s">
        <v>8321</v>
      </c>
      <c r="R3866" t="s">
        <v>8322</v>
      </c>
      <c r="S3866" s="11">
        <f t="shared" si="242"/>
        <v>42295.641828703709</v>
      </c>
      <c r="T3866" s="11">
        <f t="shared" si="243"/>
        <v>42325.683495370366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11633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4.8209697472026525</v>
      </c>
      <c r="P3867">
        <f t="shared" si="241"/>
        <v>830.92857142857144</v>
      </c>
      <c r="Q3867" t="s">
        <v>8321</v>
      </c>
      <c r="R3867" t="s">
        <v>8322</v>
      </c>
      <c r="S3867" s="11">
        <f t="shared" si="242"/>
        <v>41841.401597222226</v>
      </c>
      <c r="T3867" s="11">
        <f t="shared" si="243"/>
        <v>41880.979166666664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11633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5.8164999999999996</v>
      </c>
      <c r="P3868">
        <f t="shared" si="241"/>
        <v>5816.5</v>
      </c>
      <c r="Q3868" t="s">
        <v>8321</v>
      </c>
      <c r="R3868" t="s">
        <v>8322</v>
      </c>
      <c r="S3868" s="11">
        <f t="shared" si="242"/>
        <v>42402.697002314817</v>
      </c>
      <c r="T3868" s="11">
        <f t="shared" si="243"/>
        <v>42451.895138888889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11633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5.8164999999999996</v>
      </c>
      <c r="P3869">
        <f t="shared" si="241"/>
        <v>2326.6</v>
      </c>
      <c r="Q3869" t="s">
        <v>8321</v>
      </c>
      <c r="R3869" t="s">
        <v>8322</v>
      </c>
      <c r="S3869" s="11">
        <f t="shared" si="242"/>
        <v>42509.564108796301</v>
      </c>
      <c r="T3869" s="11">
        <f t="shared" si="243"/>
        <v>42539.564108796301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11633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2.3266</v>
      </c>
      <c r="P3870">
        <f t="shared" si="241"/>
        <v>11633</v>
      </c>
      <c r="Q3870" t="s">
        <v>8321</v>
      </c>
      <c r="R3870" t="s">
        <v>8363</v>
      </c>
      <c r="S3870" s="11">
        <f t="shared" si="242"/>
        <v>41865.409780092588</v>
      </c>
      <c r="T3870" s="11">
        <f t="shared" si="243"/>
        <v>41890.409780092588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11633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0.88727023110365344</v>
      </c>
      <c r="P3871">
        <f t="shared" si="241"/>
        <v>775.5333333333333</v>
      </c>
      <c r="Q3871" t="s">
        <v>8321</v>
      </c>
      <c r="R3871" t="s">
        <v>8363</v>
      </c>
      <c r="S3871" s="11">
        <f t="shared" si="242"/>
        <v>42047.474444444444</v>
      </c>
      <c r="T3871" s="11">
        <f t="shared" si="243"/>
        <v>42076.882638888885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11633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1.1633</v>
      </c>
      <c r="P3872">
        <f t="shared" si="241"/>
        <v>1163.3</v>
      </c>
      <c r="Q3872" t="s">
        <v>8321</v>
      </c>
      <c r="R3872" t="s">
        <v>8363</v>
      </c>
      <c r="S3872" s="11">
        <f t="shared" si="242"/>
        <v>41792.92219907407</v>
      </c>
      <c r="T3872" s="11">
        <f t="shared" si="243"/>
        <v>41822.92219907407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11633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7.7553333333333336</v>
      </c>
      <c r="P3873">
        <f t="shared" si="241"/>
        <v>3877.6666666666665</v>
      </c>
      <c r="Q3873" t="s">
        <v>8321</v>
      </c>
      <c r="R3873" t="s">
        <v>8363</v>
      </c>
      <c r="S3873" s="11">
        <f t="shared" si="242"/>
        <v>42763.530671296292</v>
      </c>
      <c r="T3873" s="11">
        <f t="shared" si="243"/>
        <v>42823.489004629635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11633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0.7755333333333333</v>
      </c>
      <c r="P3874">
        <f t="shared" si="241"/>
        <v>0</v>
      </c>
      <c r="Q3874" t="s">
        <v>8321</v>
      </c>
      <c r="R3874" t="s">
        <v>8363</v>
      </c>
      <c r="S3874" s="11">
        <f t="shared" si="242"/>
        <v>42179.895787037036</v>
      </c>
      <c r="T3874" s="11">
        <f t="shared" si="243"/>
        <v>42229.895787037036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11633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2.1150909090909091</v>
      </c>
      <c r="P3875">
        <f t="shared" si="241"/>
        <v>0</v>
      </c>
      <c r="Q3875" t="s">
        <v>8321</v>
      </c>
      <c r="R3875" t="s">
        <v>8363</v>
      </c>
      <c r="S3875" s="11">
        <f t="shared" si="242"/>
        <v>42255.446006944447</v>
      </c>
      <c r="T3875" s="11">
        <f t="shared" si="243"/>
        <v>42285.446006944447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11633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18.762903225806451</v>
      </c>
      <c r="P3876">
        <f t="shared" si="241"/>
        <v>0</v>
      </c>
      <c r="Q3876" t="s">
        <v>8321</v>
      </c>
      <c r="R3876" t="s">
        <v>8363</v>
      </c>
      <c r="S3876" s="11">
        <f t="shared" si="242"/>
        <v>42006.766458333332</v>
      </c>
      <c r="T3876" s="11">
        <f t="shared" si="243"/>
        <v>42027.791666666672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11633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0.38776666666666665</v>
      </c>
      <c r="P3877">
        <f t="shared" si="241"/>
        <v>0</v>
      </c>
      <c r="Q3877" t="s">
        <v>8321</v>
      </c>
      <c r="R3877" t="s">
        <v>8363</v>
      </c>
      <c r="S3877" s="11">
        <f t="shared" si="242"/>
        <v>42615.096817129626</v>
      </c>
      <c r="T3877" s="11">
        <f t="shared" si="243"/>
        <v>42616.166666666672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11633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2.982820512820513</v>
      </c>
      <c r="P3878">
        <f t="shared" si="241"/>
        <v>252.89130434782609</v>
      </c>
      <c r="Q3878" t="s">
        <v>8321</v>
      </c>
      <c r="R3878" t="s">
        <v>8363</v>
      </c>
      <c r="S3878" s="11">
        <f t="shared" si="242"/>
        <v>42372.374166666668</v>
      </c>
      <c r="T3878" s="11">
        <f t="shared" si="243"/>
        <v>42402.374166666668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11633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0.46532000000000001</v>
      </c>
      <c r="P3879">
        <f t="shared" si="241"/>
        <v>830.92857142857144</v>
      </c>
      <c r="Q3879" t="s">
        <v>8321</v>
      </c>
      <c r="R3879" t="s">
        <v>8363</v>
      </c>
      <c r="S3879" s="11">
        <f t="shared" si="242"/>
        <v>42682.42768518519</v>
      </c>
      <c r="T3879" s="11">
        <f t="shared" si="243"/>
        <v>42712.42768518519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11633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0.64627777777777773</v>
      </c>
      <c r="P3880">
        <f t="shared" si="241"/>
        <v>11633</v>
      </c>
      <c r="Q3880" t="s">
        <v>8321</v>
      </c>
      <c r="R3880" t="s">
        <v>8363</v>
      </c>
      <c r="S3880" s="11">
        <f t="shared" si="242"/>
        <v>42154.568819444445</v>
      </c>
      <c r="T3880" s="11">
        <f t="shared" si="243"/>
        <v>42184.915972222225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11633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0.7755333333333333</v>
      </c>
      <c r="P3881">
        <f t="shared" si="241"/>
        <v>0</v>
      </c>
      <c r="Q3881" t="s">
        <v>8321</v>
      </c>
      <c r="R3881" t="s">
        <v>8363</v>
      </c>
      <c r="S3881" s="11">
        <f t="shared" si="242"/>
        <v>41999.611064814817</v>
      </c>
      <c r="T3881" s="11">
        <f t="shared" si="243"/>
        <v>42029.611064814817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11633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1.5510666666666666</v>
      </c>
      <c r="P3882">
        <f t="shared" si="241"/>
        <v>684.29411764705878</v>
      </c>
      <c r="Q3882" t="s">
        <v>8321</v>
      </c>
      <c r="R3882" t="s">
        <v>8363</v>
      </c>
      <c r="S3882" s="11">
        <f t="shared" si="242"/>
        <v>41815.565046296295</v>
      </c>
      <c r="T3882" s="11">
        <f t="shared" si="243"/>
        <v>41850.708333333336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11633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23.265999999999998</v>
      </c>
      <c r="P3883">
        <f t="shared" si="241"/>
        <v>11633</v>
      </c>
      <c r="Q3883" t="s">
        <v>8321</v>
      </c>
      <c r="R3883" t="s">
        <v>8363</v>
      </c>
      <c r="S3883" s="11">
        <f t="shared" si="242"/>
        <v>42755.768506944441</v>
      </c>
      <c r="T3883" s="11">
        <f t="shared" si="243"/>
        <v>42785.768506944441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11633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0.38776666666666665</v>
      </c>
      <c r="P3884">
        <f t="shared" si="241"/>
        <v>0</v>
      </c>
      <c r="Q3884" t="s">
        <v>8321</v>
      </c>
      <c r="R3884" t="s">
        <v>8363</v>
      </c>
      <c r="S3884" s="11">
        <f t="shared" si="242"/>
        <v>42373.733449074076</v>
      </c>
      <c r="T3884" s="11">
        <f t="shared" si="243"/>
        <v>42400.710416666669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11633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0.7755333333333333</v>
      </c>
      <c r="P3885">
        <f t="shared" si="241"/>
        <v>0</v>
      </c>
      <c r="Q3885" t="s">
        <v>8321</v>
      </c>
      <c r="R3885" t="s">
        <v>8363</v>
      </c>
      <c r="S3885" s="11">
        <f t="shared" si="242"/>
        <v>41854.352650462963</v>
      </c>
      <c r="T3885" s="11">
        <f t="shared" si="243"/>
        <v>41884.352650462963</v>
      </c>
    </row>
    <row r="3886" spans="1:20" ht="33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11633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1.1633</v>
      </c>
      <c r="P3886">
        <f t="shared" si="241"/>
        <v>0</v>
      </c>
      <c r="Q3886" t="s">
        <v>8321</v>
      </c>
      <c r="R3886" t="s">
        <v>8363</v>
      </c>
      <c r="S3886" s="11">
        <f t="shared" si="242"/>
        <v>42065.541574074072</v>
      </c>
      <c r="T3886" s="11">
        <f t="shared" si="243"/>
        <v>42090.499907407408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11633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3.1021333333333335E-2</v>
      </c>
      <c r="P3887">
        <f t="shared" si="241"/>
        <v>0</v>
      </c>
      <c r="Q3887" t="s">
        <v>8321</v>
      </c>
      <c r="R3887" t="s">
        <v>8363</v>
      </c>
      <c r="S3887" s="11">
        <f t="shared" si="242"/>
        <v>42469.701284722221</v>
      </c>
      <c r="T3887" s="11">
        <f t="shared" si="243"/>
        <v>42499.701284722221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11633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1.1633</v>
      </c>
      <c r="P3888">
        <f t="shared" si="241"/>
        <v>0</v>
      </c>
      <c r="Q3888" t="s">
        <v>8321</v>
      </c>
      <c r="R3888" t="s">
        <v>8363</v>
      </c>
      <c r="S3888" s="11">
        <f t="shared" si="242"/>
        <v>41953.978032407409</v>
      </c>
      <c r="T3888" s="11">
        <f t="shared" si="243"/>
        <v>41983.978032407409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11633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5.8164999999999996</v>
      </c>
      <c r="P3889">
        <f t="shared" si="241"/>
        <v>5816.5</v>
      </c>
      <c r="Q3889" t="s">
        <v>8321</v>
      </c>
      <c r="R3889" t="s">
        <v>8363</v>
      </c>
      <c r="S3889" s="11">
        <f t="shared" si="242"/>
        <v>42079.607974537037</v>
      </c>
      <c r="T3889" s="11">
        <f t="shared" si="243"/>
        <v>42125.666666666672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11633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5.8164999999999996</v>
      </c>
      <c r="P3890">
        <f t="shared" si="241"/>
        <v>830.92857142857144</v>
      </c>
      <c r="Q3890" t="s">
        <v>8321</v>
      </c>
      <c r="R3890" t="s">
        <v>8322</v>
      </c>
      <c r="S3890" s="11">
        <f t="shared" si="242"/>
        <v>42762.295810185184</v>
      </c>
      <c r="T3890" s="11">
        <f t="shared" si="243"/>
        <v>42792.295810185184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11633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1.4541249999999999</v>
      </c>
      <c r="P3891">
        <f t="shared" si="241"/>
        <v>1292.5555555555557</v>
      </c>
      <c r="Q3891" t="s">
        <v>8321</v>
      </c>
      <c r="R3891" t="s">
        <v>8322</v>
      </c>
      <c r="S3891" s="11">
        <f t="shared" si="242"/>
        <v>41976.754976851851</v>
      </c>
      <c r="T3891" s="11">
        <f t="shared" si="243"/>
        <v>42008.726388888885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11633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0.7755333333333333</v>
      </c>
      <c r="P3892">
        <f t="shared" si="241"/>
        <v>1454.125</v>
      </c>
      <c r="Q3892" t="s">
        <v>8321</v>
      </c>
      <c r="R3892" t="s">
        <v>8322</v>
      </c>
      <c r="S3892" s="11">
        <f t="shared" si="242"/>
        <v>42171.508611111116</v>
      </c>
      <c r="T3892" s="11">
        <f t="shared" si="243"/>
        <v>42231.508611111116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11633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14.54125</v>
      </c>
      <c r="P3893">
        <f t="shared" si="241"/>
        <v>1661.8571428571429</v>
      </c>
      <c r="Q3893" t="s">
        <v>8321</v>
      </c>
      <c r="R3893" t="s">
        <v>8322</v>
      </c>
      <c r="S3893" s="11">
        <f t="shared" si="242"/>
        <v>42055.8824537037</v>
      </c>
      <c r="T3893" s="11">
        <f t="shared" si="243"/>
        <v>42085.957638888889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11633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11.632999999999999</v>
      </c>
      <c r="P3894">
        <f t="shared" si="241"/>
        <v>0</v>
      </c>
      <c r="Q3894" t="s">
        <v>8321</v>
      </c>
      <c r="R3894" t="s">
        <v>8322</v>
      </c>
      <c r="S3894" s="11">
        <f t="shared" si="242"/>
        <v>41867.402280092596</v>
      </c>
      <c r="T3894" s="11">
        <f t="shared" si="243"/>
        <v>41875.041666666664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11633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0.23266000000000001</v>
      </c>
      <c r="P3895">
        <f t="shared" si="241"/>
        <v>138.48809523809524</v>
      </c>
      <c r="Q3895" t="s">
        <v>8321</v>
      </c>
      <c r="R3895" t="s">
        <v>8322</v>
      </c>
      <c r="S3895" s="11">
        <f t="shared" si="242"/>
        <v>41779.407870370371</v>
      </c>
      <c r="T3895" s="11">
        <f t="shared" si="243"/>
        <v>41821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11633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0.7755333333333333</v>
      </c>
      <c r="P3896">
        <f t="shared" si="241"/>
        <v>1057.5454545454545</v>
      </c>
      <c r="Q3896" t="s">
        <v>8321</v>
      </c>
      <c r="R3896" t="s">
        <v>8322</v>
      </c>
      <c r="S3896" s="11">
        <f t="shared" si="242"/>
        <v>42679.708472222221</v>
      </c>
      <c r="T3896" s="11">
        <f t="shared" si="243"/>
        <v>42709.957638888889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11633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11.632999999999999</v>
      </c>
      <c r="P3897">
        <f t="shared" si="241"/>
        <v>11633</v>
      </c>
      <c r="Q3897" t="s">
        <v>8321</v>
      </c>
      <c r="R3897" t="s">
        <v>8322</v>
      </c>
      <c r="S3897" s="11">
        <f t="shared" si="242"/>
        <v>42032.000208333338</v>
      </c>
      <c r="T3897" s="11">
        <f t="shared" si="243"/>
        <v>42063.000208333338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11633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7.2706249999999999</v>
      </c>
      <c r="P3898">
        <f t="shared" si="241"/>
        <v>2908.25</v>
      </c>
      <c r="Q3898" t="s">
        <v>8321</v>
      </c>
      <c r="R3898" t="s">
        <v>8322</v>
      </c>
      <c r="S3898" s="11">
        <f t="shared" si="242"/>
        <v>41792.941875000004</v>
      </c>
      <c r="T3898" s="11">
        <f t="shared" si="243"/>
        <v>41806.941875000004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11633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4.6532</v>
      </c>
      <c r="P3899">
        <f t="shared" si="241"/>
        <v>1163.3</v>
      </c>
      <c r="Q3899" t="s">
        <v>8321</v>
      </c>
      <c r="R3899" t="s">
        <v>8322</v>
      </c>
      <c r="S3899" s="11">
        <f t="shared" si="242"/>
        <v>41982.62364583333</v>
      </c>
      <c r="T3899" s="11">
        <f t="shared" si="243"/>
        <v>42012.62364583333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11633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4.6532</v>
      </c>
      <c r="P3900">
        <f t="shared" si="241"/>
        <v>727.0625</v>
      </c>
      <c r="Q3900" t="s">
        <v>8321</v>
      </c>
      <c r="R3900" t="s">
        <v>8322</v>
      </c>
      <c r="S3900" s="11">
        <f t="shared" si="242"/>
        <v>42193.232291666667</v>
      </c>
      <c r="T3900" s="11">
        <f t="shared" si="243"/>
        <v>42233.416666666672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11633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1.1633</v>
      </c>
      <c r="P3901">
        <f t="shared" si="241"/>
        <v>5816.5</v>
      </c>
      <c r="Q3901" t="s">
        <v>8321</v>
      </c>
      <c r="R3901" t="s">
        <v>8322</v>
      </c>
      <c r="S3901" s="11">
        <f t="shared" si="242"/>
        <v>41843.525011574071</v>
      </c>
      <c r="T3901" s="11">
        <f t="shared" si="243"/>
        <v>41863.525011574071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11633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4.6532</v>
      </c>
      <c r="P3902">
        <f t="shared" si="241"/>
        <v>2326.6</v>
      </c>
      <c r="Q3902" t="s">
        <v>8321</v>
      </c>
      <c r="R3902" t="s">
        <v>8322</v>
      </c>
      <c r="S3902" s="11">
        <f t="shared" si="242"/>
        <v>42135.842488425929</v>
      </c>
      <c r="T3902" s="11">
        <f t="shared" si="243"/>
        <v>42165.842488425929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11633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3.8776666666666668</v>
      </c>
      <c r="P3903">
        <f t="shared" si="241"/>
        <v>11633</v>
      </c>
      <c r="Q3903" t="s">
        <v>8321</v>
      </c>
      <c r="R3903" t="s">
        <v>8322</v>
      </c>
      <c r="S3903" s="11">
        <f t="shared" si="242"/>
        <v>42317.576377314821</v>
      </c>
      <c r="T3903" s="11">
        <f t="shared" si="243"/>
        <v>42357.576377314821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11633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3.8776666666666668</v>
      </c>
      <c r="P3904">
        <f t="shared" si="241"/>
        <v>375.25806451612902</v>
      </c>
      <c r="Q3904" t="s">
        <v>8321</v>
      </c>
      <c r="R3904" t="s">
        <v>8322</v>
      </c>
      <c r="S3904" s="11">
        <f t="shared" si="242"/>
        <v>42663.218078703707</v>
      </c>
      <c r="T3904" s="11">
        <f t="shared" si="243"/>
        <v>42688.259745370371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11633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7.7553333333333336</v>
      </c>
      <c r="P3905">
        <f t="shared" si="241"/>
        <v>0</v>
      </c>
      <c r="Q3905" t="s">
        <v>8321</v>
      </c>
      <c r="R3905" t="s">
        <v>8322</v>
      </c>
      <c r="S3905" s="11">
        <f t="shared" si="242"/>
        <v>42185.76116898148</v>
      </c>
      <c r="T3905" s="11">
        <f t="shared" si="243"/>
        <v>42230.568055555559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11633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1.1633</v>
      </c>
      <c r="P3906">
        <f t="shared" si="241"/>
        <v>5816.5</v>
      </c>
      <c r="Q3906" t="s">
        <v>8321</v>
      </c>
      <c r="R3906" t="s">
        <v>8322</v>
      </c>
      <c r="S3906" s="11">
        <f t="shared" si="242"/>
        <v>42094.979166666672</v>
      </c>
      <c r="T3906" s="11">
        <f t="shared" si="243"/>
        <v>42108.961111111115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11633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7.7553333333333336</v>
      </c>
      <c r="P3907">
        <f t="shared" ref="P3907:P3970" si="245">IF(L3907&gt;0, E3907/L3907, 0)</f>
        <v>1661.8571428571429</v>
      </c>
      <c r="Q3907" t="s">
        <v>8321</v>
      </c>
      <c r="R3907" t="s">
        <v>8322</v>
      </c>
      <c r="S3907" s="11">
        <f t="shared" ref="S3907:S3970" si="246">(((J3907/60)/60)/24)+DATE(1970,1,1)+(-6/24)</f>
        <v>42124.373877314814</v>
      </c>
      <c r="T3907" s="11">
        <f t="shared" ref="T3907:T3970" si="247">(((I3907/60)/60)/24)+DATE(1970,1,1)+(-6/24)</f>
        <v>42166.708333333328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11633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7.7553333333333336</v>
      </c>
      <c r="P3908">
        <f t="shared" si="245"/>
        <v>727.0625</v>
      </c>
      <c r="Q3908" t="s">
        <v>8321</v>
      </c>
      <c r="R3908" t="s">
        <v>8322</v>
      </c>
      <c r="S3908" s="11">
        <f t="shared" si="246"/>
        <v>42143.667743055557</v>
      </c>
      <c r="T3908" s="11">
        <f t="shared" si="247"/>
        <v>42181.309027777781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11633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11.632999999999999</v>
      </c>
      <c r="P3909">
        <f t="shared" si="245"/>
        <v>2908.25</v>
      </c>
      <c r="Q3909" t="s">
        <v>8321</v>
      </c>
      <c r="R3909" t="s">
        <v>8322</v>
      </c>
      <c r="S3909" s="11">
        <f t="shared" si="246"/>
        <v>41906.569513888891</v>
      </c>
      <c r="T3909" s="11">
        <f t="shared" si="247"/>
        <v>41938.588888888888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11633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15.510666666666667</v>
      </c>
      <c r="P3910">
        <f t="shared" si="245"/>
        <v>2908.25</v>
      </c>
      <c r="Q3910" t="s">
        <v>8321</v>
      </c>
      <c r="R3910" t="s">
        <v>8322</v>
      </c>
      <c r="S3910" s="11">
        <f t="shared" si="246"/>
        <v>41833.885370370372</v>
      </c>
      <c r="T3910" s="11">
        <f t="shared" si="247"/>
        <v>41848.885370370372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11633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0.19388333333333332</v>
      </c>
      <c r="P3911">
        <f t="shared" si="245"/>
        <v>2908.25</v>
      </c>
      <c r="Q3911" t="s">
        <v>8321</v>
      </c>
      <c r="R3911" t="s">
        <v>8322</v>
      </c>
      <c r="S3911" s="11">
        <f t="shared" si="246"/>
        <v>41863.109282407408</v>
      </c>
      <c r="T3911" s="11">
        <f t="shared" si="247"/>
        <v>41893.109282407408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11633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1.9388333333333334</v>
      </c>
      <c r="P3912">
        <f t="shared" si="245"/>
        <v>3877.6666666666665</v>
      </c>
      <c r="Q3912" t="s">
        <v>8321</v>
      </c>
      <c r="R3912" t="s">
        <v>8322</v>
      </c>
      <c r="S3912" s="11">
        <f t="shared" si="246"/>
        <v>42224.506909722222</v>
      </c>
      <c r="T3912" s="11">
        <f t="shared" si="247"/>
        <v>42254.506909722222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11633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1.4541249999999999</v>
      </c>
      <c r="P3913">
        <f t="shared" si="245"/>
        <v>323.13888888888891</v>
      </c>
      <c r="Q3913" t="s">
        <v>8321</v>
      </c>
      <c r="R3913" t="s">
        <v>8322</v>
      </c>
      <c r="S3913" s="11">
        <f t="shared" si="246"/>
        <v>41939.5622337963</v>
      </c>
      <c r="T3913" s="11">
        <f t="shared" si="247"/>
        <v>41969.603900462964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11633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0.7755333333333333</v>
      </c>
      <c r="P3914">
        <f t="shared" si="245"/>
        <v>11633</v>
      </c>
      <c r="Q3914" t="s">
        <v>8321</v>
      </c>
      <c r="R3914" t="s">
        <v>8322</v>
      </c>
      <c r="S3914" s="11">
        <f t="shared" si="246"/>
        <v>42059.020023148143</v>
      </c>
      <c r="T3914" s="11">
        <f t="shared" si="247"/>
        <v>42118.940972222219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11633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1.1633</v>
      </c>
      <c r="P3915">
        <f t="shared" si="245"/>
        <v>1661.8571428571429</v>
      </c>
      <c r="Q3915" t="s">
        <v>8321</v>
      </c>
      <c r="R3915" t="s">
        <v>8322</v>
      </c>
      <c r="S3915" s="11">
        <f t="shared" si="246"/>
        <v>42307.961215277777</v>
      </c>
      <c r="T3915" s="11">
        <f t="shared" si="247"/>
        <v>42338.002881944441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11633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4.6532</v>
      </c>
      <c r="P3916">
        <f t="shared" si="245"/>
        <v>430.85185185185185</v>
      </c>
      <c r="Q3916" t="s">
        <v>8321</v>
      </c>
      <c r="R3916" t="s">
        <v>8322</v>
      </c>
      <c r="S3916" s="11">
        <f t="shared" si="246"/>
        <v>42114.568935185183</v>
      </c>
      <c r="T3916" s="11">
        <f t="shared" si="247"/>
        <v>42134.707638888889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11633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7.7553333333333336</v>
      </c>
      <c r="P3917">
        <f t="shared" si="245"/>
        <v>11633</v>
      </c>
      <c r="Q3917" t="s">
        <v>8321</v>
      </c>
      <c r="R3917" t="s">
        <v>8322</v>
      </c>
      <c r="S3917" s="11">
        <f t="shared" si="246"/>
        <v>42492.73505787037</v>
      </c>
      <c r="T3917" s="11">
        <f t="shared" si="247"/>
        <v>42522.73505787037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11633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5.8164999999999996</v>
      </c>
      <c r="P3918">
        <f t="shared" si="245"/>
        <v>0</v>
      </c>
      <c r="Q3918" t="s">
        <v>8321</v>
      </c>
      <c r="R3918" t="s">
        <v>8322</v>
      </c>
      <c r="S3918" s="11">
        <f t="shared" si="246"/>
        <v>42494.221666666665</v>
      </c>
      <c r="T3918" s="11">
        <f t="shared" si="247"/>
        <v>42524.221666666665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11633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3.3237142857142858</v>
      </c>
      <c r="P3919">
        <f t="shared" si="245"/>
        <v>11633</v>
      </c>
      <c r="Q3919" t="s">
        <v>8321</v>
      </c>
      <c r="R3919" t="s">
        <v>8322</v>
      </c>
      <c r="S3919" s="11">
        <f t="shared" si="246"/>
        <v>41863.277326388888</v>
      </c>
      <c r="T3919" s="11">
        <f t="shared" si="247"/>
        <v>41893.277326388888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11633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0.19388333333333332</v>
      </c>
      <c r="P3920">
        <f t="shared" si="245"/>
        <v>3877.6666666666665</v>
      </c>
      <c r="Q3920" t="s">
        <v>8321</v>
      </c>
      <c r="R3920" t="s">
        <v>8322</v>
      </c>
      <c r="S3920" s="11">
        <f t="shared" si="246"/>
        <v>41843.414618055554</v>
      </c>
      <c r="T3920" s="11">
        <f t="shared" si="247"/>
        <v>41855.416666666664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11633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2.3266</v>
      </c>
      <c r="P3921">
        <f t="shared" si="245"/>
        <v>3877.6666666666665</v>
      </c>
      <c r="Q3921" t="s">
        <v>8321</v>
      </c>
      <c r="R3921" t="s">
        <v>8322</v>
      </c>
      <c r="S3921" s="11">
        <f t="shared" si="246"/>
        <v>42358.434872685189</v>
      </c>
      <c r="T3921" s="11">
        <f t="shared" si="247"/>
        <v>42386.75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11633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4.6532</v>
      </c>
      <c r="P3922">
        <f t="shared" si="245"/>
        <v>3877.6666666666665</v>
      </c>
      <c r="Q3922" t="s">
        <v>8321</v>
      </c>
      <c r="R3922" t="s">
        <v>8322</v>
      </c>
      <c r="S3922" s="11">
        <f t="shared" si="246"/>
        <v>42657.13726851852</v>
      </c>
      <c r="T3922" s="11">
        <f t="shared" si="247"/>
        <v>42687.178935185191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11633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3.8776666666666668</v>
      </c>
      <c r="P3923">
        <f t="shared" si="245"/>
        <v>0</v>
      </c>
      <c r="Q3923" t="s">
        <v>8321</v>
      </c>
      <c r="R3923" t="s">
        <v>8322</v>
      </c>
      <c r="S3923" s="11">
        <f t="shared" si="246"/>
        <v>41926.292303240742</v>
      </c>
      <c r="T3923" s="11">
        <f t="shared" si="247"/>
        <v>41938.5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11633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15.510666666666667</v>
      </c>
      <c r="P3924">
        <f t="shared" si="245"/>
        <v>1938.8333333333333</v>
      </c>
      <c r="Q3924" t="s">
        <v>8321</v>
      </c>
      <c r="R3924" t="s">
        <v>8322</v>
      </c>
      <c r="S3924" s="11">
        <f t="shared" si="246"/>
        <v>42020.518634259264</v>
      </c>
      <c r="T3924" s="11">
        <f t="shared" si="247"/>
        <v>42065.708333333328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11633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1.0115652173913043</v>
      </c>
      <c r="P3925">
        <f t="shared" si="245"/>
        <v>684.29411764705878</v>
      </c>
      <c r="Q3925" t="s">
        <v>8321</v>
      </c>
      <c r="R3925" t="s">
        <v>8322</v>
      </c>
      <c r="S3925" s="11">
        <f t="shared" si="246"/>
        <v>42075.729988425926</v>
      </c>
      <c r="T3925" s="11">
        <f t="shared" si="247"/>
        <v>42103.729988425926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11633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0.7755333333333333</v>
      </c>
      <c r="P3926">
        <f t="shared" si="245"/>
        <v>290.82499999999999</v>
      </c>
      <c r="Q3926" t="s">
        <v>8321</v>
      </c>
      <c r="R3926" t="s">
        <v>8322</v>
      </c>
      <c r="S3926" s="11">
        <f t="shared" si="246"/>
        <v>41786.709745370368</v>
      </c>
      <c r="T3926" s="11">
        <f t="shared" si="247"/>
        <v>41816.709745370368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11633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77.553333333333327</v>
      </c>
      <c r="P3927">
        <f t="shared" si="245"/>
        <v>3877.6666666666665</v>
      </c>
      <c r="Q3927" t="s">
        <v>8321</v>
      </c>
      <c r="R3927" t="s">
        <v>8322</v>
      </c>
      <c r="S3927" s="11">
        <f t="shared" si="246"/>
        <v>41820.620821759258</v>
      </c>
      <c r="T3927" s="11">
        <f t="shared" si="247"/>
        <v>41850.620821759258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11633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2.3266</v>
      </c>
      <c r="P3928">
        <f t="shared" si="245"/>
        <v>11633</v>
      </c>
      <c r="Q3928" t="s">
        <v>8321</v>
      </c>
      <c r="R3928" t="s">
        <v>8322</v>
      </c>
      <c r="S3928" s="11">
        <f t="shared" si="246"/>
        <v>41969.835046296299</v>
      </c>
      <c r="T3928" s="11">
        <f t="shared" si="247"/>
        <v>41999.835046296299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11633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4.6532</v>
      </c>
      <c r="P3929">
        <f t="shared" si="245"/>
        <v>5816.5</v>
      </c>
      <c r="Q3929" t="s">
        <v>8321</v>
      </c>
      <c r="R3929" t="s">
        <v>8322</v>
      </c>
      <c r="S3929" s="11">
        <f t="shared" si="246"/>
        <v>41830.017407407409</v>
      </c>
      <c r="T3929" s="11">
        <f t="shared" si="247"/>
        <v>41860.017407407409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11633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2.3266</v>
      </c>
      <c r="P3930">
        <f t="shared" si="245"/>
        <v>1661.8571428571429</v>
      </c>
      <c r="Q3930" t="s">
        <v>8321</v>
      </c>
      <c r="R3930" t="s">
        <v>8322</v>
      </c>
      <c r="S3930" s="11">
        <f t="shared" si="246"/>
        <v>42265.433182870373</v>
      </c>
      <c r="T3930" s="11">
        <f t="shared" si="247"/>
        <v>42292.957638888889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11633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0.58165</v>
      </c>
      <c r="P3931">
        <f t="shared" si="245"/>
        <v>830.92857142857144</v>
      </c>
      <c r="Q3931" t="s">
        <v>8321</v>
      </c>
      <c r="R3931" t="s">
        <v>8322</v>
      </c>
      <c r="S3931" s="11">
        <f t="shared" si="246"/>
        <v>42601.577141203699</v>
      </c>
      <c r="T3931" s="11">
        <f t="shared" si="247"/>
        <v>42631.577141203699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11633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1.1633</v>
      </c>
      <c r="P3932">
        <f t="shared" si="245"/>
        <v>0</v>
      </c>
      <c r="Q3932" t="s">
        <v>8321</v>
      </c>
      <c r="R3932" t="s">
        <v>8322</v>
      </c>
      <c r="S3932" s="11">
        <f t="shared" si="246"/>
        <v>42433.088749999995</v>
      </c>
      <c r="T3932" s="11">
        <f t="shared" si="247"/>
        <v>42461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11633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1.4541249999999999</v>
      </c>
      <c r="P3933">
        <f t="shared" si="245"/>
        <v>0</v>
      </c>
      <c r="Q3933" t="s">
        <v>8321</v>
      </c>
      <c r="R3933" t="s">
        <v>8322</v>
      </c>
      <c r="S3933" s="11">
        <f t="shared" si="246"/>
        <v>42227.901701388888</v>
      </c>
      <c r="T3933" s="11">
        <f t="shared" si="247"/>
        <v>42252.901701388888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11633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0.9694166666666667</v>
      </c>
      <c r="P3934">
        <f t="shared" si="245"/>
        <v>11633</v>
      </c>
      <c r="Q3934" t="s">
        <v>8321</v>
      </c>
      <c r="R3934" t="s">
        <v>8322</v>
      </c>
      <c r="S3934" s="11">
        <f t="shared" si="246"/>
        <v>42414.918564814812</v>
      </c>
      <c r="T3934" s="11">
        <f t="shared" si="247"/>
        <v>42444.876898148148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11633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1.6618571428571429</v>
      </c>
      <c r="P3935">
        <f t="shared" si="245"/>
        <v>969.41666666666663</v>
      </c>
      <c r="Q3935" t="s">
        <v>8321</v>
      </c>
      <c r="R3935" t="s">
        <v>8322</v>
      </c>
      <c r="S3935" s="11">
        <f t="shared" si="246"/>
        <v>42538.718310185184</v>
      </c>
      <c r="T3935" s="11">
        <f t="shared" si="247"/>
        <v>42567.779861111107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11633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2.3266</v>
      </c>
      <c r="P3936">
        <f t="shared" si="245"/>
        <v>969.41666666666663</v>
      </c>
      <c r="Q3936" t="s">
        <v>8321</v>
      </c>
      <c r="R3936" t="s">
        <v>8322</v>
      </c>
      <c r="S3936" s="11">
        <f t="shared" si="246"/>
        <v>42233.421747685185</v>
      </c>
      <c r="T3936" s="11">
        <f t="shared" si="247"/>
        <v>42278.291666666672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11633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3.8776666666666668</v>
      </c>
      <c r="P3937">
        <f t="shared" si="245"/>
        <v>505.78260869565219</v>
      </c>
      <c r="Q3937" t="s">
        <v>8321</v>
      </c>
      <c r="R3937" t="s">
        <v>8322</v>
      </c>
      <c r="S3937" s="11">
        <f t="shared" si="246"/>
        <v>42221.406782407401</v>
      </c>
      <c r="T3937" s="11">
        <f t="shared" si="247"/>
        <v>42281.406782407401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11633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0.58165</v>
      </c>
      <c r="P3938">
        <f t="shared" si="245"/>
        <v>0</v>
      </c>
      <c r="Q3938" t="s">
        <v>8321</v>
      </c>
      <c r="R3938" t="s">
        <v>8322</v>
      </c>
      <c r="S3938" s="11">
        <f t="shared" si="246"/>
        <v>42675.012962962966</v>
      </c>
      <c r="T3938" s="11">
        <f t="shared" si="247"/>
        <v>42705.054629629631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11633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4.0322357019064121</v>
      </c>
      <c r="P3939">
        <f t="shared" si="245"/>
        <v>1163.3</v>
      </c>
      <c r="Q3939" t="s">
        <v>8321</v>
      </c>
      <c r="R3939" t="s">
        <v>8322</v>
      </c>
      <c r="S3939" s="11">
        <f t="shared" si="246"/>
        <v>42534.381481481483</v>
      </c>
      <c r="T3939" s="11">
        <f t="shared" si="247"/>
        <v>42562.381481481483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11633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3.5738863287250382</v>
      </c>
      <c r="P3940">
        <f t="shared" si="245"/>
        <v>2326.6</v>
      </c>
      <c r="Q3940" t="s">
        <v>8321</v>
      </c>
      <c r="R3940" t="s">
        <v>8322</v>
      </c>
      <c r="S3940" s="11">
        <f t="shared" si="246"/>
        <v>42151.655717592599</v>
      </c>
      <c r="T3940" s="11">
        <f t="shared" si="247"/>
        <v>42182.655717592599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11633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2.3266</v>
      </c>
      <c r="P3941">
        <f t="shared" si="245"/>
        <v>11633</v>
      </c>
      <c r="Q3941" t="s">
        <v>8321</v>
      </c>
      <c r="R3941" t="s">
        <v>8322</v>
      </c>
      <c r="S3941" s="11">
        <f t="shared" si="246"/>
        <v>41915.150219907409</v>
      </c>
      <c r="T3941" s="11">
        <f t="shared" si="247"/>
        <v>41918.9375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11633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2.3266</v>
      </c>
      <c r="P3942">
        <f t="shared" si="245"/>
        <v>5816.5</v>
      </c>
      <c r="Q3942" t="s">
        <v>8321</v>
      </c>
      <c r="R3942" t="s">
        <v>8322</v>
      </c>
      <c r="S3942" s="11">
        <f t="shared" si="246"/>
        <v>41961.242488425924</v>
      </c>
      <c r="T3942" s="11">
        <f t="shared" si="247"/>
        <v>42006.242488425924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11633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2.1150909090909091</v>
      </c>
      <c r="P3943">
        <f t="shared" si="245"/>
        <v>5816.5</v>
      </c>
      <c r="Q3943" t="s">
        <v>8321</v>
      </c>
      <c r="R3943" t="s">
        <v>8322</v>
      </c>
      <c r="S3943" s="11">
        <f t="shared" si="246"/>
        <v>41940.337233796294</v>
      </c>
      <c r="T3943" s="11">
        <f t="shared" si="247"/>
        <v>41967.791666666672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11633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9.6941666666666659</v>
      </c>
      <c r="P3944">
        <f t="shared" si="245"/>
        <v>0</v>
      </c>
      <c r="Q3944" t="s">
        <v>8321</v>
      </c>
      <c r="R3944" t="s">
        <v>8322</v>
      </c>
      <c r="S3944" s="11">
        <f t="shared" si="246"/>
        <v>42111.654097222221</v>
      </c>
      <c r="T3944" s="11">
        <f t="shared" si="247"/>
        <v>42171.654097222221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11633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2.3266</v>
      </c>
      <c r="P3945">
        <f t="shared" si="245"/>
        <v>894.84615384615381</v>
      </c>
      <c r="Q3945" t="s">
        <v>8321</v>
      </c>
      <c r="R3945" t="s">
        <v>8322</v>
      </c>
      <c r="S3945" s="11">
        <f t="shared" si="246"/>
        <v>42279.528564814813</v>
      </c>
      <c r="T3945" s="11">
        <f t="shared" si="247"/>
        <v>42310.451388888891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11633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2.3266</v>
      </c>
      <c r="P3946">
        <f t="shared" si="245"/>
        <v>0</v>
      </c>
      <c r="Q3946" t="s">
        <v>8321</v>
      </c>
      <c r="R3946" t="s">
        <v>8322</v>
      </c>
      <c r="S3946" s="11">
        <f t="shared" si="246"/>
        <v>42213.412905092591</v>
      </c>
      <c r="T3946" s="11">
        <f t="shared" si="247"/>
        <v>42243.412905092591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11633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5.8164999999999996</v>
      </c>
      <c r="P3947">
        <f t="shared" si="245"/>
        <v>11633</v>
      </c>
      <c r="Q3947" t="s">
        <v>8321</v>
      </c>
      <c r="R3947" t="s">
        <v>8322</v>
      </c>
      <c r="S3947" s="11">
        <f t="shared" si="246"/>
        <v>42109.551712962959</v>
      </c>
      <c r="T3947" s="11">
        <f t="shared" si="247"/>
        <v>42139.551712962959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11633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1.9388333333333334</v>
      </c>
      <c r="P3948">
        <f t="shared" si="245"/>
        <v>2326.6</v>
      </c>
      <c r="Q3948" t="s">
        <v>8321</v>
      </c>
      <c r="R3948" t="s">
        <v>8322</v>
      </c>
      <c r="S3948" s="11">
        <f t="shared" si="246"/>
        <v>42031.583587962959</v>
      </c>
      <c r="T3948" s="11">
        <f t="shared" si="247"/>
        <v>42063.083333333328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11633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3.8776666666666668</v>
      </c>
      <c r="P3949">
        <f t="shared" si="245"/>
        <v>5816.5</v>
      </c>
      <c r="Q3949" t="s">
        <v>8321</v>
      </c>
      <c r="R3949" t="s">
        <v>8322</v>
      </c>
      <c r="S3949" s="11">
        <f t="shared" si="246"/>
        <v>42614.892870370371</v>
      </c>
      <c r="T3949" s="11">
        <f t="shared" si="247"/>
        <v>42644.892870370371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11633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0.38776666666666665</v>
      </c>
      <c r="P3950">
        <f t="shared" si="245"/>
        <v>0</v>
      </c>
      <c r="Q3950" t="s">
        <v>8321</v>
      </c>
      <c r="R3950" t="s">
        <v>8322</v>
      </c>
      <c r="S3950" s="11">
        <f t="shared" si="246"/>
        <v>41829.075497685182</v>
      </c>
      <c r="T3950" s="11">
        <f t="shared" si="247"/>
        <v>41889.075497685182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11633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1.1633</v>
      </c>
      <c r="P3951">
        <f t="shared" si="245"/>
        <v>363.53125</v>
      </c>
      <c r="Q3951" t="s">
        <v>8321</v>
      </c>
      <c r="R3951" t="s">
        <v>8322</v>
      </c>
      <c r="S3951" s="11">
        <f t="shared" si="246"/>
        <v>42015.870613425926</v>
      </c>
      <c r="T3951" s="11">
        <f t="shared" si="247"/>
        <v>42045.870613425926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11633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2.9082499999999998</v>
      </c>
      <c r="P3952">
        <f t="shared" si="245"/>
        <v>11633</v>
      </c>
      <c r="Q3952" t="s">
        <v>8321</v>
      </c>
      <c r="R3952" t="s">
        <v>8322</v>
      </c>
      <c r="S3952" s="11">
        <f t="shared" si="246"/>
        <v>42439.452314814815</v>
      </c>
      <c r="T3952" s="11">
        <f t="shared" si="247"/>
        <v>42468.524305555555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11633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5.8165000000000001E-2</v>
      </c>
      <c r="P3953">
        <f t="shared" si="245"/>
        <v>11633</v>
      </c>
      <c r="Q3953" t="s">
        <v>8321</v>
      </c>
      <c r="R3953" t="s">
        <v>8322</v>
      </c>
      <c r="S3953" s="11">
        <f t="shared" si="246"/>
        <v>42433.575717592597</v>
      </c>
      <c r="T3953" s="11">
        <f t="shared" si="247"/>
        <v>42493.534050925926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11633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0.44742307692307692</v>
      </c>
      <c r="P3954">
        <f t="shared" si="245"/>
        <v>11633</v>
      </c>
      <c r="Q3954" t="s">
        <v>8321</v>
      </c>
      <c r="R3954" t="s">
        <v>8322</v>
      </c>
      <c r="S3954" s="11">
        <f t="shared" si="246"/>
        <v>42243.540393518517</v>
      </c>
      <c r="T3954" s="11">
        <f t="shared" si="247"/>
        <v>42303.540393518517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11633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0.66096590909090913</v>
      </c>
      <c r="P3955">
        <f t="shared" si="245"/>
        <v>0</v>
      </c>
      <c r="Q3955" t="s">
        <v>8321</v>
      </c>
      <c r="R3955" t="s">
        <v>8322</v>
      </c>
      <c r="S3955" s="11">
        <f t="shared" si="246"/>
        <v>42549.798449074078</v>
      </c>
      <c r="T3955" s="11">
        <f t="shared" si="247"/>
        <v>42580.728472222225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11633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0.46532000000000001</v>
      </c>
      <c r="P3956">
        <f t="shared" si="245"/>
        <v>0</v>
      </c>
      <c r="Q3956" t="s">
        <v>8321</v>
      </c>
      <c r="R3956" t="s">
        <v>8322</v>
      </c>
      <c r="S3956" s="11">
        <f t="shared" si="246"/>
        <v>41774.401203703703</v>
      </c>
      <c r="T3956" s="11">
        <f t="shared" si="247"/>
        <v>41834.401203703703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11633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6.6474285714285717</v>
      </c>
      <c r="P3957">
        <f t="shared" si="245"/>
        <v>1454.125</v>
      </c>
      <c r="Q3957" t="s">
        <v>8321</v>
      </c>
      <c r="R3957" t="s">
        <v>8322</v>
      </c>
      <c r="S3957" s="11">
        <f t="shared" si="246"/>
        <v>42306.598854166667</v>
      </c>
      <c r="T3957" s="11">
        <f t="shared" si="247"/>
        <v>42336.640520833331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11633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2.1150909090909091</v>
      </c>
      <c r="P3958">
        <f t="shared" si="245"/>
        <v>0</v>
      </c>
      <c r="Q3958" t="s">
        <v>8321</v>
      </c>
      <c r="R3958" t="s">
        <v>8322</v>
      </c>
      <c r="S3958" s="11">
        <f t="shared" si="246"/>
        <v>42457.682025462964</v>
      </c>
      <c r="T3958" s="11">
        <f t="shared" si="247"/>
        <v>42484.763888888891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11633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0.41546428571428573</v>
      </c>
      <c r="P3959">
        <f t="shared" si="245"/>
        <v>11633</v>
      </c>
      <c r="Q3959" t="s">
        <v>8321</v>
      </c>
      <c r="R3959" t="s">
        <v>8322</v>
      </c>
      <c r="S3959" s="11">
        <f t="shared" si="246"/>
        <v>42513.726319444439</v>
      </c>
      <c r="T3959" s="11">
        <f t="shared" si="247"/>
        <v>42559.726319444439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11633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5.8164999999999996</v>
      </c>
      <c r="P3960">
        <f t="shared" si="245"/>
        <v>727.0625</v>
      </c>
      <c r="Q3960" t="s">
        <v>8321</v>
      </c>
      <c r="R3960" t="s">
        <v>8322</v>
      </c>
      <c r="S3960" s="11">
        <f t="shared" si="246"/>
        <v>41816.700370370374</v>
      </c>
      <c r="T3960" s="11">
        <f t="shared" si="247"/>
        <v>41853.333333333336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11633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9.6941666666666659</v>
      </c>
      <c r="P3961">
        <f t="shared" si="245"/>
        <v>969.41666666666663</v>
      </c>
      <c r="Q3961" t="s">
        <v>8321</v>
      </c>
      <c r="R3961" t="s">
        <v>8322</v>
      </c>
      <c r="S3961" s="11">
        <f t="shared" si="246"/>
        <v>41880.538842592592</v>
      </c>
      <c r="T3961" s="11">
        <f t="shared" si="247"/>
        <v>41910.538842592592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11633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3.8776666666666668</v>
      </c>
      <c r="P3962">
        <f t="shared" si="245"/>
        <v>2908.25</v>
      </c>
      <c r="Q3962" t="s">
        <v>8321</v>
      </c>
      <c r="R3962" t="s">
        <v>8322</v>
      </c>
      <c r="S3962" s="11">
        <f t="shared" si="246"/>
        <v>42342.595555555556</v>
      </c>
      <c r="T3962" s="11">
        <f t="shared" si="247"/>
        <v>42372.595555555556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11633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2.3266</v>
      </c>
      <c r="P3963">
        <f t="shared" si="245"/>
        <v>5816.5</v>
      </c>
      <c r="Q3963" t="s">
        <v>8321</v>
      </c>
      <c r="R3963" t="s">
        <v>8322</v>
      </c>
      <c r="S3963" s="11">
        <f t="shared" si="246"/>
        <v>41745.641319444447</v>
      </c>
      <c r="T3963" s="11">
        <f t="shared" si="247"/>
        <v>41767.641319444447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11633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8.3092857142857142</v>
      </c>
      <c r="P3964">
        <f t="shared" si="245"/>
        <v>3877.6666666666665</v>
      </c>
      <c r="Q3964" t="s">
        <v>8321</v>
      </c>
      <c r="R3964" t="s">
        <v>8322</v>
      </c>
      <c r="S3964" s="11">
        <f t="shared" si="246"/>
        <v>42311.371458333335</v>
      </c>
      <c r="T3964" s="11">
        <f t="shared" si="247"/>
        <v>42336.371458333335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11633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1.1633</v>
      </c>
      <c r="P3965">
        <f t="shared" si="245"/>
        <v>0</v>
      </c>
      <c r="Q3965" t="s">
        <v>8321</v>
      </c>
      <c r="R3965" t="s">
        <v>8322</v>
      </c>
      <c r="S3965" s="11">
        <f t="shared" si="246"/>
        <v>42295.904131944444</v>
      </c>
      <c r="T3965" s="11">
        <f t="shared" si="247"/>
        <v>42325.945798611108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11633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5.8164999999999996</v>
      </c>
      <c r="P3966">
        <f t="shared" si="245"/>
        <v>3877.6666666666665</v>
      </c>
      <c r="Q3966" t="s">
        <v>8321</v>
      </c>
      <c r="R3966" t="s">
        <v>8322</v>
      </c>
      <c r="S3966" s="11">
        <f t="shared" si="246"/>
        <v>42053.472060185188</v>
      </c>
      <c r="T3966" s="11">
        <f t="shared" si="247"/>
        <v>42113.430393518516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11633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5.8164999999999996</v>
      </c>
      <c r="P3967">
        <f t="shared" si="245"/>
        <v>2908.25</v>
      </c>
      <c r="Q3967" t="s">
        <v>8321</v>
      </c>
      <c r="R3967" t="s">
        <v>8322</v>
      </c>
      <c r="S3967" s="11">
        <f t="shared" si="246"/>
        <v>42413.985879629632</v>
      </c>
      <c r="T3967" s="11">
        <f t="shared" si="247"/>
        <v>42473.944212962961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11633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1.5510666666666666</v>
      </c>
      <c r="P3968">
        <f t="shared" si="245"/>
        <v>5816.5</v>
      </c>
      <c r="Q3968" t="s">
        <v>8321</v>
      </c>
      <c r="R3968" t="s">
        <v>8322</v>
      </c>
      <c r="S3968" s="11">
        <f t="shared" si="246"/>
        <v>41801.461550925924</v>
      </c>
      <c r="T3968" s="11">
        <f t="shared" si="247"/>
        <v>41843.874305555553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11633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6.8429411764705881</v>
      </c>
      <c r="P3969">
        <f t="shared" si="245"/>
        <v>1163.3</v>
      </c>
      <c r="Q3969" t="s">
        <v>8321</v>
      </c>
      <c r="R3969" t="s">
        <v>8322</v>
      </c>
      <c r="S3969" s="11">
        <f t="shared" si="246"/>
        <v>42770.040590277778</v>
      </c>
      <c r="T3969" s="11">
        <f t="shared" si="247"/>
        <v>42800.040590277778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11633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2.3266</v>
      </c>
      <c r="P3970">
        <f t="shared" si="245"/>
        <v>1057.5454545454545</v>
      </c>
      <c r="Q3970" t="s">
        <v>8321</v>
      </c>
      <c r="R3970" t="s">
        <v>8322</v>
      </c>
      <c r="S3970" s="11">
        <f t="shared" si="246"/>
        <v>42452.565659722226</v>
      </c>
      <c r="T3970" s="11">
        <f t="shared" si="247"/>
        <v>42512.565659722226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11633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4.1178761061946902</v>
      </c>
      <c r="P3971">
        <f t="shared" ref="P3971:P4034" si="249">IF(L3971&gt;0, E3971/L3971, 0)</f>
        <v>1938.8333333333333</v>
      </c>
      <c r="Q3971" t="s">
        <v>8321</v>
      </c>
      <c r="R3971" t="s">
        <v>8322</v>
      </c>
      <c r="S3971" s="11">
        <f t="shared" ref="S3971:S4034" si="250">(((J3971/60)/60)/24)+DATE(1970,1,1)+(-6/24)</f>
        <v>42601.604699074072</v>
      </c>
      <c r="T3971" s="11">
        <f t="shared" ref="T3971:T4034" si="251">(((I3971/60)/60)/24)+DATE(1970,1,1)+(-6/24)</f>
        <v>42610.913194444445</v>
      </c>
    </row>
    <row r="3972" spans="1:20" ht="49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11633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0.7755333333333333</v>
      </c>
      <c r="P3972">
        <f t="shared" si="249"/>
        <v>5816.5</v>
      </c>
      <c r="Q3972" t="s">
        <v>8321</v>
      </c>
      <c r="R3972" t="s">
        <v>8322</v>
      </c>
      <c r="S3972" s="11">
        <f t="shared" si="250"/>
        <v>42447.613553240735</v>
      </c>
      <c r="T3972" s="11">
        <f t="shared" si="251"/>
        <v>42477.613553240735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11633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0.83092857142857146</v>
      </c>
      <c r="P3973">
        <f t="shared" si="249"/>
        <v>1938.8333333333333</v>
      </c>
      <c r="Q3973" t="s">
        <v>8321</v>
      </c>
      <c r="R3973" t="s">
        <v>8322</v>
      </c>
      <c r="S3973" s="11">
        <f t="shared" si="250"/>
        <v>41811.286180555559</v>
      </c>
      <c r="T3973" s="11">
        <f t="shared" si="251"/>
        <v>41841.286180555559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11633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11.632999999999999</v>
      </c>
      <c r="P3974">
        <f t="shared" si="249"/>
        <v>1454.125</v>
      </c>
      <c r="Q3974" t="s">
        <v>8321</v>
      </c>
      <c r="R3974" t="s">
        <v>8322</v>
      </c>
      <c r="S3974" s="11">
        <f t="shared" si="250"/>
        <v>41980.817523148144</v>
      </c>
      <c r="T3974" s="11">
        <f t="shared" si="251"/>
        <v>42040.817523148144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11633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2.3266</v>
      </c>
      <c r="P3975">
        <f t="shared" si="249"/>
        <v>314.40540540540542</v>
      </c>
      <c r="Q3975" t="s">
        <v>8321</v>
      </c>
      <c r="R3975" t="s">
        <v>8322</v>
      </c>
      <c r="S3975" s="11">
        <f t="shared" si="250"/>
        <v>42469.43414351852</v>
      </c>
      <c r="T3975" s="11">
        <f t="shared" si="251"/>
        <v>42498.916666666672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11633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11.632999999999999</v>
      </c>
      <c r="P3976">
        <f t="shared" si="249"/>
        <v>1057.5454545454545</v>
      </c>
      <c r="Q3976" t="s">
        <v>8321</v>
      </c>
      <c r="R3976" t="s">
        <v>8322</v>
      </c>
      <c r="S3976" s="11">
        <f t="shared" si="250"/>
        <v>42493.296851851846</v>
      </c>
      <c r="T3976" s="11">
        <f t="shared" si="251"/>
        <v>42523.296851851846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11633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17.157817109144542</v>
      </c>
      <c r="P3977">
        <f t="shared" si="249"/>
        <v>0</v>
      </c>
      <c r="Q3977" t="s">
        <v>8321</v>
      </c>
      <c r="R3977" t="s">
        <v>8322</v>
      </c>
      <c r="S3977" s="11">
        <f t="shared" si="250"/>
        <v>42534.616875</v>
      </c>
      <c r="T3977" s="11">
        <f t="shared" si="251"/>
        <v>42564.616875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11633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8.9484615384615385</v>
      </c>
      <c r="P3978">
        <f t="shared" si="249"/>
        <v>1163.3</v>
      </c>
      <c r="Q3978" t="s">
        <v>8321</v>
      </c>
      <c r="R3978" t="s">
        <v>8322</v>
      </c>
      <c r="S3978" s="11">
        <f t="shared" si="250"/>
        <v>41830.608344907407</v>
      </c>
      <c r="T3978" s="11">
        <f t="shared" si="251"/>
        <v>41852.041666666664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11633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0.12925555555555557</v>
      </c>
      <c r="P3979">
        <f t="shared" si="249"/>
        <v>1938.8333333333333</v>
      </c>
      <c r="Q3979" t="s">
        <v>8321</v>
      </c>
      <c r="R3979" t="s">
        <v>8322</v>
      </c>
      <c r="S3979" s="11">
        <f t="shared" si="250"/>
        <v>42543.538564814815</v>
      </c>
      <c r="T3979" s="11">
        <f t="shared" si="251"/>
        <v>42573.538564814815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11633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5.8164999999999996</v>
      </c>
      <c r="P3980">
        <f t="shared" si="249"/>
        <v>1454.125</v>
      </c>
      <c r="Q3980" t="s">
        <v>8321</v>
      </c>
      <c r="R3980" t="s">
        <v>8322</v>
      </c>
      <c r="S3980" s="11">
        <f t="shared" si="250"/>
        <v>41975.392974537041</v>
      </c>
      <c r="T3980" s="11">
        <f t="shared" si="251"/>
        <v>42035.392974537041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11633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1.9388333333333334</v>
      </c>
      <c r="P3981">
        <f t="shared" si="249"/>
        <v>1938.8333333333333</v>
      </c>
      <c r="Q3981" t="s">
        <v>8321</v>
      </c>
      <c r="R3981" t="s">
        <v>8322</v>
      </c>
      <c r="S3981" s="11">
        <f t="shared" si="250"/>
        <v>42069.653437500005</v>
      </c>
      <c r="T3981" s="11">
        <f t="shared" si="251"/>
        <v>42092.583333333328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11633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4.6532</v>
      </c>
      <c r="P3982">
        <f t="shared" si="249"/>
        <v>1661.8571428571429</v>
      </c>
      <c r="Q3982" t="s">
        <v>8321</v>
      </c>
      <c r="R3982" t="s">
        <v>8322</v>
      </c>
      <c r="S3982" s="11">
        <f t="shared" si="250"/>
        <v>41795.348923611113</v>
      </c>
      <c r="T3982" s="11">
        <f t="shared" si="251"/>
        <v>41825.348923611113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11633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0.38776666666666665</v>
      </c>
      <c r="P3983">
        <f t="shared" si="249"/>
        <v>1661.8571428571429</v>
      </c>
      <c r="Q3983" t="s">
        <v>8321</v>
      </c>
      <c r="R3983" t="s">
        <v>8322</v>
      </c>
      <c r="S3983" s="11">
        <f t="shared" si="250"/>
        <v>42507.929965277777</v>
      </c>
      <c r="T3983" s="11">
        <f t="shared" si="251"/>
        <v>42567.929965277777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11633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13.685882352941176</v>
      </c>
      <c r="P3984">
        <f t="shared" si="249"/>
        <v>2326.6</v>
      </c>
      <c r="Q3984" t="s">
        <v>8321</v>
      </c>
      <c r="R3984" t="s">
        <v>8322</v>
      </c>
      <c r="S3984" s="11">
        <f t="shared" si="250"/>
        <v>42132.559953703705</v>
      </c>
      <c r="T3984" s="11">
        <f t="shared" si="251"/>
        <v>42192.559953703705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11633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1.0442549371633751</v>
      </c>
      <c r="P3985">
        <f t="shared" si="249"/>
        <v>252.89130434782609</v>
      </c>
      <c r="Q3985" t="s">
        <v>8321</v>
      </c>
      <c r="R3985" t="s">
        <v>8322</v>
      </c>
      <c r="S3985" s="11">
        <f t="shared" si="250"/>
        <v>41747.61986111111</v>
      </c>
      <c r="T3985" s="11">
        <f t="shared" si="251"/>
        <v>41779.040972222225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11633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7.7553333333333336</v>
      </c>
      <c r="P3986">
        <f t="shared" si="249"/>
        <v>1163.3</v>
      </c>
      <c r="Q3986" t="s">
        <v>8321</v>
      </c>
      <c r="R3986" t="s">
        <v>8322</v>
      </c>
      <c r="S3986" s="11">
        <f t="shared" si="250"/>
        <v>41920.713472222218</v>
      </c>
      <c r="T3986" s="11">
        <f t="shared" si="251"/>
        <v>41950.75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11633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5.8164999999999996</v>
      </c>
      <c r="P3987">
        <f t="shared" si="249"/>
        <v>612.26315789473688</v>
      </c>
      <c r="Q3987" t="s">
        <v>8321</v>
      </c>
      <c r="R3987" t="s">
        <v>8322</v>
      </c>
      <c r="S3987" s="11">
        <f t="shared" si="250"/>
        <v>42399.457407407404</v>
      </c>
      <c r="T3987" s="11">
        <f t="shared" si="251"/>
        <v>42420.628472222219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11633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2.3266</v>
      </c>
      <c r="P3988">
        <f t="shared" si="249"/>
        <v>894.84615384615381</v>
      </c>
      <c r="Q3988" t="s">
        <v>8321</v>
      </c>
      <c r="R3988" t="s">
        <v>8322</v>
      </c>
      <c r="S3988" s="11">
        <f t="shared" si="250"/>
        <v>42467.298541666663</v>
      </c>
      <c r="T3988" s="11">
        <f t="shared" si="251"/>
        <v>42496.294444444444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11633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29.0825</v>
      </c>
      <c r="P3989">
        <f t="shared" si="249"/>
        <v>894.84615384615381</v>
      </c>
      <c r="Q3989" t="s">
        <v>8321</v>
      </c>
      <c r="R3989" t="s">
        <v>8322</v>
      </c>
      <c r="S3989" s="11">
        <f t="shared" si="250"/>
        <v>41765.67465277778</v>
      </c>
      <c r="T3989" s="11">
        <f t="shared" si="251"/>
        <v>41775.67465277778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11633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7.7553333333333336</v>
      </c>
      <c r="P3990">
        <f t="shared" si="249"/>
        <v>2908.25</v>
      </c>
      <c r="Q3990" t="s">
        <v>8321</v>
      </c>
      <c r="R3990" t="s">
        <v>8322</v>
      </c>
      <c r="S3990" s="11">
        <f t="shared" si="250"/>
        <v>42229.83116898148</v>
      </c>
      <c r="T3990" s="11">
        <f t="shared" si="251"/>
        <v>42244.83116898148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11633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3.8776666666666668</v>
      </c>
      <c r="P3991">
        <f t="shared" si="249"/>
        <v>0</v>
      </c>
      <c r="Q3991" t="s">
        <v>8321</v>
      </c>
      <c r="R3991" t="s">
        <v>8322</v>
      </c>
      <c r="S3991" s="11">
        <f t="shared" si="250"/>
        <v>42286.499780092592</v>
      </c>
      <c r="T3991" s="11">
        <f t="shared" si="251"/>
        <v>42316.541446759264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11633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7.0503030303030307</v>
      </c>
      <c r="P3992">
        <f t="shared" si="249"/>
        <v>3877.6666666666665</v>
      </c>
      <c r="Q3992" t="s">
        <v>8321</v>
      </c>
      <c r="R3992" t="s">
        <v>8322</v>
      </c>
      <c r="S3992" s="11">
        <f t="shared" si="250"/>
        <v>42401.422372685185</v>
      </c>
      <c r="T3992" s="11">
        <f t="shared" si="251"/>
        <v>42431.422372685185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11633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23.265999999999998</v>
      </c>
      <c r="P3993">
        <f t="shared" si="249"/>
        <v>11633</v>
      </c>
      <c r="Q3993" t="s">
        <v>8321</v>
      </c>
      <c r="R3993" t="s">
        <v>8322</v>
      </c>
      <c r="S3993" s="11">
        <f t="shared" si="250"/>
        <v>42125.394467592589</v>
      </c>
      <c r="T3993" s="11">
        <f t="shared" si="251"/>
        <v>42155.394467592589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11633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1.1633</v>
      </c>
      <c r="P3994">
        <f t="shared" si="249"/>
        <v>1292.5555555555557</v>
      </c>
      <c r="Q3994" t="s">
        <v>8321</v>
      </c>
      <c r="R3994" t="s">
        <v>8322</v>
      </c>
      <c r="S3994" s="11">
        <f t="shared" si="250"/>
        <v>42289.69049768518</v>
      </c>
      <c r="T3994" s="11">
        <f t="shared" si="251"/>
        <v>42349.732164351852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11633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0.23266000000000001</v>
      </c>
      <c r="P3995">
        <f t="shared" si="249"/>
        <v>11633</v>
      </c>
      <c r="Q3995" t="s">
        <v>8321</v>
      </c>
      <c r="R3995" t="s">
        <v>8322</v>
      </c>
      <c r="S3995" s="11">
        <f t="shared" si="250"/>
        <v>42107.614722222221</v>
      </c>
      <c r="T3995" s="11">
        <f t="shared" si="251"/>
        <v>42137.614722222221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11633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5.8164999999999996</v>
      </c>
      <c r="P3996">
        <f t="shared" si="249"/>
        <v>11633</v>
      </c>
      <c r="Q3996" t="s">
        <v>8321</v>
      </c>
      <c r="R3996" t="s">
        <v>8322</v>
      </c>
      <c r="S3996" s="11">
        <f t="shared" si="250"/>
        <v>41809.139930555553</v>
      </c>
      <c r="T3996" s="11">
        <f t="shared" si="251"/>
        <v>41839.139930555553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11633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58.164999999999999</v>
      </c>
      <c r="P3997">
        <f t="shared" si="249"/>
        <v>2908.25</v>
      </c>
      <c r="Q3997" t="s">
        <v>8321</v>
      </c>
      <c r="R3997" t="s">
        <v>8322</v>
      </c>
      <c r="S3997" s="11">
        <f t="shared" si="250"/>
        <v>42019.433761574073</v>
      </c>
      <c r="T3997" s="11">
        <f t="shared" si="251"/>
        <v>42049.227083333331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11633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3.8776666666666668</v>
      </c>
      <c r="P3998">
        <f t="shared" si="249"/>
        <v>684.29411764705878</v>
      </c>
      <c r="Q3998" t="s">
        <v>8321</v>
      </c>
      <c r="R3998" t="s">
        <v>8322</v>
      </c>
      <c r="S3998" s="11">
        <f t="shared" si="250"/>
        <v>41950.01694444444</v>
      </c>
      <c r="T3998" s="11">
        <f t="shared" si="251"/>
        <v>41963.419444444444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11633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3.8776666666666668</v>
      </c>
      <c r="P3999">
        <f t="shared" si="249"/>
        <v>0</v>
      </c>
      <c r="Q3999" t="s">
        <v>8321</v>
      </c>
      <c r="R3999" t="s">
        <v>8322</v>
      </c>
      <c r="S3999" s="11">
        <f t="shared" si="250"/>
        <v>42069.141446759255</v>
      </c>
      <c r="T3999" s="11">
        <f t="shared" si="251"/>
        <v>42099.099780092598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11633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9.3064</v>
      </c>
      <c r="P4000">
        <f t="shared" si="249"/>
        <v>969.41666666666663</v>
      </c>
      <c r="Q4000" t="s">
        <v>8321</v>
      </c>
      <c r="R4000" t="s">
        <v>8322</v>
      </c>
      <c r="S4000" s="11">
        <f t="shared" si="250"/>
        <v>42061.713263888887</v>
      </c>
      <c r="T4000" s="11">
        <f t="shared" si="251"/>
        <v>42091.671597222223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11633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1.6618571428571429</v>
      </c>
      <c r="P4001">
        <f t="shared" si="249"/>
        <v>830.92857142857144</v>
      </c>
      <c r="Q4001" t="s">
        <v>8321</v>
      </c>
      <c r="R4001" t="s">
        <v>8322</v>
      </c>
      <c r="S4001" s="11">
        <f t="shared" si="250"/>
        <v>41842.578680555554</v>
      </c>
      <c r="T4001" s="11">
        <f t="shared" si="251"/>
        <v>41882.577650462961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11633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1.4541249999999999</v>
      </c>
      <c r="P4002">
        <f t="shared" si="249"/>
        <v>11633</v>
      </c>
      <c r="Q4002" t="s">
        <v>8321</v>
      </c>
      <c r="R4002" t="s">
        <v>8322</v>
      </c>
      <c r="S4002" s="11">
        <f t="shared" si="250"/>
        <v>42437.39534722222</v>
      </c>
      <c r="T4002" s="11">
        <f t="shared" si="251"/>
        <v>42497.353680555556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11633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9.6941666666666659</v>
      </c>
      <c r="P4003">
        <f t="shared" si="249"/>
        <v>830.92857142857144</v>
      </c>
      <c r="Q4003" t="s">
        <v>8321</v>
      </c>
      <c r="R4003" t="s">
        <v>8322</v>
      </c>
      <c r="S4003" s="11">
        <f t="shared" si="250"/>
        <v>42775.714212962965</v>
      </c>
      <c r="T4003" s="11">
        <f t="shared" si="251"/>
        <v>42795.541666666672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11633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9.3064</v>
      </c>
      <c r="P4004">
        <f t="shared" si="249"/>
        <v>2908.25</v>
      </c>
      <c r="Q4004" t="s">
        <v>8321</v>
      </c>
      <c r="R4004" t="s">
        <v>8322</v>
      </c>
      <c r="S4004" s="11">
        <f t="shared" si="250"/>
        <v>41878.793530092589</v>
      </c>
      <c r="T4004" s="11">
        <f t="shared" si="251"/>
        <v>41908.793530092589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11633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5.8164999999999996</v>
      </c>
      <c r="P4005">
        <f t="shared" si="249"/>
        <v>5816.5</v>
      </c>
      <c r="Q4005" t="s">
        <v>8321</v>
      </c>
      <c r="R4005" t="s">
        <v>8322</v>
      </c>
      <c r="S4005" s="11">
        <f t="shared" si="250"/>
        <v>42020.337349537032</v>
      </c>
      <c r="T4005" s="11">
        <f t="shared" si="251"/>
        <v>42050.337349537032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11633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23.265999999999998</v>
      </c>
      <c r="P4006">
        <f t="shared" si="249"/>
        <v>11633</v>
      </c>
      <c r="Q4006" t="s">
        <v>8321</v>
      </c>
      <c r="R4006" t="s">
        <v>8322</v>
      </c>
      <c r="S4006" s="11">
        <f t="shared" si="250"/>
        <v>41889.91269675926</v>
      </c>
      <c r="T4006" s="11">
        <f t="shared" si="251"/>
        <v>41919.91269675926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11633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3.8776666666666668</v>
      </c>
      <c r="P4007">
        <f t="shared" si="249"/>
        <v>5816.5</v>
      </c>
      <c r="Q4007" t="s">
        <v>8321</v>
      </c>
      <c r="R4007" t="s">
        <v>8322</v>
      </c>
      <c r="S4007" s="11">
        <f t="shared" si="250"/>
        <v>41872.557696759257</v>
      </c>
      <c r="T4007" s="11">
        <f t="shared" si="251"/>
        <v>41932.557696759257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11633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0.38776666666666665</v>
      </c>
      <c r="P4008">
        <f t="shared" si="249"/>
        <v>11633</v>
      </c>
      <c r="Q4008" t="s">
        <v>8321</v>
      </c>
      <c r="R4008" t="s">
        <v>8322</v>
      </c>
      <c r="S4008" s="11">
        <f t="shared" si="250"/>
        <v>42391.522997685184</v>
      </c>
      <c r="T4008" s="11">
        <f t="shared" si="251"/>
        <v>42416.522997685184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11633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5.8164999999999996</v>
      </c>
      <c r="P4009">
        <f t="shared" si="249"/>
        <v>11633</v>
      </c>
      <c r="Q4009" t="s">
        <v>8321</v>
      </c>
      <c r="R4009" t="s">
        <v>8322</v>
      </c>
      <c r="S4009" s="11">
        <f t="shared" si="250"/>
        <v>41848.522928240738</v>
      </c>
      <c r="T4009" s="11">
        <f t="shared" si="251"/>
        <v>41877.436111111114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11633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11.632999999999999</v>
      </c>
      <c r="P4010">
        <f t="shared" si="249"/>
        <v>2908.25</v>
      </c>
      <c r="Q4010" t="s">
        <v>8321</v>
      </c>
      <c r="R4010" t="s">
        <v>8322</v>
      </c>
      <c r="S4010" s="11">
        <f t="shared" si="250"/>
        <v>42177.714201388888</v>
      </c>
      <c r="T4010" s="11">
        <f t="shared" si="251"/>
        <v>42207.714201388888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11633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6.0274611398963733</v>
      </c>
      <c r="P4011">
        <f t="shared" si="249"/>
        <v>3877.6666666666665</v>
      </c>
      <c r="Q4011" t="s">
        <v>8321</v>
      </c>
      <c r="R4011" t="s">
        <v>8322</v>
      </c>
      <c r="S4011" s="11">
        <f t="shared" si="250"/>
        <v>41851.450925925928</v>
      </c>
      <c r="T4011" s="11">
        <f t="shared" si="251"/>
        <v>41891.450925925928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11633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1.6156944444444445</v>
      </c>
      <c r="P4012">
        <f t="shared" si="249"/>
        <v>306.13157894736844</v>
      </c>
      <c r="Q4012" t="s">
        <v>8321</v>
      </c>
      <c r="R4012" t="s">
        <v>8322</v>
      </c>
      <c r="S4012" s="11">
        <f t="shared" si="250"/>
        <v>41921.520439814813</v>
      </c>
      <c r="T4012" s="11">
        <f t="shared" si="251"/>
        <v>41938.520439814813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11633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46.531999999999996</v>
      </c>
      <c r="P4013">
        <f t="shared" si="249"/>
        <v>2908.25</v>
      </c>
      <c r="Q4013" t="s">
        <v>8321</v>
      </c>
      <c r="R4013" t="s">
        <v>8322</v>
      </c>
      <c r="S4013" s="11">
        <f t="shared" si="250"/>
        <v>42002.29488425926</v>
      </c>
      <c r="T4013" s="11">
        <f t="shared" si="251"/>
        <v>42032.29488425926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11633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20.231304347826086</v>
      </c>
      <c r="P4014">
        <f t="shared" si="249"/>
        <v>0</v>
      </c>
      <c r="Q4014" t="s">
        <v>8321</v>
      </c>
      <c r="R4014" t="s">
        <v>8322</v>
      </c>
      <c r="S4014" s="11">
        <f t="shared" si="250"/>
        <v>42096.294548611113</v>
      </c>
      <c r="T4014" s="11">
        <f t="shared" si="251"/>
        <v>42126.294548611113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11633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5.8164999999999996</v>
      </c>
      <c r="P4015">
        <f t="shared" si="249"/>
        <v>5816.5</v>
      </c>
      <c r="Q4015" t="s">
        <v>8321</v>
      </c>
      <c r="R4015" t="s">
        <v>8322</v>
      </c>
      <c r="S4015" s="11">
        <f t="shared" si="250"/>
        <v>42021.051192129627</v>
      </c>
      <c r="T4015" s="11">
        <f t="shared" si="251"/>
        <v>42051.051192129627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11633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1.2925555555555555</v>
      </c>
      <c r="P4016">
        <f t="shared" si="249"/>
        <v>0</v>
      </c>
      <c r="Q4016" t="s">
        <v>8321</v>
      </c>
      <c r="R4016" t="s">
        <v>8322</v>
      </c>
      <c r="S4016" s="11">
        <f t="shared" si="250"/>
        <v>42418.996168981481</v>
      </c>
      <c r="T4016" s="11">
        <f t="shared" si="251"/>
        <v>42433.996168981481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11633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1.6618571428571429</v>
      </c>
      <c r="P4017">
        <f t="shared" si="249"/>
        <v>11633</v>
      </c>
      <c r="Q4017" t="s">
        <v>8321</v>
      </c>
      <c r="R4017" t="s">
        <v>8322</v>
      </c>
      <c r="S4017" s="11">
        <f t="shared" si="250"/>
        <v>42174.530821759254</v>
      </c>
      <c r="T4017" s="11">
        <f t="shared" si="251"/>
        <v>42204.530821759254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11633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23.265999999999998</v>
      </c>
      <c r="P4018">
        <f t="shared" si="249"/>
        <v>1661.8571428571429</v>
      </c>
      <c r="Q4018" t="s">
        <v>8321</v>
      </c>
      <c r="R4018" t="s">
        <v>8322</v>
      </c>
      <c r="S4018" s="11">
        <f t="shared" si="250"/>
        <v>41869.622685185182</v>
      </c>
      <c r="T4018" s="11">
        <f t="shared" si="251"/>
        <v>41899.622685185182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11633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1.1633</v>
      </c>
      <c r="P4019">
        <f t="shared" si="249"/>
        <v>5816.5</v>
      </c>
      <c r="Q4019" t="s">
        <v>8321</v>
      </c>
      <c r="R4019" t="s">
        <v>8322</v>
      </c>
      <c r="S4019" s="11">
        <f t="shared" si="250"/>
        <v>41856.422152777777</v>
      </c>
      <c r="T4019" s="11">
        <f t="shared" si="251"/>
        <v>41886.422152777777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11633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7.7553333333333336</v>
      </c>
      <c r="P4020">
        <f t="shared" si="249"/>
        <v>2908.25</v>
      </c>
      <c r="Q4020" t="s">
        <v>8321</v>
      </c>
      <c r="R4020" t="s">
        <v>8322</v>
      </c>
      <c r="S4020" s="11">
        <f t="shared" si="250"/>
        <v>42620.66097222222</v>
      </c>
      <c r="T4020" s="11">
        <f t="shared" si="251"/>
        <v>42650.66097222222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11633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3.3237142857142858</v>
      </c>
      <c r="P4021">
        <f t="shared" si="249"/>
        <v>2908.25</v>
      </c>
      <c r="Q4021" t="s">
        <v>8321</v>
      </c>
      <c r="R4021" t="s">
        <v>8322</v>
      </c>
      <c r="S4021" s="11">
        <f t="shared" si="250"/>
        <v>42417.425879629634</v>
      </c>
      <c r="T4021" s="11">
        <f t="shared" si="251"/>
        <v>42475.436111111107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11633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19.388333333333332</v>
      </c>
      <c r="P4022">
        <f t="shared" si="249"/>
        <v>3877.6666666666665</v>
      </c>
      <c r="Q4022" t="s">
        <v>8321</v>
      </c>
      <c r="R4022" t="s">
        <v>8322</v>
      </c>
      <c r="S4022" s="11">
        <f t="shared" si="250"/>
        <v>42056.940960648149</v>
      </c>
      <c r="T4022" s="11">
        <f t="shared" si="251"/>
        <v>42086.899293981478</v>
      </c>
    </row>
    <row r="4023" spans="1:20" ht="33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11633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0.7755333333333333</v>
      </c>
      <c r="P4023">
        <f t="shared" si="249"/>
        <v>5816.5</v>
      </c>
      <c r="Q4023" t="s">
        <v>8321</v>
      </c>
      <c r="R4023" t="s">
        <v>8322</v>
      </c>
      <c r="S4023" s="11">
        <f t="shared" si="250"/>
        <v>41878.661550925928</v>
      </c>
      <c r="T4023" s="11">
        <f t="shared" si="251"/>
        <v>41938.661550925928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11633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0.64627777777777773</v>
      </c>
      <c r="P4024">
        <f t="shared" si="249"/>
        <v>59.050761421319798</v>
      </c>
      <c r="Q4024" t="s">
        <v>8321</v>
      </c>
      <c r="R4024" t="s">
        <v>8322</v>
      </c>
      <c r="S4024" s="11">
        <f t="shared" si="250"/>
        <v>41990.334108796291</v>
      </c>
      <c r="T4024" s="11">
        <f t="shared" si="251"/>
        <v>42035.870833333334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11633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1.6618571428571429</v>
      </c>
      <c r="P4025">
        <f t="shared" si="249"/>
        <v>0</v>
      </c>
      <c r="Q4025" t="s">
        <v>8321</v>
      </c>
      <c r="R4025" t="s">
        <v>8322</v>
      </c>
      <c r="S4025" s="11">
        <f t="shared" si="250"/>
        <v>42408.749571759254</v>
      </c>
      <c r="T4025" s="11">
        <f t="shared" si="251"/>
        <v>42453.707905092597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11633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14.54125</v>
      </c>
      <c r="P4026">
        <f t="shared" si="249"/>
        <v>11633</v>
      </c>
      <c r="Q4026" t="s">
        <v>8321</v>
      </c>
      <c r="R4026" t="s">
        <v>8322</v>
      </c>
      <c r="S4026" s="11">
        <f t="shared" si="250"/>
        <v>42217.420104166667</v>
      </c>
      <c r="T4026" s="11">
        <f t="shared" si="251"/>
        <v>42247.420104166667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11633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2.3266</v>
      </c>
      <c r="P4027">
        <f t="shared" si="249"/>
        <v>2908.25</v>
      </c>
      <c r="Q4027" t="s">
        <v>8321</v>
      </c>
      <c r="R4027" t="s">
        <v>8322</v>
      </c>
      <c r="S4027" s="11">
        <f t="shared" si="250"/>
        <v>42150.987685185188</v>
      </c>
      <c r="T4027" s="11">
        <f t="shared" si="251"/>
        <v>42210.987685185188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11633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2.9082499999999998</v>
      </c>
      <c r="P4028">
        <f t="shared" si="249"/>
        <v>0</v>
      </c>
      <c r="Q4028" t="s">
        <v>8321</v>
      </c>
      <c r="R4028" t="s">
        <v>8322</v>
      </c>
      <c r="S4028" s="11">
        <f t="shared" si="250"/>
        <v>42282.405543981484</v>
      </c>
      <c r="T4028" s="11">
        <f t="shared" si="251"/>
        <v>42342.447210648148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11633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3.8776666666666668</v>
      </c>
      <c r="P4029">
        <f t="shared" si="249"/>
        <v>1661.8571428571429</v>
      </c>
      <c r="Q4029" t="s">
        <v>8321</v>
      </c>
      <c r="R4029" t="s">
        <v>8322</v>
      </c>
      <c r="S4029" s="11">
        <f t="shared" si="250"/>
        <v>42768.72084490741</v>
      </c>
      <c r="T4029" s="11">
        <f t="shared" si="251"/>
        <v>42788.791666666672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11633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5.8164999999999996</v>
      </c>
      <c r="P4030">
        <f t="shared" si="249"/>
        <v>1057.5454545454545</v>
      </c>
      <c r="Q4030" t="s">
        <v>8321</v>
      </c>
      <c r="R4030" t="s">
        <v>8322</v>
      </c>
      <c r="S4030" s="11">
        <f t="shared" si="250"/>
        <v>41765.688657407409</v>
      </c>
      <c r="T4030" s="11">
        <f t="shared" si="251"/>
        <v>41795.688657407409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11633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0.58165</v>
      </c>
      <c r="P4031">
        <f t="shared" si="249"/>
        <v>0</v>
      </c>
      <c r="Q4031" t="s">
        <v>8321</v>
      </c>
      <c r="R4031" t="s">
        <v>8322</v>
      </c>
      <c r="S4031" s="11">
        <f t="shared" si="250"/>
        <v>42321.775115740747</v>
      </c>
      <c r="T4031" s="11">
        <f t="shared" si="251"/>
        <v>42351.775115740747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11633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4.6532</v>
      </c>
      <c r="P4032">
        <f t="shared" si="249"/>
        <v>1938.8333333333333</v>
      </c>
      <c r="Q4032" t="s">
        <v>8321</v>
      </c>
      <c r="R4032" t="s">
        <v>8322</v>
      </c>
      <c r="S4032" s="11">
        <f t="shared" si="250"/>
        <v>42374.405081018514</v>
      </c>
      <c r="T4032" s="11">
        <f t="shared" si="251"/>
        <v>42403.534027777772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11633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2.3266</v>
      </c>
      <c r="P4033">
        <f t="shared" si="249"/>
        <v>0</v>
      </c>
      <c r="Q4033" t="s">
        <v>8321</v>
      </c>
      <c r="R4033" t="s">
        <v>8322</v>
      </c>
      <c r="S4033" s="11">
        <f t="shared" si="250"/>
        <v>41941.335231481484</v>
      </c>
      <c r="T4033" s="11">
        <f t="shared" si="251"/>
        <v>41991.376898148148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11633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1.9234457671957672</v>
      </c>
      <c r="P4034">
        <f t="shared" si="249"/>
        <v>1661.8571428571429</v>
      </c>
      <c r="Q4034" t="s">
        <v>8321</v>
      </c>
      <c r="R4034" t="s">
        <v>8322</v>
      </c>
      <c r="S4034" s="11">
        <f t="shared" si="250"/>
        <v>42293.559212962966</v>
      </c>
      <c r="T4034" s="11">
        <f t="shared" si="251"/>
        <v>42353.60087962963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11633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0.48673640167364018</v>
      </c>
      <c r="P4035">
        <f t="shared" ref="P4035:P4098" si="253">IF(L4035&gt;0, E4035/L4035, 0)</f>
        <v>123.75531914893617</v>
      </c>
      <c r="Q4035" t="s">
        <v>8321</v>
      </c>
      <c r="R4035" t="s">
        <v>8322</v>
      </c>
      <c r="S4035" s="11">
        <f t="shared" ref="S4035:S4098" si="254">(((J4035/60)/60)/24)+DATE(1970,1,1)+(-6/24)</f>
        <v>42614.018796296295</v>
      </c>
      <c r="T4035" s="11">
        <f t="shared" ref="T4035:T4098" si="255">(((I4035/60)/60)/24)+DATE(1970,1,1)+(-6/24)</f>
        <v>42645.125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11633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0.86170370370370375</v>
      </c>
      <c r="P4036">
        <f t="shared" si="253"/>
        <v>5816.5</v>
      </c>
      <c r="Q4036" t="s">
        <v>8321</v>
      </c>
      <c r="R4036" t="s">
        <v>8322</v>
      </c>
      <c r="S4036" s="11">
        <f t="shared" si="254"/>
        <v>42067.697337962964</v>
      </c>
      <c r="T4036" s="11">
        <f t="shared" si="255"/>
        <v>42097.655671296292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11633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1.1633</v>
      </c>
      <c r="P4037">
        <f t="shared" si="253"/>
        <v>465.32</v>
      </c>
      <c r="Q4037" t="s">
        <v>8321</v>
      </c>
      <c r="R4037" t="s">
        <v>8322</v>
      </c>
      <c r="S4037" s="11">
        <f t="shared" si="254"/>
        <v>41903.632951388885</v>
      </c>
      <c r="T4037" s="11">
        <f t="shared" si="255"/>
        <v>41933.632951388885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11633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1.9388333333333334</v>
      </c>
      <c r="P4038">
        <f t="shared" si="253"/>
        <v>684.29411764705878</v>
      </c>
      <c r="Q4038" t="s">
        <v>8321</v>
      </c>
      <c r="R4038" t="s">
        <v>8322</v>
      </c>
      <c r="S4038" s="11">
        <f t="shared" si="254"/>
        <v>41804.687083333331</v>
      </c>
      <c r="T4038" s="11">
        <f t="shared" si="255"/>
        <v>41821.6875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11633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16.618571428571428</v>
      </c>
      <c r="P4039">
        <f t="shared" si="253"/>
        <v>5816.5</v>
      </c>
      <c r="Q4039" t="s">
        <v>8321</v>
      </c>
      <c r="R4039" t="s">
        <v>8322</v>
      </c>
      <c r="S4039" s="11">
        <f t="shared" si="254"/>
        <v>42496.820775462969</v>
      </c>
      <c r="T4039" s="11">
        <f t="shared" si="255"/>
        <v>42514.350694444445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11633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4.6532</v>
      </c>
      <c r="P4040">
        <f t="shared" si="253"/>
        <v>2908.25</v>
      </c>
      <c r="Q4040" t="s">
        <v>8321</v>
      </c>
      <c r="R4040" t="s">
        <v>8322</v>
      </c>
      <c r="S4040" s="11">
        <f t="shared" si="254"/>
        <v>41869.548726851855</v>
      </c>
      <c r="T4040" s="11">
        <f t="shared" si="255"/>
        <v>41929.548726851855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11633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23.265999999999998</v>
      </c>
      <c r="P4041">
        <f t="shared" si="253"/>
        <v>2326.6</v>
      </c>
      <c r="Q4041" t="s">
        <v>8321</v>
      </c>
      <c r="R4041" t="s">
        <v>8322</v>
      </c>
      <c r="S4041" s="11">
        <f t="shared" si="254"/>
        <v>42305.420914351853</v>
      </c>
      <c r="T4041" s="11">
        <f t="shared" si="255"/>
        <v>42338.999305555553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11633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1.4541249999999999</v>
      </c>
      <c r="P4042">
        <f t="shared" si="253"/>
        <v>5816.5</v>
      </c>
      <c r="Q4042" t="s">
        <v>8321</v>
      </c>
      <c r="R4042" t="s">
        <v>8322</v>
      </c>
      <c r="S4042" s="11">
        <f t="shared" si="254"/>
        <v>42143.981527777782</v>
      </c>
      <c r="T4042" s="11">
        <f t="shared" si="255"/>
        <v>42202.875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11633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2.3266</v>
      </c>
      <c r="P4043">
        <f t="shared" si="253"/>
        <v>5816.5</v>
      </c>
      <c r="Q4043" t="s">
        <v>8321</v>
      </c>
      <c r="R4043" t="s">
        <v>8322</v>
      </c>
      <c r="S4043" s="11">
        <f t="shared" si="254"/>
        <v>42559.224004629628</v>
      </c>
      <c r="T4043" s="11">
        <f t="shared" si="255"/>
        <v>42619.224004629628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11633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1.1633</v>
      </c>
      <c r="P4044">
        <f t="shared" si="253"/>
        <v>3877.6666666666665</v>
      </c>
      <c r="Q4044" t="s">
        <v>8321</v>
      </c>
      <c r="R4044" t="s">
        <v>8322</v>
      </c>
      <c r="S4044" s="11">
        <f t="shared" si="254"/>
        <v>41994.834074074075</v>
      </c>
      <c r="T4044" s="11">
        <f t="shared" si="255"/>
        <v>42024.552777777775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11633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38.776666666666664</v>
      </c>
      <c r="P4045">
        <f t="shared" si="253"/>
        <v>0</v>
      </c>
      <c r="Q4045" t="s">
        <v>8321</v>
      </c>
      <c r="R4045" t="s">
        <v>8322</v>
      </c>
      <c r="S4045" s="11">
        <f t="shared" si="254"/>
        <v>41948.707465277781</v>
      </c>
      <c r="T4045" s="11">
        <f t="shared" si="255"/>
        <v>41963.707465277781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11633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19.388333333333332</v>
      </c>
      <c r="P4046">
        <f t="shared" si="253"/>
        <v>2908.25</v>
      </c>
      <c r="Q4046" t="s">
        <v>8321</v>
      </c>
      <c r="R4046" t="s">
        <v>8322</v>
      </c>
      <c r="S4046" s="11">
        <f t="shared" si="254"/>
        <v>42073.969699074078</v>
      </c>
      <c r="T4046" s="11">
        <f t="shared" si="255"/>
        <v>42103.958333333328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11633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2.3266</v>
      </c>
      <c r="P4047">
        <f t="shared" si="253"/>
        <v>11633</v>
      </c>
      <c r="Q4047" t="s">
        <v>8321</v>
      </c>
      <c r="R4047" t="s">
        <v>8322</v>
      </c>
      <c r="S4047" s="11">
        <f t="shared" si="254"/>
        <v>41841.951261574075</v>
      </c>
      <c r="T4047" s="11">
        <f t="shared" si="255"/>
        <v>41871.951261574075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11633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2.0773214285714285</v>
      </c>
      <c r="P4048">
        <f t="shared" si="253"/>
        <v>969.41666666666663</v>
      </c>
      <c r="Q4048" t="s">
        <v>8321</v>
      </c>
      <c r="R4048" t="s">
        <v>8322</v>
      </c>
      <c r="S4048" s="11">
        <f t="shared" si="254"/>
        <v>41904.400578703702</v>
      </c>
      <c r="T4048" s="11">
        <f t="shared" si="255"/>
        <v>41934.400578703702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11633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2.3266</v>
      </c>
      <c r="P4049">
        <f t="shared" si="253"/>
        <v>2908.25</v>
      </c>
      <c r="Q4049" t="s">
        <v>8321</v>
      </c>
      <c r="R4049" t="s">
        <v>8322</v>
      </c>
      <c r="S4049" s="11">
        <f t="shared" si="254"/>
        <v>41990.772488425922</v>
      </c>
      <c r="T4049" s="11">
        <f t="shared" si="255"/>
        <v>42014.791666666672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11633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0.68429411764705883</v>
      </c>
      <c r="P4050">
        <f t="shared" si="253"/>
        <v>127.83516483516483</v>
      </c>
      <c r="Q4050" t="s">
        <v>8321</v>
      </c>
      <c r="R4050" t="s">
        <v>8322</v>
      </c>
      <c r="S4050" s="11">
        <f t="shared" si="254"/>
        <v>42436.259108796294</v>
      </c>
      <c r="T4050" s="11">
        <f t="shared" si="255"/>
        <v>42471.217442129629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11633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0.58165</v>
      </c>
      <c r="P4051">
        <f t="shared" si="253"/>
        <v>11633</v>
      </c>
      <c r="Q4051" t="s">
        <v>8321</v>
      </c>
      <c r="R4051" t="s">
        <v>8322</v>
      </c>
      <c r="S4051" s="11">
        <f t="shared" si="254"/>
        <v>42169.708506944444</v>
      </c>
      <c r="T4051" s="11">
        <f t="shared" si="255"/>
        <v>42199.708506944444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11633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7.7553333333333336</v>
      </c>
      <c r="P4052">
        <f t="shared" si="253"/>
        <v>11633</v>
      </c>
      <c r="Q4052" t="s">
        <v>8321</v>
      </c>
      <c r="R4052" t="s">
        <v>8322</v>
      </c>
      <c r="S4052" s="11">
        <f t="shared" si="254"/>
        <v>41905.386469907404</v>
      </c>
      <c r="T4052" s="11">
        <f t="shared" si="255"/>
        <v>41935.386469907404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11633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23.265999999999998</v>
      </c>
      <c r="P4053">
        <f t="shared" si="253"/>
        <v>0</v>
      </c>
      <c r="Q4053" t="s">
        <v>8321</v>
      </c>
      <c r="R4053" t="s">
        <v>8322</v>
      </c>
      <c r="S4053" s="11">
        <f t="shared" si="254"/>
        <v>41761.560150462967</v>
      </c>
      <c r="T4053" s="11">
        <f t="shared" si="255"/>
        <v>41768.036805555559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11633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3.8776666666666668</v>
      </c>
      <c r="P4054">
        <f t="shared" si="253"/>
        <v>894.84615384615381</v>
      </c>
      <c r="Q4054" t="s">
        <v>8321</v>
      </c>
      <c r="R4054" t="s">
        <v>8322</v>
      </c>
      <c r="S4054" s="11">
        <f t="shared" si="254"/>
        <v>41865.628657407404</v>
      </c>
      <c r="T4054" s="11">
        <f t="shared" si="255"/>
        <v>41925.628657407404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11633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23.265999999999998</v>
      </c>
      <c r="P4055">
        <f t="shared" si="253"/>
        <v>5816.5</v>
      </c>
      <c r="Q4055" t="s">
        <v>8321</v>
      </c>
      <c r="R4055" t="s">
        <v>8322</v>
      </c>
      <c r="S4055" s="11">
        <f t="shared" si="254"/>
        <v>41928.440138888887</v>
      </c>
      <c r="T4055" s="11">
        <f t="shared" si="255"/>
        <v>41958.583333333328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11633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1.3100225225225226</v>
      </c>
      <c r="P4056">
        <f t="shared" si="253"/>
        <v>0</v>
      </c>
      <c r="Q4056" t="s">
        <v>8321</v>
      </c>
      <c r="R4056" t="s">
        <v>8322</v>
      </c>
      <c r="S4056" s="11">
        <f t="shared" si="254"/>
        <v>42613.591261574074</v>
      </c>
      <c r="T4056" s="11">
        <f t="shared" si="255"/>
        <v>42643.916666666672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11633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2.3266</v>
      </c>
      <c r="P4057">
        <f t="shared" si="253"/>
        <v>553.95238095238096</v>
      </c>
      <c r="Q4057" t="s">
        <v>8321</v>
      </c>
      <c r="R4057" t="s">
        <v>8322</v>
      </c>
      <c r="S4057" s="11">
        <f t="shared" si="254"/>
        <v>41779.398506944446</v>
      </c>
      <c r="T4057" s="11">
        <f t="shared" si="255"/>
        <v>41809.398506944446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11633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7.7553333333333336</v>
      </c>
      <c r="P4058">
        <f t="shared" si="253"/>
        <v>1292.5555555555557</v>
      </c>
      <c r="Q4058" t="s">
        <v>8321</v>
      </c>
      <c r="R4058" t="s">
        <v>8322</v>
      </c>
      <c r="S4058" s="11">
        <f t="shared" si="254"/>
        <v>42534.683321759265</v>
      </c>
      <c r="T4058" s="11">
        <f t="shared" si="255"/>
        <v>42554.582638888889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11633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3.3237142857142858</v>
      </c>
      <c r="P4059">
        <f t="shared" si="253"/>
        <v>1938.8333333333333</v>
      </c>
      <c r="Q4059" t="s">
        <v>8321</v>
      </c>
      <c r="R4059" t="s">
        <v>8322</v>
      </c>
      <c r="S4059" s="11">
        <f t="shared" si="254"/>
        <v>42310.718518518523</v>
      </c>
      <c r="T4059" s="11">
        <f t="shared" si="255"/>
        <v>42333.708333333328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11633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3.1021333333333332</v>
      </c>
      <c r="P4060">
        <f t="shared" si="253"/>
        <v>2908.25</v>
      </c>
      <c r="Q4060" t="s">
        <v>8321</v>
      </c>
      <c r="R4060" t="s">
        <v>8322</v>
      </c>
      <c r="S4060" s="11">
        <f t="shared" si="254"/>
        <v>42445.810694444444</v>
      </c>
      <c r="T4060" s="11">
        <f t="shared" si="255"/>
        <v>42460.915972222225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11633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1.1633</v>
      </c>
      <c r="P4061">
        <f t="shared" si="253"/>
        <v>1661.8571428571429</v>
      </c>
      <c r="Q4061" t="s">
        <v>8321</v>
      </c>
      <c r="R4061" t="s">
        <v>8322</v>
      </c>
      <c r="S4061" s="11">
        <f t="shared" si="254"/>
        <v>41866.390648148146</v>
      </c>
      <c r="T4061" s="11">
        <f t="shared" si="255"/>
        <v>41897.875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11633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1.1633</v>
      </c>
      <c r="P4062">
        <f t="shared" si="253"/>
        <v>2326.6</v>
      </c>
      <c r="Q4062" t="s">
        <v>8321</v>
      </c>
      <c r="R4062" t="s">
        <v>8322</v>
      </c>
      <c r="S4062" s="11">
        <f t="shared" si="254"/>
        <v>41779.445092592592</v>
      </c>
      <c r="T4062" s="11">
        <f t="shared" si="255"/>
        <v>41813.416666666664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11633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22.158095238095239</v>
      </c>
      <c r="P4063">
        <f t="shared" si="253"/>
        <v>0</v>
      </c>
      <c r="Q4063" t="s">
        <v>8321</v>
      </c>
      <c r="R4063" t="s">
        <v>8322</v>
      </c>
      <c r="S4063" s="11">
        <f t="shared" si="254"/>
        <v>42420.891469907408</v>
      </c>
      <c r="T4063" s="11">
        <f t="shared" si="255"/>
        <v>42480.849803240737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11633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0.58165</v>
      </c>
      <c r="P4064">
        <f t="shared" si="253"/>
        <v>3877.6666666666665</v>
      </c>
      <c r="Q4064" t="s">
        <v>8321</v>
      </c>
      <c r="R4064" t="s">
        <v>8322</v>
      </c>
      <c r="S4064" s="11">
        <f t="shared" si="254"/>
        <v>42523.489212962959</v>
      </c>
      <c r="T4064" s="11">
        <f t="shared" si="255"/>
        <v>42553.489212962959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11633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1.2245263157894737</v>
      </c>
      <c r="P4065">
        <f t="shared" si="253"/>
        <v>1292.5555555555557</v>
      </c>
      <c r="Q4065" t="s">
        <v>8321</v>
      </c>
      <c r="R4065" t="s">
        <v>8322</v>
      </c>
      <c r="S4065" s="11">
        <f t="shared" si="254"/>
        <v>41787.431527777779</v>
      </c>
      <c r="T4065" s="11">
        <f t="shared" si="255"/>
        <v>41817.431527777779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11633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5.8164999999999996</v>
      </c>
      <c r="P4066">
        <f t="shared" si="253"/>
        <v>1938.8333333333333</v>
      </c>
      <c r="Q4066" t="s">
        <v>8321</v>
      </c>
      <c r="R4066" t="s">
        <v>8322</v>
      </c>
      <c r="S4066" s="11">
        <f t="shared" si="254"/>
        <v>42093.338263888887</v>
      </c>
      <c r="T4066" s="11">
        <f t="shared" si="255"/>
        <v>42123.338263888887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11633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2.9082499999999998</v>
      </c>
      <c r="P4067">
        <f t="shared" si="253"/>
        <v>2908.25</v>
      </c>
      <c r="Q4067" t="s">
        <v>8321</v>
      </c>
      <c r="R4067" t="s">
        <v>8322</v>
      </c>
      <c r="S4067" s="11">
        <f t="shared" si="254"/>
        <v>41833.701516203706</v>
      </c>
      <c r="T4067" s="11">
        <f t="shared" si="255"/>
        <v>41863.701516203706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11633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0.7755333333333333</v>
      </c>
      <c r="P4068">
        <f t="shared" si="253"/>
        <v>11633</v>
      </c>
      <c r="Q4068" t="s">
        <v>8321</v>
      </c>
      <c r="R4068" t="s">
        <v>8322</v>
      </c>
      <c r="S4068" s="11">
        <f t="shared" si="254"/>
        <v>42478.789212962962</v>
      </c>
      <c r="T4068" s="11">
        <f t="shared" si="255"/>
        <v>42508.789212962962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11633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2.3266</v>
      </c>
      <c r="P4069">
        <f t="shared" si="253"/>
        <v>684.29411764705878</v>
      </c>
      <c r="Q4069" t="s">
        <v>8321</v>
      </c>
      <c r="R4069" t="s">
        <v>8322</v>
      </c>
      <c r="S4069" s="11">
        <f t="shared" si="254"/>
        <v>42234.867476851854</v>
      </c>
      <c r="T4069" s="11">
        <f t="shared" si="255"/>
        <v>42274.867476851854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11633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3.3284692417739628</v>
      </c>
      <c r="P4070">
        <f t="shared" si="253"/>
        <v>11633</v>
      </c>
      <c r="Q4070" t="s">
        <v>8321</v>
      </c>
      <c r="R4070" t="s">
        <v>8322</v>
      </c>
      <c r="S4070" s="11">
        <f t="shared" si="254"/>
        <v>42718.713599537034</v>
      </c>
      <c r="T4070" s="11">
        <f t="shared" si="255"/>
        <v>42748.711805555555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11633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9.3064</v>
      </c>
      <c r="P4071">
        <f t="shared" si="253"/>
        <v>894.84615384615381</v>
      </c>
      <c r="Q4071" t="s">
        <v>8321</v>
      </c>
      <c r="R4071" t="s">
        <v>8322</v>
      </c>
      <c r="S4071" s="11">
        <f t="shared" si="254"/>
        <v>42022.411527777775</v>
      </c>
      <c r="T4071" s="11">
        <f t="shared" si="255"/>
        <v>42063.25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11633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11.632999999999999</v>
      </c>
      <c r="P4072">
        <f t="shared" si="253"/>
        <v>1938.8333333333333</v>
      </c>
      <c r="Q4072" t="s">
        <v>8321</v>
      </c>
      <c r="R4072" t="s">
        <v>8322</v>
      </c>
      <c r="S4072" s="11">
        <f t="shared" si="254"/>
        <v>42031.416898148149</v>
      </c>
      <c r="T4072" s="11">
        <f t="shared" si="255"/>
        <v>42063.875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11633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0.58165</v>
      </c>
      <c r="P4073">
        <f t="shared" si="253"/>
        <v>0</v>
      </c>
      <c r="Q4073" t="s">
        <v>8321</v>
      </c>
      <c r="R4073" t="s">
        <v>8322</v>
      </c>
      <c r="S4073" s="11">
        <f t="shared" si="254"/>
        <v>42700.554756944446</v>
      </c>
      <c r="T4073" s="11">
        <f t="shared" si="255"/>
        <v>42730.554756944446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11633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11.632999999999999</v>
      </c>
      <c r="P4074">
        <f t="shared" si="253"/>
        <v>5816.5</v>
      </c>
      <c r="Q4074" t="s">
        <v>8321</v>
      </c>
      <c r="R4074" t="s">
        <v>8322</v>
      </c>
      <c r="S4074" s="11">
        <f t="shared" si="254"/>
        <v>41812.52443287037</v>
      </c>
      <c r="T4074" s="11">
        <f t="shared" si="255"/>
        <v>41872.52443287037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11633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3.3237142857142858</v>
      </c>
      <c r="P4075">
        <f t="shared" si="253"/>
        <v>5816.5</v>
      </c>
      <c r="Q4075" t="s">
        <v>8321</v>
      </c>
      <c r="R4075" t="s">
        <v>8322</v>
      </c>
      <c r="S4075" s="11">
        <f t="shared" si="254"/>
        <v>42078.09520833334</v>
      </c>
      <c r="T4075" s="11">
        <f t="shared" si="255"/>
        <v>42132.916666666672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11633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4.2301818181818183</v>
      </c>
      <c r="P4076">
        <f t="shared" si="253"/>
        <v>553.95238095238096</v>
      </c>
      <c r="Q4076" t="s">
        <v>8321</v>
      </c>
      <c r="R4076" t="s">
        <v>8322</v>
      </c>
      <c r="S4076" s="11">
        <f t="shared" si="254"/>
        <v>42283.302951388891</v>
      </c>
      <c r="T4076" s="11">
        <f t="shared" si="255"/>
        <v>42313.344618055555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11633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5.8164999999999996</v>
      </c>
      <c r="P4077">
        <f t="shared" si="253"/>
        <v>894.84615384615381</v>
      </c>
      <c r="Q4077" t="s">
        <v>8321</v>
      </c>
      <c r="R4077" t="s">
        <v>8322</v>
      </c>
      <c r="S4077" s="11">
        <f t="shared" si="254"/>
        <v>41778.795937499999</v>
      </c>
      <c r="T4077" s="11">
        <f t="shared" si="255"/>
        <v>41820.477777777778</v>
      </c>
    </row>
    <row r="4078" spans="1:20" ht="33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11633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16.618571428571428</v>
      </c>
      <c r="P4078">
        <f t="shared" si="253"/>
        <v>0</v>
      </c>
      <c r="Q4078" t="s">
        <v>8321</v>
      </c>
      <c r="R4078" t="s">
        <v>8322</v>
      </c>
      <c r="S4078" s="11">
        <f t="shared" si="254"/>
        <v>41905.545706018522</v>
      </c>
      <c r="T4078" s="11">
        <f t="shared" si="255"/>
        <v>41933.57708333333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11633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0.7755333333333333</v>
      </c>
      <c r="P4079">
        <f t="shared" si="253"/>
        <v>1938.8333333333333</v>
      </c>
      <c r="Q4079" t="s">
        <v>8321</v>
      </c>
      <c r="R4079" t="s">
        <v>8322</v>
      </c>
      <c r="S4079" s="11">
        <f t="shared" si="254"/>
        <v>42695.4605787037</v>
      </c>
      <c r="T4079" s="11">
        <f t="shared" si="255"/>
        <v>42725.4605787037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11633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46.531999999999996</v>
      </c>
      <c r="P4080">
        <f t="shared" si="253"/>
        <v>0</v>
      </c>
      <c r="Q4080" t="s">
        <v>8321</v>
      </c>
      <c r="R4080" t="s">
        <v>8322</v>
      </c>
      <c r="S4080" s="11">
        <f t="shared" si="254"/>
        <v>42732.537523148145</v>
      </c>
      <c r="T4080" s="11">
        <f t="shared" si="255"/>
        <v>42762.537523148145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11633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3.8776666666666668</v>
      </c>
      <c r="P4081">
        <f t="shared" si="253"/>
        <v>11633</v>
      </c>
      <c r="Q4081" t="s">
        <v>8321</v>
      </c>
      <c r="R4081" t="s">
        <v>8322</v>
      </c>
      <c r="S4081" s="11">
        <f t="shared" si="254"/>
        <v>42510.688900462963</v>
      </c>
      <c r="T4081" s="11">
        <f t="shared" si="255"/>
        <v>42540.688900462963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11633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3.8776666666666668</v>
      </c>
      <c r="P4082">
        <f t="shared" si="253"/>
        <v>0</v>
      </c>
      <c r="Q4082" t="s">
        <v>8321</v>
      </c>
      <c r="R4082" t="s">
        <v>8322</v>
      </c>
      <c r="S4082" s="11">
        <f t="shared" si="254"/>
        <v>42511.448101851856</v>
      </c>
      <c r="T4082" s="11">
        <f t="shared" si="255"/>
        <v>42535.537500000006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11633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5.230665467625899</v>
      </c>
      <c r="P4083">
        <f t="shared" si="253"/>
        <v>969.41666666666663</v>
      </c>
      <c r="Q4083" t="s">
        <v>8321</v>
      </c>
      <c r="R4083" t="s">
        <v>8322</v>
      </c>
      <c r="S4083" s="11">
        <f t="shared" si="254"/>
        <v>42041.331307870365</v>
      </c>
      <c r="T4083" s="11">
        <f t="shared" si="255"/>
        <v>42071.289641203708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11633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77.553333333333327</v>
      </c>
      <c r="P4084">
        <f t="shared" si="253"/>
        <v>5816.5</v>
      </c>
      <c r="Q4084" t="s">
        <v>8321</v>
      </c>
      <c r="R4084" t="s">
        <v>8322</v>
      </c>
      <c r="S4084" s="11">
        <f t="shared" si="254"/>
        <v>42306.939270833333</v>
      </c>
      <c r="T4084" s="11">
        <f t="shared" si="255"/>
        <v>42322.708333333328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11633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3.3237142857142858</v>
      </c>
      <c r="P4085">
        <f t="shared" si="253"/>
        <v>1938.8333333333333</v>
      </c>
      <c r="Q4085" t="s">
        <v>8321</v>
      </c>
      <c r="R4085" t="s">
        <v>8322</v>
      </c>
      <c r="S4085" s="11">
        <f t="shared" si="254"/>
        <v>42353.511759259258</v>
      </c>
      <c r="T4085" s="11">
        <f t="shared" si="255"/>
        <v>42383.511759259258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11633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3.8776666666666668</v>
      </c>
      <c r="P4086">
        <f t="shared" si="253"/>
        <v>11633</v>
      </c>
      <c r="Q4086" t="s">
        <v>8321</v>
      </c>
      <c r="R4086" t="s">
        <v>8322</v>
      </c>
      <c r="S4086" s="11">
        <f t="shared" si="254"/>
        <v>42622.186412037037</v>
      </c>
      <c r="T4086" s="11">
        <f t="shared" si="255"/>
        <v>42652.186412037037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11633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3.3237142857142858</v>
      </c>
      <c r="P4087">
        <f t="shared" si="253"/>
        <v>11633</v>
      </c>
      <c r="Q4087" t="s">
        <v>8321</v>
      </c>
      <c r="R4087" t="s">
        <v>8322</v>
      </c>
      <c r="S4087" s="11">
        <f t="shared" si="254"/>
        <v>42058.353877314818</v>
      </c>
      <c r="T4087" s="11">
        <f t="shared" si="255"/>
        <v>42086.915972222225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11633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11.632999999999999</v>
      </c>
      <c r="P4088">
        <f t="shared" si="253"/>
        <v>2326.6</v>
      </c>
      <c r="Q4088" t="s">
        <v>8321</v>
      </c>
      <c r="R4088" t="s">
        <v>8322</v>
      </c>
      <c r="S4088" s="11">
        <f t="shared" si="254"/>
        <v>42304.690960648149</v>
      </c>
      <c r="T4088" s="11">
        <f t="shared" si="255"/>
        <v>42328.916666666672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11633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1.2117708333333332</v>
      </c>
      <c r="P4089">
        <f t="shared" si="253"/>
        <v>0</v>
      </c>
      <c r="Q4089" t="s">
        <v>8321</v>
      </c>
      <c r="R4089" t="s">
        <v>8322</v>
      </c>
      <c r="S4089" s="11">
        <f t="shared" si="254"/>
        <v>42538.492893518516</v>
      </c>
      <c r="T4089" s="11">
        <f t="shared" si="255"/>
        <v>42568.492893518516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11633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5.8164999999999996</v>
      </c>
      <c r="P4090">
        <f t="shared" si="253"/>
        <v>3877.6666666666665</v>
      </c>
      <c r="Q4090" t="s">
        <v>8321</v>
      </c>
      <c r="R4090" t="s">
        <v>8322</v>
      </c>
      <c r="S4090" s="11">
        <f t="shared" si="254"/>
        <v>41990.362546296295</v>
      </c>
      <c r="T4090" s="11">
        <f t="shared" si="255"/>
        <v>42020.184722222228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11633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2.3266</v>
      </c>
      <c r="P4091">
        <f t="shared" si="253"/>
        <v>1454.125</v>
      </c>
      <c r="Q4091" t="s">
        <v>8321</v>
      </c>
      <c r="R4091" t="s">
        <v>8322</v>
      </c>
      <c r="S4091" s="11">
        <f t="shared" si="254"/>
        <v>42122.482499999998</v>
      </c>
      <c r="T4091" s="11">
        <f t="shared" si="255"/>
        <v>42155.482638888891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11633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11.632999999999999</v>
      </c>
      <c r="P4092">
        <f t="shared" si="253"/>
        <v>3877.6666666666665</v>
      </c>
      <c r="Q4092" t="s">
        <v>8321</v>
      </c>
      <c r="R4092" t="s">
        <v>8322</v>
      </c>
      <c r="S4092" s="11">
        <f t="shared" si="254"/>
        <v>42209.42288194444</v>
      </c>
      <c r="T4092" s="11">
        <f t="shared" si="255"/>
        <v>42223.375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11633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7.2706249999999999</v>
      </c>
      <c r="P4093">
        <f t="shared" si="253"/>
        <v>1454.125</v>
      </c>
      <c r="Q4093" t="s">
        <v>8321</v>
      </c>
      <c r="R4093" t="s">
        <v>8322</v>
      </c>
      <c r="S4093" s="11">
        <f t="shared" si="254"/>
        <v>41990.256377314814</v>
      </c>
      <c r="T4093" s="11">
        <f t="shared" si="255"/>
        <v>42020.256377314814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11633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0.10575454545454545</v>
      </c>
      <c r="P4094">
        <f t="shared" si="253"/>
        <v>11633</v>
      </c>
      <c r="Q4094" t="s">
        <v>8321</v>
      </c>
      <c r="R4094" t="s">
        <v>8322</v>
      </c>
      <c r="S4094" s="11">
        <f t="shared" si="254"/>
        <v>42038.944988425923</v>
      </c>
      <c r="T4094" s="11">
        <f t="shared" si="255"/>
        <v>42098.903321759266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11633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4.6532</v>
      </c>
      <c r="P4095">
        <f t="shared" si="253"/>
        <v>2908.25</v>
      </c>
      <c r="Q4095" t="s">
        <v>8321</v>
      </c>
      <c r="R4095" t="s">
        <v>8322</v>
      </c>
      <c r="S4095" s="11">
        <f t="shared" si="254"/>
        <v>42178.565891203703</v>
      </c>
      <c r="T4095" s="11">
        <f t="shared" si="255"/>
        <v>42238.565891203703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11633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5.8164999999999996</v>
      </c>
      <c r="P4096">
        <f t="shared" si="253"/>
        <v>1454.125</v>
      </c>
      <c r="Q4096" t="s">
        <v>8321</v>
      </c>
      <c r="R4096" t="s">
        <v>8322</v>
      </c>
      <c r="S4096" s="11">
        <f t="shared" si="254"/>
        <v>41889.836805555555</v>
      </c>
      <c r="T4096" s="11">
        <f t="shared" si="255"/>
        <v>41933.957638888889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11633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0.38776666666666665</v>
      </c>
      <c r="P4097">
        <f t="shared" si="253"/>
        <v>11633</v>
      </c>
      <c r="Q4097" t="s">
        <v>8321</v>
      </c>
      <c r="R4097" t="s">
        <v>8322</v>
      </c>
      <c r="S4097" s="11">
        <f t="shared" si="254"/>
        <v>42692.781828703708</v>
      </c>
      <c r="T4097" s="11">
        <f t="shared" si="255"/>
        <v>42722.781828703708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11633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3.3237142857142858</v>
      </c>
      <c r="P4098">
        <f t="shared" si="253"/>
        <v>2326.6</v>
      </c>
      <c r="Q4098" t="s">
        <v>8321</v>
      </c>
      <c r="R4098" t="s">
        <v>8322</v>
      </c>
      <c r="S4098" s="11">
        <f t="shared" si="254"/>
        <v>42750.280312499999</v>
      </c>
      <c r="T4098" s="11">
        <f t="shared" si="255"/>
        <v>42794.118749999994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11633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1.1633</v>
      </c>
      <c r="P4099">
        <f t="shared" ref="P4099:P4115" si="257">IF(L4099&gt;0, E4099/L4099, 0)</f>
        <v>0</v>
      </c>
      <c r="Q4099" t="s">
        <v>8321</v>
      </c>
      <c r="R4099" t="s">
        <v>8322</v>
      </c>
      <c r="S4099" s="11">
        <f t="shared" ref="S4099:S4115" si="258">(((J4099/60)/60)/24)+DATE(1970,1,1)+(-6/24)</f>
        <v>42344.574502314819</v>
      </c>
      <c r="T4099" s="11">
        <f t="shared" ref="T4099:T4115" si="259">(((I4099/60)/60)/24)+DATE(1970,1,1)+(-6/24)</f>
        <v>42400.746527777781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11633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0.15510666666666667</v>
      </c>
      <c r="P4100">
        <f t="shared" si="257"/>
        <v>0</v>
      </c>
      <c r="Q4100" t="s">
        <v>8321</v>
      </c>
      <c r="R4100" t="s">
        <v>8322</v>
      </c>
      <c r="S4100" s="11">
        <f t="shared" si="258"/>
        <v>42495.472187499996</v>
      </c>
      <c r="T4100" s="11">
        <f t="shared" si="259"/>
        <v>42525.472187499996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11633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2.5851111111111109</v>
      </c>
      <c r="P4101">
        <f t="shared" si="257"/>
        <v>11633</v>
      </c>
      <c r="Q4101" t="s">
        <v>8321</v>
      </c>
      <c r="R4101" t="s">
        <v>8322</v>
      </c>
      <c r="S4101" s="11">
        <f t="shared" si="258"/>
        <v>42570.600381944445</v>
      </c>
      <c r="T4101" s="11">
        <f t="shared" si="259"/>
        <v>42615.600381944445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11633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43.085185185185182</v>
      </c>
      <c r="P4102">
        <f t="shared" si="257"/>
        <v>0</v>
      </c>
      <c r="Q4102" t="s">
        <v>8321</v>
      </c>
      <c r="R4102" t="s">
        <v>8322</v>
      </c>
      <c r="S4102" s="11">
        <f t="shared" si="258"/>
        <v>41926.874884259261</v>
      </c>
      <c r="T4102" s="11">
        <f t="shared" si="259"/>
        <v>41936.874884259261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11633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19.388333333333332</v>
      </c>
      <c r="P4103">
        <f t="shared" si="257"/>
        <v>0</v>
      </c>
      <c r="Q4103" t="s">
        <v>8321</v>
      </c>
      <c r="R4103" t="s">
        <v>8322</v>
      </c>
      <c r="S4103" s="11">
        <f t="shared" si="258"/>
        <v>42730.653726851851</v>
      </c>
      <c r="T4103" s="11">
        <f t="shared" si="259"/>
        <v>42760.653726851851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11633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23.265999999999998</v>
      </c>
      <c r="P4104">
        <f t="shared" si="257"/>
        <v>1938.8333333333333</v>
      </c>
      <c r="Q4104" t="s">
        <v>8321</v>
      </c>
      <c r="R4104" t="s">
        <v>8322</v>
      </c>
      <c r="S4104" s="11">
        <f t="shared" si="258"/>
        <v>42475.598067129627</v>
      </c>
      <c r="T4104" s="11">
        <f t="shared" si="259"/>
        <v>42505.598067129627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11633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11.632999999999999</v>
      </c>
      <c r="P4105">
        <f t="shared" si="257"/>
        <v>1938.8333333333333</v>
      </c>
      <c r="Q4105" t="s">
        <v>8321</v>
      </c>
      <c r="R4105" t="s">
        <v>8322</v>
      </c>
      <c r="S4105" s="11">
        <f t="shared" si="258"/>
        <v>42188.58293981482</v>
      </c>
      <c r="T4105" s="11">
        <f t="shared" si="259"/>
        <v>42242.522222222222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11633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3.8776666666666668</v>
      </c>
      <c r="P4106">
        <f t="shared" si="257"/>
        <v>830.92857142857144</v>
      </c>
      <c r="Q4106" t="s">
        <v>8321</v>
      </c>
      <c r="R4106" t="s">
        <v>8322</v>
      </c>
      <c r="S4106" s="11">
        <f t="shared" si="258"/>
        <v>42640.028171296297</v>
      </c>
      <c r="T4106" s="11">
        <f t="shared" si="259"/>
        <v>42670.028171296297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11633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0.3525151515151515</v>
      </c>
      <c r="P4107">
        <f t="shared" si="257"/>
        <v>1938.8333333333333</v>
      </c>
      <c r="Q4107" t="s">
        <v>8321</v>
      </c>
      <c r="R4107" t="s">
        <v>8322</v>
      </c>
      <c r="S4107" s="11">
        <f t="shared" si="258"/>
        <v>42696.760520833333</v>
      </c>
      <c r="T4107" s="11">
        <f t="shared" si="259"/>
        <v>42729.760520833333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11633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2.3266</v>
      </c>
      <c r="P4108">
        <f t="shared" si="257"/>
        <v>352.5151515151515</v>
      </c>
      <c r="Q4108" t="s">
        <v>8321</v>
      </c>
      <c r="R4108" t="s">
        <v>8322</v>
      </c>
      <c r="S4108" s="11">
        <f t="shared" si="258"/>
        <v>42052.799375000002</v>
      </c>
      <c r="T4108" s="11">
        <f t="shared" si="259"/>
        <v>42095.791666666672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11633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5.8164999999999996</v>
      </c>
      <c r="P4109">
        <f t="shared" si="257"/>
        <v>2908.25</v>
      </c>
      <c r="Q4109" t="s">
        <v>8321</v>
      </c>
      <c r="R4109" t="s">
        <v>8322</v>
      </c>
      <c r="S4109" s="11">
        <f t="shared" si="258"/>
        <v>41883.666678240741</v>
      </c>
      <c r="T4109" s="11">
        <f t="shared" si="259"/>
        <v>41906.666678240741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11633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3.8776666666666668</v>
      </c>
      <c r="P4110">
        <f t="shared" si="257"/>
        <v>11633</v>
      </c>
      <c r="Q4110" t="s">
        <v>8321</v>
      </c>
      <c r="R4110" t="s">
        <v>8322</v>
      </c>
      <c r="S4110" s="11">
        <f t="shared" si="258"/>
        <v>42766.781678240746</v>
      </c>
      <c r="T4110" s="11">
        <f t="shared" si="259"/>
        <v>42796.958333333328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11633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23.265999999999998</v>
      </c>
      <c r="P4111">
        <f t="shared" si="257"/>
        <v>0</v>
      </c>
      <c r="Q4111" t="s">
        <v>8321</v>
      </c>
      <c r="R4111" t="s">
        <v>8322</v>
      </c>
      <c r="S4111" s="11">
        <f t="shared" si="258"/>
        <v>42307.289398148147</v>
      </c>
      <c r="T4111" s="11">
        <f t="shared" si="259"/>
        <v>42337.331064814818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11633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38.776666666666664</v>
      </c>
      <c r="P4112">
        <f t="shared" si="257"/>
        <v>1938.8333333333333</v>
      </c>
      <c r="Q4112" t="s">
        <v>8321</v>
      </c>
      <c r="R4112" t="s">
        <v>8322</v>
      </c>
      <c r="S4112" s="11">
        <f t="shared" si="258"/>
        <v>42512.376747685179</v>
      </c>
      <c r="T4112" s="11">
        <f t="shared" si="259"/>
        <v>42572.376747685179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11633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3.8776666666666668</v>
      </c>
      <c r="P4113">
        <f t="shared" si="257"/>
        <v>1938.8333333333333</v>
      </c>
      <c r="Q4113" t="s">
        <v>8321</v>
      </c>
      <c r="R4113" t="s">
        <v>8322</v>
      </c>
      <c r="S4113" s="11">
        <f t="shared" si="258"/>
        <v>42028.885879629626</v>
      </c>
      <c r="T4113" s="11">
        <f t="shared" si="259"/>
        <v>42058.885879629626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11633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4.6532</v>
      </c>
      <c r="P4114">
        <f t="shared" si="257"/>
        <v>11633</v>
      </c>
      <c r="Q4114" t="s">
        <v>8321</v>
      </c>
      <c r="R4114" t="s">
        <v>8322</v>
      </c>
      <c r="S4114" s="11">
        <f t="shared" si="258"/>
        <v>42400.696597222224</v>
      </c>
      <c r="T4114" s="11">
        <f t="shared" si="259"/>
        <v>42427.75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11633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7.7553333333333336</v>
      </c>
      <c r="P4115">
        <f t="shared" si="257"/>
        <v>3877.6666666666665</v>
      </c>
      <c r="Q4115" t="s">
        <v>8321</v>
      </c>
      <c r="R4115" t="s">
        <v>8322</v>
      </c>
      <c r="S4115" s="11">
        <f t="shared" si="258"/>
        <v>42358.323182870372</v>
      </c>
      <c r="T4115" s="11">
        <f t="shared" si="259"/>
        <v>42377.023611111115</v>
      </c>
    </row>
  </sheetData>
  <autoFilter ref="A1:R4115" xr:uid="{BECAEDC0-A3FD-3D41-97FF-FCBBF841025E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" val="0"/>
        <cfvo type="percent" val="100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F3CA2-C41F-8047-932F-EBB43EB60D93}">
  <dimension ref="A1:H14"/>
  <sheetViews>
    <sheetView tabSelected="1" topLeftCell="A7" workbookViewId="0">
      <selection sqref="A1:H13"/>
    </sheetView>
  </sheetViews>
  <sheetFormatPr baseColWidth="10" defaultRowHeight="15" x14ac:dyDescent="0.2"/>
  <cols>
    <col min="1" max="1" width="34.66406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2.164062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ht="18" x14ac:dyDescent="0.2">
      <c r="A2" s="14" t="s">
        <v>8388</v>
      </c>
      <c r="B2">
        <f>COUNTIFS(Data!$F:$F,B$14, Data!$D:$D,"&lt;1000")</f>
        <v>322</v>
      </c>
      <c r="C2">
        <f>COUNTIFS(Data!$F:$F,C$14, Data!$D:$D,"&lt;1000")</f>
        <v>113</v>
      </c>
      <c r="D2">
        <f>COUNTIFS(Data!$F:$F,D$14, Data!$D:$D,"&lt;1000")</f>
        <v>18</v>
      </c>
      <c r="E2">
        <f>SUM(B2:D2)</f>
        <v>453</v>
      </c>
      <c r="F2" s="15">
        <f>B2/$E2</f>
        <v>0.71081677704194257</v>
      </c>
      <c r="G2" s="15">
        <f t="shared" ref="G2:H13" si="0">C2/$E2</f>
        <v>0.24944812362030905</v>
      </c>
      <c r="H2" s="15">
        <f t="shared" si="0"/>
        <v>3.9735099337748346E-2</v>
      </c>
    </row>
    <row r="3" spans="1:8" ht="18" x14ac:dyDescent="0.2">
      <c r="A3" s="14" t="s">
        <v>8389</v>
      </c>
      <c r="B3">
        <f>COUNTIFS(Data!$F:$F,B$14,Data!$D:$D,"&gt;=1000", Data!$D:$D,"&lt;=4999")</f>
        <v>932</v>
      </c>
      <c r="C3">
        <f>COUNTIFS(Data!$F:$F,C$14,Data!$D:$D,"&gt;=1000", Data!$D:$D,"&lt;=4999")</f>
        <v>420</v>
      </c>
      <c r="D3">
        <f>COUNTIFS(Data!$F:$F,D$14,Data!$D:$D,"&gt;=1000", Data!$D:$D,"&lt;=4999")</f>
        <v>60</v>
      </c>
      <c r="E3">
        <f t="shared" ref="E3:E14" si="1">SUM(B3:D3)</f>
        <v>1412</v>
      </c>
      <c r="F3" s="15">
        <f t="shared" ref="F3:F13" si="2">B3/$E3</f>
        <v>0.66005665722379603</v>
      </c>
      <c r="G3" s="15">
        <f t="shared" si="0"/>
        <v>0.29745042492917845</v>
      </c>
      <c r="H3" s="15">
        <f t="shared" si="0"/>
        <v>4.2492917847025496E-2</v>
      </c>
    </row>
    <row r="4" spans="1:8" ht="18" x14ac:dyDescent="0.2">
      <c r="A4" s="14" t="s">
        <v>8390</v>
      </c>
      <c r="B4">
        <f>COUNTIFS(Data!$F:$F,B$14,Data!$D:$D,"&gt;=5000", Data!$D:$D,"&lt;=9999")</f>
        <v>381</v>
      </c>
      <c r="C4">
        <f>COUNTIFS(Data!$F:$F,C$14,Data!$D:$D,"&gt;=5000", Data!$D:$D,"&lt;=9999")</f>
        <v>283</v>
      </c>
      <c r="D4">
        <f>COUNTIFS(Data!$F:$F,D$14,Data!$D:$D,"&gt;=5000", Data!$D:$D,"&lt;=9999")</f>
        <v>52</v>
      </c>
      <c r="E4">
        <f t="shared" si="1"/>
        <v>716</v>
      </c>
      <c r="F4" s="15">
        <f t="shared" si="2"/>
        <v>0.53212290502793291</v>
      </c>
      <c r="G4" s="15">
        <f t="shared" si="0"/>
        <v>0.39525139664804471</v>
      </c>
      <c r="H4" s="15">
        <f t="shared" si="0"/>
        <v>7.2625698324022353E-2</v>
      </c>
    </row>
    <row r="5" spans="1:8" ht="18" x14ac:dyDescent="0.2">
      <c r="A5" s="14" t="s">
        <v>8391</v>
      </c>
      <c r="B5">
        <f>COUNTIFS(Data!$F:$F,B$14,Data!$D:$D,"&gt;=10000", Data!$D:$D,"&lt;=14999")</f>
        <v>168</v>
      </c>
      <c r="C5">
        <f>COUNTIFS(Data!$F:$F,C$14,Data!$D:$D,"&gt;=10000", Data!$D:$D,"&lt;=14999")</f>
        <v>144</v>
      </c>
      <c r="D5">
        <f>COUNTIFS(Data!$F:$F,D$14,Data!$D:$D,"&gt;=10000", Data!$D:$D,"&lt;=14999")</f>
        <v>40</v>
      </c>
      <c r="E5">
        <f t="shared" si="1"/>
        <v>352</v>
      </c>
      <c r="F5" s="15">
        <f t="shared" si="2"/>
        <v>0.47727272727272729</v>
      </c>
      <c r="G5" s="15">
        <f t="shared" si="0"/>
        <v>0.40909090909090912</v>
      </c>
      <c r="H5" s="15">
        <f t="shared" si="0"/>
        <v>0.11363636363636363</v>
      </c>
    </row>
    <row r="6" spans="1:8" ht="18" x14ac:dyDescent="0.2">
      <c r="A6" s="14" t="s">
        <v>8392</v>
      </c>
      <c r="B6">
        <f>COUNTIFS(Data!$F:$F,B$14,Data!$D:$D,"&gt;=15000", Data!$D:$D,"&lt;=19999")</f>
        <v>94</v>
      </c>
      <c r="C6">
        <f>COUNTIFS(Data!$F:$F,C$14,Data!$D:$D,"&gt;=15000", Data!$D:$D,"&lt;=19999")</f>
        <v>90</v>
      </c>
      <c r="D6">
        <f>COUNTIFS(Data!$F:$F,D$14,Data!$D:$D,"&gt;=15000", Data!$D:$D,"&lt;=19999")</f>
        <v>17</v>
      </c>
      <c r="E6">
        <f t="shared" si="1"/>
        <v>201</v>
      </c>
      <c r="F6" s="15">
        <f t="shared" si="2"/>
        <v>0.46766169154228854</v>
      </c>
      <c r="G6" s="15">
        <f t="shared" si="0"/>
        <v>0.44776119402985076</v>
      </c>
      <c r="H6" s="15">
        <f t="shared" si="0"/>
        <v>8.45771144278607E-2</v>
      </c>
    </row>
    <row r="7" spans="1:8" ht="18" x14ac:dyDescent="0.2">
      <c r="A7" s="14" t="s">
        <v>8393</v>
      </c>
      <c r="B7">
        <f>COUNTIFS(Data!$F:$F,B$14,Data!$D:$D,"&gt;=20000", Data!$D:$D,"&lt;=24999")</f>
        <v>62</v>
      </c>
      <c r="C7">
        <f>COUNTIFS(Data!$F:$F,C$14,Data!$D:$D,"&gt;=20000", Data!$D:$D,"&lt;=24999")</f>
        <v>72</v>
      </c>
      <c r="D7">
        <f>COUNTIFS(Data!$F:$F,D$14,Data!$D:$D,"&gt;=20000", Data!$D:$D,"&lt;=24999")</f>
        <v>14</v>
      </c>
      <c r="E7">
        <f t="shared" si="1"/>
        <v>148</v>
      </c>
      <c r="F7" s="15">
        <f t="shared" si="2"/>
        <v>0.41891891891891891</v>
      </c>
      <c r="G7" s="15">
        <f t="shared" si="0"/>
        <v>0.48648648648648651</v>
      </c>
      <c r="H7" s="15">
        <f t="shared" si="0"/>
        <v>9.45945945945946E-2</v>
      </c>
    </row>
    <row r="8" spans="1:8" ht="18" x14ac:dyDescent="0.2">
      <c r="A8" s="14" t="s">
        <v>8394</v>
      </c>
      <c r="B8">
        <f>COUNTIFS(Data!$F:$F,B$14,Data!$D:$D,"&gt;=25000", Data!$D:$D,"&lt;=29999")</f>
        <v>55</v>
      </c>
      <c r="C8">
        <f>COUNTIFS(Data!$F:$F,C$14,Data!$D:$D,"&gt;=25000", Data!$D:$D,"&lt;=29999")</f>
        <v>64</v>
      </c>
      <c r="D8">
        <f>COUNTIFS(Data!$F:$F,D$14,Data!$D:$D,"&gt;=25000", Data!$D:$D,"&lt;=29999")</f>
        <v>18</v>
      </c>
      <c r="E8">
        <f t="shared" si="1"/>
        <v>137</v>
      </c>
      <c r="F8" s="15">
        <f t="shared" si="2"/>
        <v>0.40145985401459855</v>
      </c>
      <c r="G8" s="15">
        <f t="shared" si="0"/>
        <v>0.46715328467153283</v>
      </c>
      <c r="H8" s="15">
        <f t="shared" si="0"/>
        <v>0.13138686131386862</v>
      </c>
    </row>
    <row r="9" spans="1:8" ht="18" x14ac:dyDescent="0.2">
      <c r="A9" s="14" t="s">
        <v>8395</v>
      </c>
      <c r="B9">
        <f>COUNTIFS(Data!$F:$F,B$14,Data!$D:$D,"&gt;=30000", Data!$D:$D,"&lt;=34999")</f>
        <v>32</v>
      </c>
      <c r="C9">
        <f>COUNTIFS(Data!$F:$F,C$14,Data!$D:$D,"&gt;=30000", Data!$D:$D,"&lt;=34999")</f>
        <v>37</v>
      </c>
      <c r="D9">
        <f>COUNTIFS(Data!$F:$F,D$14,Data!$D:$D,"&gt;=30000", Data!$D:$D,"&lt;=34999")</f>
        <v>13</v>
      </c>
      <c r="E9">
        <f t="shared" si="1"/>
        <v>82</v>
      </c>
      <c r="F9" s="15">
        <f t="shared" si="2"/>
        <v>0.3902439024390244</v>
      </c>
      <c r="G9" s="15">
        <f t="shared" si="0"/>
        <v>0.45121951219512196</v>
      </c>
      <c r="H9" s="15">
        <f t="shared" si="0"/>
        <v>0.15853658536585366</v>
      </c>
    </row>
    <row r="10" spans="1:8" ht="18" x14ac:dyDescent="0.2">
      <c r="A10" s="14" t="s">
        <v>8396</v>
      </c>
      <c r="B10">
        <f>COUNTIFS(Data!$F:$F,B$14,Data!$D:$D,"&gt;=35000", Data!$D:$D,"&lt;=39999")</f>
        <v>26</v>
      </c>
      <c r="C10">
        <f>COUNTIFS(Data!$F:$F,C$14,Data!$D:$D,"&gt;=35000", Data!$D:$D,"&lt;=39999")</f>
        <v>22</v>
      </c>
      <c r="D10">
        <f>COUNTIFS(Data!$F:$F,D$14,Data!$D:$D,"&gt;=35000", Data!$D:$D,"&lt;=39999")</f>
        <v>7</v>
      </c>
      <c r="E10">
        <f t="shared" si="1"/>
        <v>55</v>
      </c>
      <c r="F10" s="15">
        <f t="shared" si="2"/>
        <v>0.47272727272727272</v>
      </c>
      <c r="G10" s="15">
        <f t="shared" si="0"/>
        <v>0.4</v>
      </c>
      <c r="H10" s="15">
        <f t="shared" si="0"/>
        <v>0.12727272727272726</v>
      </c>
    </row>
    <row r="11" spans="1:8" ht="18" x14ac:dyDescent="0.2">
      <c r="A11" s="14" t="s">
        <v>8397</v>
      </c>
      <c r="B11">
        <f>COUNTIFS(Data!$F:$F,B$14,Data!$D:$D,"&gt;=40000", Data!$D:$D,"&lt;=49999")</f>
        <v>27</v>
      </c>
      <c r="C11">
        <f>COUNTIFS(Data!$F:$F,C$14,Data!$D:$D,"&gt;=40000", Data!$D:$D,"&lt;=49999")</f>
        <v>27</v>
      </c>
      <c r="D11">
        <f>COUNTIFS(Data!$F:$F,D$14,Data!$D:$D,"&gt;=40000", Data!$D:$D,"&lt;=49999")</f>
        <v>10</v>
      </c>
      <c r="E11">
        <f t="shared" si="1"/>
        <v>64</v>
      </c>
      <c r="F11" s="15">
        <f t="shared" si="2"/>
        <v>0.421875</v>
      </c>
      <c r="G11" s="15">
        <f t="shared" si="0"/>
        <v>0.421875</v>
      </c>
      <c r="H11" s="15">
        <f t="shared" si="0"/>
        <v>0.15625</v>
      </c>
    </row>
    <row r="12" spans="1:8" ht="18" x14ac:dyDescent="0.2">
      <c r="A12" s="14" t="s">
        <v>8398</v>
      </c>
      <c r="B12">
        <f>COUNTIFS(Data!$F:$F,B$14,Data!$D:$D,"&gt;=45000", Data!$D:$D,"&lt;=49999")</f>
        <v>6</v>
      </c>
      <c r="C12">
        <f>COUNTIFS(Data!$F:$F,C$14,Data!$D:$D,"&gt;=45000", Data!$D:$D,"&lt;=49999")</f>
        <v>11</v>
      </c>
      <c r="D12">
        <f>COUNTIFS(Data!$F:$F,D$14,Data!$D:$D,"&gt;=45000", Data!$D:$D,"&lt;=49999")</f>
        <v>4</v>
      </c>
      <c r="E12">
        <f t="shared" si="1"/>
        <v>21</v>
      </c>
      <c r="F12" s="15">
        <f t="shared" si="2"/>
        <v>0.2857142857142857</v>
      </c>
      <c r="G12" s="15">
        <f t="shared" si="0"/>
        <v>0.52380952380952384</v>
      </c>
      <c r="H12" s="15">
        <f t="shared" si="0"/>
        <v>0.19047619047619047</v>
      </c>
    </row>
    <row r="13" spans="1:8" ht="18" x14ac:dyDescent="0.2">
      <c r="A13" s="14" t="s">
        <v>8399</v>
      </c>
      <c r="B13">
        <f>COUNTIFS(Data!$F:$F,B$14,Data!$D:$D,"&gt;=50000")</f>
        <v>86</v>
      </c>
      <c r="C13">
        <f>COUNTIFS(Data!$F:$F,C$14,Data!$D:$D,"&gt;=50000")</f>
        <v>258</v>
      </c>
      <c r="D13">
        <f>COUNTIFS(Data!$F:$F,D$14,Data!$D:$D,"&gt;=50000")</f>
        <v>100</v>
      </c>
      <c r="E13">
        <f t="shared" si="1"/>
        <v>444</v>
      </c>
      <c r="F13" s="15">
        <f t="shared" si="2"/>
        <v>0.19369369369369369</v>
      </c>
      <c r="G13" s="15">
        <f t="shared" si="0"/>
        <v>0.58108108108108103</v>
      </c>
      <c r="H13" s="15">
        <f t="shared" si="0"/>
        <v>0.22522522522522523</v>
      </c>
    </row>
    <row r="14" spans="1:8" x14ac:dyDescent="0.2">
      <c r="B14" t="s">
        <v>8400</v>
      </c>
      <c r="C14" t="s">
        <v>8401</v>
      </c>
      <c r="D14" t="s">
        <v>8402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and Chart</vt:lpstr>
      <vt:lpstr>Pivot 2 and Chart</vt:lpstr>
      <vt:lpstr>Pivot 3 and Chart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2019-01-27T21:04:58Z</dcterms:modified>
</cp:coreProperties>
</file>