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4c20\Asyl\PAPERS\EAX\code\EASCPP\ResultsTrunc\"/>
    </mc:Choice>
  </mc:AlternateContent>
  <xr:revisionPtr revIDLastSave="0" documentId="13_ncr:1_{83A8BB48-3F65-4BF4-9380-6B02F31EE0C5}" xr6:coauthVersionLast="45" xr6:coauthVersionMax="45" xr10:uidLastSave="{00000000-0000-0000-0000-000000000000}"/>
  <bookViews>
    <workbookView xWindow="-120" yWindow="-120" windowWidth="29040" windowHeight="15840" tabRatio="991" activeTab="5" xr2:uid="{00000000-000D-0000-FFFF-FFFF00000000}"/>
  </bookViews>
  <sheets>
    <sheet name="EA121" sheetId="1" r:id="rId1"/>
    <sheet name="EA122" sheetId="2" r:id="rId2"/>
    <sheet name="EA123" sheetId="3" r:id="rId3"/>
    <sheet name="EA151" sheetId="4" r:id="rId4"/>
    <sheet name="EA152" sheetId="5" r:id="rId5"/>
    <sheet name="EA153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K14" i="2" l="1"/>
  <c r="K11" i="2"/>
  <c r="M8" i="2"/>
  <c r="M7" i="2"/>
  <c r="L8" i="2"/>
  <c r="L7" i="2"/>
  <c r="K8" i="2"/>
  <c r="K7" i="2"/>
  <c r="Q4" i="2"/>
  <c r="P4" i="2"/>
  <c r="O4" i="2"/>
  <c r="N4" i="2"/>
  <c r="M4" i="2"/>
  <c r="L4" i="2"/>
  <c r="K4" i="2"/>
  <c r="R4" i="2"/>
  <c r="K14" i="6"/>
  <c r="K11" i="6"/>
  <c r="M8" i="6"/>
  <c r="L8" i="6"/>
  <c r="K8" i="6"/>
  <c r="M7" i="6"/>
  <c r="L7" i="6"/>
  <c r="K7" i="6"/>
  <c r="Q4" i="6"/>
  <c r="P4" i="6"/>
  <c r="O4" i="6"/>
  <c r="N4" i="6"/>
  <c r="M4" i="6"/>
  <c r="L4" i="6"/>
  <c r="S4" i="6" s="1"/>
  <c r="K4" i="6"/>
  <c r="R4" i="6" s="1"/>
  <c r="K14" i="5"/>
  <c r="K11" i="5"/>
  <c r="M8" i="5"/>
  <c r="L8" i="5"/>
  <c r="K8" i="5"/>
  <c r="M7" i="5"/>
  <c r="L7" i="5"/>
  <c r="K7" i="5"/>
  <c r="Q4" i="5"/>
  <c r="P4" i="5"/>
  <c r="O4" i="5"/>
  <c r="N4" i="5"/>
  <c r="M4" i="5"/>
  <c r="L4" i="5"/>
  <c r="K4" i="5"/>
  <c r="R4" i="5" s="1"/>
  <c r="K14" i="4"/>
  <c r="K11" i="4"/>
  <c r="M8" i="4"/>
  <c r="L8" i="4"/>
  <c r="K8" i="4"/>
  <c r="M7" i="4"/>
  <c r="L7" i="4"/>
  <c r="K7" i="4"/>
  <c r="Q4" i="4"/>
  <c r="P4" i="4"/>
  <c r="O4" i="4"/>
  <c r="N4" i="4"/>
  <c r="M4" i="4"/>
  <c r="L4" i="4"/>
  <c r="K4" i="4"/>
  <c r="R4" i="4" s="1"/>
  <c r="K14" i="3"/>
  <c r="K11" i="3"/>
  <c r="M8" i="3"/>
  <c r="L8" i="3"/>
  <c r="K8" i="3"/>
  <c r="M7" i="3"/>
  <c r="L7" i="3"/>
  <c r="K7" i="3"/>
  <c r="Q4" i="3"/>
  <c r="P4" i="3"/>
  <c r="O4" i="3"/>
  <c r="N4" i="3"/>
  <c r="M4" i="3"/>
  <c r="L4" i="3"/>
  <c r="K4" i="3"/>
  <c r="R4" i="3" s="1"/>
  <c r="K14" i="1"/>
  <c r="K11" i="1"/>
  <c r="M8" i="1"/>
  <c r="L8" i="1"/>
  <c r="K8" i="1"/>
  <c r="M7" i="1"/>
  <c r="L7" i="1"/>
  <c r="K7" i="1"/>
  <c r="Q4" i="1"/>
  <c r="P4" i="1"/>
  <c r="O4" i="1"/>
  <c r="N4" i="1"/>
  <c r="M4" i="1"/>
  <c r="L4" i="1"/>
  <c r="K4" i="1"/>
  <c r="R4" i="1" s="1"/>
  <c r="K15" i="6" l="1"/>
  <c r="K15" i="5"/>
  <c r="K15" i="4"/>
  <c r="K15" i="3"/>
  <c r="K15" i="2"/>
  <c r="K15" i="1"/>
  <c r="S4" i="1"/>
  <c r="S4" i="3"/>
  <c r="S4" i="5"/>
  <c r="S4" i="2"/>
  <c r="S4" i="4"/>
</calcChain>
</file>

<file path=xl/sharedStrings.xml><?xml version="1.0" encoding="utf-8"?>
<sst xmlns="http://schemas.openxmlformats.org/spreadsheetml/2006/main" count="162" uniqueCount="25">
  <si>
    <t>EA121</t>
  </si>
  <si>
    <t>Instance</t>
  </si>
  <si>
    <t>t</t>
  </si>
  <si>
    <t># Strips</t>
  </si>
  <si>
    <t>Q</t>
  </si>
  <si>
    <t>Fitness</t>
  </si>
  <si>
    <t># Iterations</t>
  </si>
  <si>
    <t>PropPack</t>
  </si>
  <si>
    <t>Time</t>
  </si>
  <si>
    <t>#Strips</t>
  </si>
  <si>
    <t>#Iterations</t>
  </si>
  <si>
    <t>#strips = t</t>
  </si>
  <si>
    <t>#items/t</t>
  </si>
  <si>
    <t>#items/strip</t>
  </si>
  <si>
    <t>Mean</t>
  </si>
  <si>
    <t>Max</t>
  </si>
  <si>
    <t>Min</t>
  </si>
  <si>
    <t>Q &gt; 1.4</t>
  </si>
  <si>
    <t>SD</t>
  </si>
  <si>
    <t>CV</t>
  </si>
  <si>
    <t>EA122</t>
  </si>
  <si>
    <t>EA123</t>
  </si>
  <si>
    <t>EA151</t>
  </si>
  <si>
    <t>EA152</t>
  </si>
  <si>
    <t>EA153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</si>
</sst>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  <charset val="1"/>
    </font>
    <font>
      <sz val="13"/>
      <name val="Arial"/>
      <family val="2"/>
      <charset val="1"/>
    </font>
    <font>
      <b/>
      <sz val="18"/>
      <name val="Arial"/>
      <family val="2"/>
      <charset val="1"/>
    </font>
    <font>
      <b/>
      <sz val="13"/>
      <name val="Arial"/>
      <family val="2"/>
      <charset val="1"/>
    </font>
    <font>
      <b/>
      <u/>
      <sz val="13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420E"/>
        <bgColor rgb="FFFF3333"/>
      </patternFill>
    </fill>
    <fill>
      <patternFill patternType="solid">
        <fgColor rgb="FFFF3333"/>
        <bgColor rgb="FFFF420E"/>
      </patternFill>
    </fill>
    <fill>
      <patternFill patternType="solid">
        <fgColor rgb="FFFF6600"/>
        <bgColor rgb="FFFF420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3" borderId="0" xfId="0" applyFill="1"/>
    <xf numFmtId="0" fontId="3" fillId="0" borderId="0" xfId="0" applyFont="1"/>
    <xf numFmtId="0" fontId="2" fillId="4" borderId="0" xfId="0" applyFont="1" applyFill="1"/>
    <xf numFmtId="0" fontId="0" fillId="4" borderId="0" xfId="0" applyFill="1"/>
    <xf numFmtId="0" fontId="4" fillId="0" borderId="0" xfId="0" applyFo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50E"/>
      <rgbColor rgb="FFFF6600"/>
      <rgbColor rgb="FF666699"/>
      <rgbColor rgb="FF969696"/>
      <rgbColor rgb="FF003366"/>
      <rgbColor rgb="FF339966"/>
      <rgbColor rgb="FF003300"/>
      <rgbColor rgb="FF333300"/>
      <rgbColor rgb="FFFF420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3333"/>
  </sheetPr>
  <dimension ref="A1:AMK23"/>
  <sheetViews>
    <sheetView zoomScale="81" zoomScaleNormal="81" workbookViewId="0">
      <selection activeCell="N17" sqref="N17"/>
    </sheetView>
  </sheetViews>
  <sheetFormatPr defaultRowHeight="16.5" x14ac:dyDescent="0.25"/>
  <cols>
    <col min="1" max="1025" width="11.5703125" style="1"/>
  </cols>
  <sheetData>
    <row r="1" spans="1:1024" ht="22.9" customHeight="1" x14ac:dyDescent="0.35">
      <c r="A1" s="2" t="s">
        <v>0</v>
      </c>
      <c r="B1" s="3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2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4" customFormat="1" ht="16.7" customHeight="1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K3" s="4" t="s">
        <v>2</v>
      </c>
      <c r="L3" s="4" t="s">
        <v>9</v>
      </c>
      <c r="M3" s="4" t="s">
        <v>4</v>
      </c>
      <c r="N3" s="4" t="s">
        <v>5</v>
      </c>
      <c r="O3" s="4" t="s">
        <v>10</v>
      </c>
      <c r="P3" s="4" t="s">
        <v>7</v>
      </c>
      <c r="Q3" s="4" t="s">
        <v>11</v>
      </c>
      <c r="R3" s="4" t="s">
        <v>12</v>
      </c>
      <c r="S3" s="4" t="s">
        <v>13</v>
      </c>
    </row>
    <row r="4" spans="1:1024" x14ac:dyDescent="0.25">
      <c r="A4" s="1">
        <v>8</v>
      </c>
      <c r="B4" s="1">
        <v>22</v>
      </c>
      <c r="C4" s="1">
        <v>22</v>
      </c>
      <c r="D4" s="1">
        <v>1</v>
      </c>
      <c r="E4" s="1">
        <v>0.95884800000000003</v>
      </c>
      <c r="F4" s="1">
        <v>284310</v>
      </c>
      <c r="G4" s="1">
        <v>0.58818899999999996</v>
      </c>
      <c r="H4" s="1">
        <v>0</v>
      </c>
      <c r="J4" s="4" t="s">
        <v>14</v>
      </c>
      <c r="K4" s="1">
        <f t="shared" ref="K4:P4" si="0">AVERAGE(B4:B23)</f>
        <v>23.35</v>
      </c>
      <c r="L4" s="1">
        <f t="shared" si="0"/>
        <v>23.35</v>
      </c>
      <c r="M4" s="1">
        <f t="shared" si="0"/>
        <v>1</v>
      </c>
      <c r="N4" s="1">
        <f t="shared" si="0"/>
        <v>0.96698075000000006</v>
      </c>
      <c r="O4" s="1">
        <f t="shared" si="0"/>
        <v>207020.9</v>
      </c>
      <c r="P4" s="1">
        <f t="shared" si="0"/>
        <v>0.50877919999999999</v>
      </c>
      <c r="Q4" s="1">
        <f>COUNTIF(D4:D23, 1)</f>
        <v>20</v>
      </c>
      <c r="R4" s="1">
        <f>100/K4</f>
        <v>4.2826552462526761</v>
      </c>
      <c r="S4" s="1">
        <f>100/L4</f>
        <v>4.2826552462526761</v>
      </c>
    </row>
    <row r="5" spans="1:1024" x14ac:dyDescent="0.25">
      <c r="A5" s="1">
        <v>50</v>
      </c>
      <c r="B5" s="1">
        <v>23</v>
      </c>
      <c r="C5" s="1">
        <v>23</v>
      </c>
      <c r="D5" s="1">
        <v>1</v>
      </c>
      <c r="E5" s="1">
        <v>0.95532600000000001</v>
      </c>
      <c r="F5" s="1">
        <v>229779</v>
      </c>
      <c r="G5" s="1">
        <v>0.59552899999999998</v>
      </c>
      <c r="H5" s="1">
        <v>0</v>
      </c>
      <c r="J5"/>
      <c r="K5"/>
      <c r="L5"/>
      <c r="M5"/>
    </row>
    <row r="6" spans="1:1024" x14ac:dyDescent="0.25">
      <c r="A6" s="1">
        <v>101</v>
      </c>
      <c r="B6" s="1">
        <v>24</v>
      </c>
      <c r="C6" s="1">
        <v>24</v>
      </c>
      <c r="D6" s="1">
        <v>1</v>
      </c>
      <c r="E6" s="1">
        <v>0.98044600000000004</v>
      </c>
      <c r="F6" s="1">
        <v>146867</v>
      </c>
      <c r="G6" s="1">
        <v>0.40134700000000001</v>
      </c>
      <c r="H6" s="1">
        <v>17.072199999999999</v>
      </c>
      <c r="J6" s="4"/>
      <c r="K6" s="4" t="s">
        <v>4</v>
      </c>
      <c r="L6" s="4" t="s">
        <v>5</v>
      </c>
      <c r="M6" s="4" t="s">
        <v>10</v>
      </c>
    </row>
    <row r="7" spans="1:1024" x14ac:dyDescent="0.25">
      <c r="A7" s="1">
        <v>171</v>
      </c>
      <c r="B7" s="1">
        <v>24</v>
      </c>
      <c r="C7" s="1">
        <v>24</v>
      </c>
      <c r="D7" s="1">
        <v>1</v>
      </c>
      <c r="E7" s="1">
        <v>0.965557</v>
      </c>
      <c r="F7" s="1">
        <v>107563</v>
      </c>
      <c r="G7" s="1">
        <v>0.34321000000000002</v>
      </c>
      <c r="H7" s="1">
        <v>72.546499999999995</v>
      </c>
      <c r="J7" s="4" t="s">
        <v>15</v>
      </c>
      <c r="K7" s="1">
        <f>MAX(D4:D23)</f>
        <v>1</v>
      </c>
      <c r="L7" s="1">
        <f>MAX(E4:E23)</f>
        <v>0.99008600000000002</v>
      </c>
      <c r="M7" s="1">
        <f>MAX(F4:F23)</f>
        <v>572813</v>
      </c>
    </row>
    <row r="8" spans="1:1024" x14ac:dyDescent="0.25">
      <c r="A8" s="1">
        <v>232</v>
      </c>
      <c r="B8" s="1">
        <v>24</v>
      </c>
      <c r="C8" s="1">
        <v>24</v>
      </c>
      <c r="D8" s="1">
        <v>1</v>
      </c>
      <c r="E8" s="1">
        <v>0.96235599999999999</v>
      </c>
      <c r="F8" s="1">
        <v>283369</v>
      </c>
      <c r="G8" s="1">
        <v>0.62958800000000004</v>
      </c>
      <c r="H8" s="1">
        <v>0</v>
      </c>
      <c r="J8" s="4" t="s">
        <v>16</v>
      </c>
      <c r="K8" s="1">
        <f>MIN(D4:D23)</f>
        <v>1</v>
      </c>
      <c r="L8" s="1">
        <f>MIN(E4:E23)</f>
        <v>0.95388499999999998</v>
      </c>
      <c r="M8" s="1">
        <f>MIN(F4:F23)</f>
        <v>103588</v>
      </c>
    </row>
    <row r="9" spans="1:1024" x14ac:dyDescent="0.25">
      <c r="A9" s="1">
        <v>243</v>
      </c>
      <c r="B9" s="1">
        <v>25</v>
      </c>
      <c r="C9" s="1">
        <v>25</v>
      </c>
      <c r="D9" s="1">
        <v>1</v>
      </c>
      <c r="E9" s="1">
        <v>0.98961200000000005</v>
      </c>
      <c r="F9" s="1">
        <v>572813</v>
      </c>
      <c r="G9" s="1">
        <v>0.78503500000000004</v>
      </c>
      <c r="H9" s="1">
        <v>7.4898300000000001E-2</v>
      </c>
      <c r="J9"/>
      <c r="K9"/>
    </row>
    <row r="10" spans="1:1024" x14ac:dyDescent="0.25">
      <c r="A10" s="1">
        <v>318</v>
      </c>
      <c r="B10" s="1">
        <v>22</v>
      </c>
      <c r="C10" s="1">
        <v>22</v>
      </c>
      <c r="D10" s="1">
        <v>1</v>
      </c>
      <c r="E10" s="1">
        <v>0.98087599999999997</v>
      </c>
      <c r="F10" s="1">
        <v>139003</v>
      </c>
      <c r="G10" s="1">
        <v>0.51743399999999995</v>
      </c>
      <c r="H10" s="1">
        <v>1.2617799999999999</v>
      </c>
      <c r="J10"/>
      <c r="K10"/>
    </row>
    <row r="11" spans="1:1024" x14ac:dyDescent="0.25">
      <c r="A11" s="1">
        <v>396</v>
      </c>
      <c r="B11" s="1">
        <v>23</v>
      </c>
      <c r="C11" s="1">
        <v>23</v>
      </c>
      <c r="D11" s="1">
        <v>1</v>
      </c>
      <c r="E11" s="1">
        <v>0.96292299999999997</v>
      </c>
      <c r="F11" s="1">
        <v>323202</v>
      </c>
      <c r="G11" s="1">
        <v>0.61179700000000004</v>
      </c>
      <c r="H11" s="1">
        <v>0</v>
      </c>
      <c r="J11" s="4" t="s">
        <v>17</v>
      </c>
      <c r="K11" s="1">
        <f>COUNTIF(D4:D23, "&gt;=1.4")</f>
        <v>0</v>
      </c>
    </row>
    <row r="12" spans="1:1024" x14ac:dyDescent="0.25">
      <c r="A12" s="1">
        <v>420</v>
      </c>
      <c r="B12" s="1">
        <v>25</v>
      </c>
      <c r="C12" s="1">
        <v>25</v>
      </c>
      <c r="D12" s="1">
        <v>1</v>
      </c>
      <c r="E12" s="1">
        <v>0.98433999999999999</v>
      </c>
      <c r="F12" s="1">
        <v>241647</v>
      </c>
      <c r="G12" s="1">
        <v>0.53857299999999997</v>
      </c>
      <c r="H12" s="1">
        <v>0.28822399999999998</v>
      </c>
      <c r="J12"/>
      <c r="K12"/>
    </row>
    <row r="13" spans="1:1024" x14ac:dyDescent="0.25">
      <c r="A13" s="1">
        <v>456</v>
      </c>
      <c r="B13" s="1">
        <v>23</v>
      </c>
      <c r="C13" s="1">
        <v>23</v>
      </c>
      <c r="D13" s="1">
        <v>1</v>
      </c>
      <c r="E13" s="1">
        <v>0.96638299999999999</v>
      </c>
      <c r="F13" s="1">
        <v>261730</v>
      </c>
      <c r="G13" s="1">
        <v>0.66276599999999997</v>
      </c>
      <c r="H13" s="1">
        <v>0</v>
      </c>
      <c r="J13"/>
      <c r="K13"/>
    </row>
    <row r="14" spans="1:1024" x14ac:dyDescent="0.25">
      <c r="A14" s="1">
        <v>542</v>
      </c>
      <c r="B14" s="1">
        <v>22</v>
      </c>
      <c r="C14" s="1">
        <v>22</v>
      </c>
      <c r="D14" s="1">
        <v>1</v>
      </c>
      <c r="E14" s="1">
        <v>0.95435199999999998</v>
      </c>
      <c r="F14" s="1">
        <v>167029</v>
      </c>
      <c r="G14" s="1">
        <v>0.52948600000000001</v>
      </c>
      <c r="H14" s="1">
        <v>0</v>
      </c>
      <c r="J14" s="4" t="s">
        <v>18</v>
      </c>
      <c r="K14" s="1">
        <f>_xlfn.STDEV.P(C4:C23)</f>
        <v>0.96306801421291111</v>
      </c>
    </row>
    <row r="15" spans="1:1024" x14ac:dyDescent="0.25">
      <c r="A15" s="1">
        <v>594</v>
      </c>
      <c r="B15" s="1">
        <v>24</v>
      </c>
      <c r="C15" s="1">
        <v>24</v>
      </c>
      <c r="D15" s="1">
        <v>1</v>
      </c>
      <c r="E15" s="1">
        <v>0.99008600000000002</v>
      </c>
      <c r="F15" s="1">
        <v>114680</v>
      </c>
      <c r="G15" s="1">
        <v>0.322189</v>
      </c>
      <c r="H15" s="1">
        <v>22.331299999999999</v>
      </c>
      <c r="J15" s="4" t="s">
        <v>19</v>
      </c>
      <c r="K15" s="1">
        <f>K14/L4</f>
        <v>4.124488283567071E-2</v>
      </c>
    </row>
    <row r="16" spans="1:1024" x14ac:dyDescent="0.25">
      <c r="A16" s="1">
        <v>628</v>
      </c>
      <c r="B16" s="1">
        <v>23</v>
      </c>
      <c r="C16" s="1">
        <v>23</v>
      </c>
      <c r="D16" s="1">
        <v>1</v>
      </c>
      <c r="E16" s="1">
        <v>0.97828000000000004</v>
      </c>
      <c r="F16" s="1">
        <v>150808</v>
      </c>
      <c r="G16" s="1">
        <v>0.47420699999999999</v>
      </c>
      <c r="H16" s="1">
        <v>13.443899999999999</v>
      </c>
    </row>
    <row r="17" spans="1:8" x14ac:dyDescent="0.25">
      <c r="A17" s="1">
        <v>662</v>
      </c>
      <c r="B17" s="1">
        <v>23</v>
      </c>
      <c r="C17" s="1">
        <v>23</v>
      </c>
      <c r="D17" s="1">
        <v>1</v>
      </c>
      <c r="E17" s="1">
        <v>0.95388499999999998</v>
      </c>
      <c r="F17" s="1">
        <v>150009</v>
      </c>
      <c r="G17" s="1">
        <v>0.45164700000000002</v>
      </c>
      <c r="H17" s="1">
        <v>0</v>
      </c>
    </row>
    <row r="18" spans="1:8" x14ac:dyDescent="0.25">
      <c r="A18" s="1">
        <v>711</v>
      </c>
      <c r="B18" s="1">
        <v>24</v>
      </c>
      <c r="C18" s="1">
        <v>24</v>
      </c>
      <c r="D18" s="1">
        <v>1</v>
      </c>
      <c r="E18" s="1">
        <v>0.95846699999999996</v>
      </c>
      <c r="F18" s="1">
        <v>181476</v>
      </c>
      <c r="G18" s="1">
        <v>0.52418399999999998</v>
      </c>
      <c r="H18" s="1">
        <v>0.331623</v>
      </c>
    </row>
    <row r="19" spans="1:8" x14ac:dyDescent="0.25">
      <c r="A19" s="1">
        <v>732</v>
      </c>
      <c r="B19" s="1">
        <v>23</v>
      </c>
      <c r="C19" s="1">
        <v>23</v>
      </c>
      <c r="D19" s="1">
        <v>1</v>
      </c>
      <c r="E19" s="1">
        <v>0.95692900000000003</v>
      </c>
      <c r="F19" s="1">
        <v>206794</v>
      </c>
      <c r="G19" s="1">
        <v>0.53499600000000003</v>
      </c>
      <c r="H19" s="1">
        <v>0</v>
      </c>
    </row>
    <row r="20" spans="1:8" x14ac:dyDescent="0.25">
      <c r="A20" s="1">
        <v>860</v>
      </c>
      <c r="B20" s="1">
        <v>23</v>
      </c>
      <c r="C20" s="1">
        <v>23</v>
      </c>
      <c r="D20" s="1">
        <v>1</v>
      </c>
      <c r="E20" s="1">
        <v>0.96790399999999999</v>
      </c>
      <c r="F20" s="1">
        <v>140683</v>
      </c>
      <c r="G20" s="1">
        <v>0.43838199999999999</v>
      </c>
      <c r="H20" s="1">
        <v>4.0995699999999999</v>
      </c>
    </row>
    <row r="21" spans="1:8" x14ac:dyDescent="0.25">
      <c r="A21" s="1">
        <v>884</v>
      </c>
      <c r="B21" s="1">
        <v>23</v>
      </c>
      <c r="C21" s="1">
        <v>23</v>
      </c>
      <c r="D21" s="1">
        <v>1</v>
      </c>
      <c r="E21" s="1">
        <v>0.95699999999999996</v>
      </c>
      <c r="F21" s="1">
        <v>103588</v>
      </c>
      <c r="G21" s="1">
        <v>0.33170500000000003</v>
      </c>
      <c r="H21" s="1">
        <v>31.8109</v>
      </c>
    </row>
    <row r="22" spans="1:8" x14ac:dyDescent="0.25">
      <c r="A22" s="1">
        <v>925</v>
      </c>
      <c r="B22" s="1">
        <v>22</v>
      </c>
      <c r="C22" s="1">
        <v>22</v>
      </c>
      <c r="D22" s="1">
        <v>1</v>
      </c>
      <c r="E22" s="1">
        <v>0.95698499999999997</v>
      </c>
      <c r="F22" s="1">
        <v>144580</v>
      </c>
      <c r="G22" s="1">
        <v>0.44295600000000002</v>
      </c>
      <c r="H22" s="1">
        <v>1.0371600000000001</v>
      </c>
    </row>
    <row r="23" spans="1:8" x14ac:dyDescent="0.25">
      <c r="A23" s="1">
        <v>994</v>
      </c>
      <c r="B23" s="1">
        <v>25</v>
      </c>
      <c r="C23" s="1">
        <v>25</v>
      </c>
      <c r="D23" s="1">
        <v>1</v>
      </c>
      <c r="E23" s="1">
        <v>0.95906000000000002</v>
      </c>
      <c r="F23" s="1">
        <v>190488</v>
      </c>
      <c r="G23" s="1">
        <v>0.45236399999999999</v>
      </c>
      <c r="H23" s="1">
        <v>1.89608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3333"/>
  </sheetPr>
  <dimension ref="A1:AMK23"/>
  <sheetViews>
    <sheetView zoomScale="81" zoomScaleNormal="81" workbookViewId="0">
      <selection activeCell="S18" sqref="S18"/>
    </sheetView>
  </sheetViews>
  <sheetFormatPr defaultRowHeight="16.5" x14ac:dyDescent="0.25"/>
  <cols>
    <col min="1" max="1025" width="11.5703125" style="1"/>
  </cols>
  <sheetData>
    <row r="1" spans="1:1024" ht="22.9" customHeight="1" x14ac:dyDescent="0.35">
      <c r="A1" s="2" t="s">
        <v>20</v>
      </c>
      <c r="B1" s="3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2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4" customFormat="1" ht="16.7" customHeight="1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K3" s="4" t="s">
        <v>2</v>
      </c>
      <c r="L3" s="4" t="s">
        <v>9</v>
      </c>
      <c r="M3" s="4" t="s">
        <v>4</v>
      </c>
      <c r="N3" s="4" t="s">
        <v>5</v>
      </c>
      <c r="O3" s="4" t="s">
        <v>10</v>
      </c>
      <c r="P3" s="4" t="s">
        <v>7</v>
      </c>
      <c r="Q3" s="4" t="s">
        <v>11</v>
      </c>
      <c r="R3" s="4" t="s">
        <v>12</v>
      </c>
      <c r="S3" s="4" t="s">
        <v>13</v>
      </c>
    </row>
    <row r="4" spans="1:1024" x14ac:dyDescent="0.25">
      <c r="A4" s="1">
        <v>8</v>
      </c>
      <c r="B4" s="1">
        <v>22</v>
      </c>
      <c r="C4" s="1">
        <v>22</v>
      </c>
      <c r="D4" s="1">
        <v>1</v>
      </c>
      <c r="E4" s="1">
        <v>0.95891999999999999</v>
      </c>
      <c r="F4" s="1">
        <v>392812</v>
      </c>
      <c r="G4" s="1">
        <v>0.571828</v>
      </c>
      <c r="H4" s="1">
        <v>0</v>
      </c>
      <c r="J4" s="4" t="s">
        <v>14</v>
      </c>
      <c r="K4" s="1">
        <f t="shared" ref="K4:P4" si="0">AVERAGE(B4:B23)</f>
        <v>23.35</v>
      </c>
      <c r="L4" s="1">
        <f t="shared" si="0"/>
        <v>23.35</v>
      </c>
      <c r="M4" s="1">
        <f t="shared" si="0"/>
        <v>1</v>
      </c>
      <c r="N4" s="1">
        <f t="shared" si="0"/>
        <v>0.96716855000000002</v>
      </c>
      <c r="O4" s="1">
        <f t="shared" si="0"/>
        <v>299287.5</v>
      </c>
      <c r="P4" s="1">
        <f t="shared" si="0"/>
        <v>0.510239</v>
      </c>
      <c r="Q4" s="1">
        <f>COUNTIF(D4:D23, 1)</f>
        <v>20</v>
      </c>
      <c r="R4" s="1">
        <f>100/K4</f>
        <v>4.2826552462526761</v>
      </c>
      <c r="S4" s="1">
        <f>100/L4</f>
        <v>4.2826552462526761</v>
      </c>
    </row>
    <row r="5" spans="1:1024" x14ac:dyDescent="0.25">
      <c r="A5" s="1">
        <v>50</v>
      </c>
      <c r="B5" s="1">
        <v>23</v>
      </c>
      <c r="C5" s="1">
        <v>23</v>
      </c>
      <c r="D5" s="1">
        <v>1</v>
      </c>
      <c r="E5" s="1">
        <v>0.95533100000000004</v>
      </c>
      <c r="F5" s="1">
        <v>319732</v>
      </c>
      <c r="G5" s="1">
        <v>0.59152899999999997</v>
      </c>
      <c r="H5" s="1">
        <v>0</v>
      </c>
      <c r="J5"/>
      <c r="K5"/>
      <c r="L5"/>
      <c r="M5"/>
    </row>
    <row r="6" spans="1:1024" x14ac:dyDescent="0.25">
      <c r="A6" s="1">
        <v>101</v>
      </c>
      <c r="B6" s="1">
        <v>24</v>
      </c>
      <c r="C6" s="1">
        <v>24</v>
      </c>
      <c r="D6" s="1">
        <v>1</v>
      </c>
      <c r="E6" s="1">
        <v>0.98092400000000002</v>
      </c>
      <c r="F6" s="1">
        <v>228248</v>
      </c>
      <c r="G6" s="1">
        <v>0.40494799999999997</v>
      </c>
      <c r="H6" s="1">
        <v>8.7958599999999993</v>
      </c>
      <c r="J6" s="4"/>
      <c r="K6" s="4" t="s">
        <v>4</v>
      </c>
      <c r="L6" s="4" t="s">
        <v>5</v>
      </c>
      <c r="M6" s="4" t="s">
        <v>10</v>
      </c>
    </row>
    <row r="7" spans="1:1024" x14ac:dyDescent="0.25">
      <c r="A7" s="1">
        <v>171</v>
      </c>
      <c r="B7" s="1">
        <v>24</v>
      </c>
      <c r="C7" s="1">
        <v>24</v>
      </c>
      <c r="D7" s="1">
        <v>1</v>
      </c>
      <c r="E7" s="1">
        <v>0.96775900000000004</v>
      </c>
      <c r="F7" s="1">
        <v>166608</v>
      </c>
      <c r="G7" s="1">
        <v>0.347387</v>
      </c>
      <c r="H7" s="1">
        <v>65.243799999999993</v>
      </c>
      <c r="J7" s="4" t="s">
        <v>15</v>
      </c>
      <c r="K7" s="1">
        <f>MAX(D4:D23)</f>
        <v>1</v>
      </c>
      <c r="L7" s="1">
        <f>MAX(E4:E23)</f>
        <v>0.99029400000000001</v>
      </c>
      <c r="M7" s="1">
        <f>MAX(F4:F23)</f>
        <v>771486</v>
      </c>
    </row>
    <row r="8" spans="1:1024" x14ac:dyDescent="0.25">
      <c r="A8" s="1">
        <v>232</v>
      </c>
      <c r="B8" s="1">
        <v>24</v>
      </c>
      <c r="C8" s="1">
        <v>24</v>
      </c>
      <c r="D8" s="1">
        <v>1</v>
      </c>
      <c r="E8" s="1">
        <v>0.96294400000000002</v>
      </c>
      <c r="F8" s="1">
        <v>408960</v>
      </c>
      <c r="G8" s="1">
        <v>0.63085500000000005</v>
      </c>
      <c r="H8" s="1">
        <v>0</v>
      </c>
      <c r="J8" s="4" t="s">
        <v>16</v>
      </c>
      <c r="K8" s="1">
        <f>MIN(D4:D23)</f>
        <v>1</v>
      </c>
      <c r="L8" s="1">
        <f>MIN(E4:E23)</f>
        <v>0.95382</v>
      </c>
      <c r="M8" s="1">
        <f>MIN(F4:F23)</f>
        <v>159069</v>
      </c>
    </row>
    <row r="9" spans="1:1024" x14ac:dyDescent="0.25">
      <c r="A9" s="1">
        <v>243</v>
      </c>
      <c r="B9" s="1">
        <v>25</v>
      </c>
      <c r="C9" s="1">
        <v>25</v>
      </c>
      <c r="D9" s="1">
        <v>1</v>
      </c>
      <c r="E9" s="1">
        <v>0.98970599999999997</v>
      </c>
      <c r="F9" s="1">
        <v>771486</v>
      </c>
      <c r="G9" s="1">
        <v>0.78948399999999996</v>
      </c>
      <c r="H9" s="1">
        <v>2.95692E-2</v>
      </c>
      <c r="J9"/>
      <c r="K9"/>
    </row>
    <row r="10" spans="1:1024" x14ac:dyDescent="0.25">
      <c r="A10" s="1">
        <v>318</v>
      </c>
      <c r="B10" s="1">
        <v>22</v>
      </c>
      <c r="C10" s="1">
        <v>22</v>
      </c>
      <c r="D10" s="1">
        <v>1</v>
      </c>
      <c r="E10" s="1">
        <v>0.98090900000000003</v>
      </c>
      <c r="F10" s="1">
        <v>209331</v>
      </c>
      <c r="G10" s="1">
        <v>0.51824400000000004</v>
      </c>
      <c r="H10" s="1">
        <v>0.157032</v>
      </c>
      <c r="J10"/>
      <c r="K10"/>
    </row>
    <row r="11" spans="1:1024" x14ac:dyDescent="0.25">
      <c r="A11" s="1">
        <v>396</v>
      </c>
      <c r="B11" s="1">
        <v>23</v>
      </c>
      <c r="C11" s="1">
        <v>23</v>
      </c>
      <c r="D11" s="1">
        <v>1</v>
      </c>
      <c r="E11" s="1">
        <v>0.96304599999999996</v>
      </c>
      <c r="F11" s="1">
        <v>471026</v>
      </c>
      <c r="G11" s="1">
        <v>0.62342399999999998</v>
      </c>
      <c r="H11" s="1">
        <v>0</v>
      </c>
      <c r="J11" s="4" t="s">
        <v>17</v>
      </c>
      <c r="K11" s="1">
        <f>COUNTIF(D4:D23, "&gt;=1.4")</f>
        <v>0</v>
      </c>
    </row>
    <row r="12" spans="1:1024" x14ac:dyDescent="0.25">
      <c r="A12" s="1">
        <v>420</v>
      </c>
      <c r="B12" s="1">
        <v>25</v>
      </c>
      <c r="C12" s="1">
        <v>25</v>
      </c>
      <c r="D12" s="1">
        <v>1</v>
      </c>
      <c r="E12" s="1">
        <v>0.98441900000000004</v>
      </c>
      <c r="F12" s="1">
        <v>344511</v>
      </c>
      <c r="G12" s="1">
        <v>0.54173899999999997</v>
      </c>
      <c r="H12" s="1">
        <v>0.15093599999999999</v>
      </c>
      <c r="J12"/>
      <c r="K12"/>
    </row>
    <row r="13" spans="1:1024" x14ac:dyDescent="0.25">
      <c r="A13" s="1">
        <v>456</v>
      </c>
      <c r="B13" s="1">
        <v>23</v>
      </c>
      <c r="C13" s="1">
        <v>23</v>
      </c>
      <c r="D13" s="1">
        <v>1</v>
      </c>
      <c r="E13" s="1">
        <v>0.96647099999999997</v>
      </c>
      <c r="F13" s="1">
        <v>364614</v>
      </c>
      <c r="G13" s="1">
        <v>0.65396600000000005</v>
      </c>
      <c r="H13" s="1">
        <v>0</v>
      </c>
      <c r="J13"/>
      <c r="K13"/>
    </row>
    <row r="14" spans="1:1024" x14ac:dyDescent="0.25">
      <c r="A14" s="1">
        <v>542</v>
      </c>
      <c r="B14" s="1">
        <v>22</v>
      </c>
      <c r="C14" s="1">
        <v>22</v>
      </c>
      <c r="D14" s="1">
        <v>1</v>
      </c>
      <c r="E14" s="1">
        <v>0.95382</v>
      </c>
      <c r="F14" s="1">
        <v>253607</v>
      </c>
      <c r="G14" s="1">
        <v>0.54054800000000003</v>
      </c>
      <c r="H14" s="1">
        <v>0</v>
      </c>
      <c r="J14" s="4" t="s">
        <v>18</v>
      </c>
      <c r="K14" s="1">
        <f>_xlfn.STDEV.P(C4:C23)</f>
        <v>0.96306801421291111</v>
      </c>
    </row>
    <row r="15" spans="1:1024" x14ac:dyDescent="0.25">
      <c r="A15" s="1">
        <v>594</v>
      </c>
      <c r="B15" s="1">
        <v>24</v>
      </c>
      <c r="C15" s="1">
        <v>24</v>
      </c>
      <c r="D15" s="1">
        <v>1</v>
      </c>
      <c r="E15" s="1">
        <v>0.99029400000000001</v>
      </c>
      <c r="F15" s="1">
        <v>188068</v>
      </c>
      <c r="G15" s="1">
        <v>0.32607799999999998</v>
      </c>
      <c r="H15" s="1">
        <v>42.577599999999997</v>
      </c>
      <c r="J15" s="4" t="s">
        <v>19</v>
      </c>
      <c r="K15" s="1">
        <f>K14/L4</f>
        <v>4.124488283567071E-2</v>
      </c>
    </row>
    <row r="16" spans="1:1024" x14ac:dyDescent="0.25">
      <c r="A16" s="1">
        <v>628</v>
      </c>
      <c r="B16" s="1">
        <v>23</v>
      </c>
      <c r="C16" s="1">
        <v>23</v>
      </c>
      <c r="D16" s="1">
        <v>1</v>
      </c>
      <c r="E16" s="1">
        <v>0.97881899999999999</v>
      </c>
      <c r="F16" s="1">
        <v>233203</v>
      </c>
      <c r="G16" s="1">
        <v>0.48480400000000001</v>
      </c>
      <c r="H16" s="1">
        <v>1.3304100000000001</v>
      </c>
    </row>
    <row r="17" spans="1:8" x14ac:dyDescent="0.25">
      <c r="A17" s="1">
        <v>662</v>
      </c>
      <c r="B17" s="1">
        <v>23</v>
      </c>
      <c r="C17" s="1">
        <v>23</v>
      </c>
      <c r="D17" s="1">
        <v>1</v>
      </c>
      <c r="E17" s="1">
        <v>0.95389500000000005</v>
      </c>
      <c r="F17" s="1">
        <v>218818</v>
      </c>
      <c r="G17" s="1">
        <v>0.45058300000000001</v>
      </c>
      <c r="H17" s="1">
        <v>0</v>
      </c>
    </row>
    <row r="18" spans="1:8" x14ac:dyDescent="0.25">
      <c r="A18" s="1">
        <v>711</v>
      </c>
      <c r="B18" s="1">
        <v>24</v>
      </c>
      <c r="C18" s="1">
        <v>24</v>
      </c>
      <c r="D18" s="1">
        <v>1</v>
      </c>
      <c r="E18" s="1">
        <v>0.95874800000000004</v>
      </c>
      <c r="F18" s="1">
        <v>256400</v>
      </c>
      <c r="G18" s="1">
        <v>0.51587499999999997</v>
      </c>
      <c r="H18" s="1">
        <v>0.104682</v>
      </c>
    </row>
    <row r="19" spans="1:8" x14ac:dyDescent="0.25">
      <c r="A19" s="1">
        <v>732</v>
      </c>
      <c r="B19" s="1">
        <v>23</v>
      </c>
      <c r="C19" s="1">
        <v>23</v>
      </c>
      <c r="D19" s="1">
        <v>1</v>
      </c>
      <c r="E19" s="1">
        <v>0.95744200000000002</v>
      </c>
      <c r="F19" s="1">
        <v>301177</v>
      </c>
      <c r="G19" s="1">
        <v>0.535408</v>
      </c>
      <c r="H19" s="1">
        <v>0</v>
      </c>
    </row>
    <row r="20" spans="1:8" x14ac:dyDescent="0.25">
      <c r="A20" s="1">
        <v>860</v>
      </c>
      <c r="B20" s="1">
        <v>23</v>
      </c>
      <c r="C20" s="1">
        <v>23</v>
      </c>
      <c r="D20" s="1">
        <v>1</v>
      </c>
      <c r="E20" s="1">
        <v>0.96819100000000002</v>
      </c>
      <c r="F20" s="1">
        <v>218947</v>
      </c>
      <c r="G20" s="1">
        <v>0.44923999999999997</v>
      </c>
      <c r="H20" s="1">
        <v>1.0177099999999999</v>
      </c>
    </row>
    <row r="21" spans="1:8" x14ac:dyDescent="0.25">
      <c r="A21" s="1">
        <v>884</v>
      </c>
      <c r="B21" s="1">
        <v>23</v>
      </c>
      <c r="C21" s="1">
        <v>23</v>
      </c>
      <c r="D21" s="1">
        <v>1</v>
      </c>
      <c r="E21" s="1">
        <v>0.954372</v>
      </c>
      <c r="F21" s="1">
        <v>159069</v>
      </c>
      <c r="G21" s="1">
        <v>0.34395599999999998</v>
      </c>
      <c r="H21" s="1">
        <v>11.556699999999999</v>
      </c>
    </row>
    <row r="22" spans="1:8" x14ac:dyDescent="0.25">
      <c r="A22" s="1">
        <v>925</v>
      </c>
      <c r="B22" s="1">
        <v>22</v>
      </c>
      <c r="C22" s="1">
        <v>22</v>
      </c>
      <c r="D22" s="1">
        <v>1</v>
      </c>
      <c r="E22" s="1">
        <v>0.95755199999999996</v>
      </c>
      <c r="F22" s="1">
        <v>205399</v>
      </c>
      <c r="G22" s="1">
        <v>0.43925700000000001</v>
      </c>
      <c r="H22" s="1">
        <v>1.13659</v>
      </c>
    </row>
    <row r="23" spans="1:8" x14ac:dyDescent="0.25">
      <c r="A23" s="1">
        <v>994</v>
      </c>
      <c r="B23" s="1">
        <v>25</v>
      </c>
      <c r="C23" s="1">
        <v>25</v>
      </c>
      <c r="D23" s="1">
        <v>1</v>
      </c>
      <c r="E23" s="1">
        <v>0.95980900000000002</v>
      </c>
      <c r="F23" s="1">
        <v>273734</v>
      </c>
      <c r="G23" s="1">
        <v>0.445627</v>
      </c>
      <c r="H23" s="1">
        <v>0.78856099999999996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3333"/>
  </sheetPr>
  <dimension ref="A1:AMK23"/>
  <sheetViews>
    <sheetView zoomScale="81" zoomScaleNormal="81" workbookViewId="0">
      <selection activeCell="P20" sqref="P20"/>
    </sheetView>
  </sheetViews>
  <sheetFormatPr defaultRowHeight="16.5" x14ac:dyDescent="0.25"/>
  <cols>
    <col min="1" max="1025" width="11.5703125" style="1"/>
  </cols>
  <sheetData>
    <row r="1" spans="1:1024" ht="22.9" customHeight="1" x14ac:dyDescent="0.35">
      <c r="A1" s="2" t="s">
        <v>21</v>
      </c>
      <c r="B1" s="3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2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4" customFormat="1" ht="16.7" customHeight="1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K3" s="4" t="s">
        <v>2</v>
      </c>
      <c r="L3" s="4" t="s">
        <v>9</v>
      </c>
      <c r="M3" s="4" t="s">
        <v>4</v>
      </c>
      <c r="N3" s="4" t="s">
        <v>5</v>
      </c>
      <c r="O3" s="4" t="s">
        <v>10</v>
      </c>
      <c r="P3" s="4" t="s">
        <v>7</v>
      </c>
      <c r="Q3" s="4" t="s">
        <v>11</v>
      </c>
      <c r="R3" s="4" t="s">
        <v>12</v>
      </c>
      <c r="S3" s="4" t="s">
        <v>13</v>
      </c>
    </row>
    <row r="4" spans="1:1024" x14ac:dyDescent="0.25">
      <c r="A4" s="1">
        <v>8</v>
      </c>
      <c r="B4" s="1">
        <v>22</v>
      </c>
      <c r="C4" s="1">
        <v>22</v>
      </c>
      <c r="D4" s="1">
        <v>1</v>
      </c>
      <c r="E4" s="1">
        <v>0.95851699999999995</v>
      </c>
      <c r="F4" s="1">
        <v>429779</v>
      </c>
      <c r="G4" s="1">
        <v>0.59205300000000005</v>
      </c>
      <c r="H4" s="1">
        <v>0</v>
      </c>
      <c r="J4" s="4" t="s">
        <v>14</v>
      </c>
      <c r="K4" s="1">
        <f t="shared" ref="K4:P4" si="0">AVERAGE(B4:B23)</f>
        <v>23.35</v>
      </c>
      <c r="L4" s="1">
        <f t="shared" si="0"/>
        <v>23.35</v>
      </c>
      <c r="M4" s="1">
        <f t="shared" si="0"/>
        <v>1</v>
      </c>
      <c r="N4" s="1">
        <f t="shared" si="0"/>
        <v>0.96663379999999999</v>
      </c>
      <c r="O4" s="1">
        <f t="shared" si="0"/>
        <v>330806.5</v>
      </c>
      <c r="P4" s="1">
        <f t="shared" si="0"/>
        <v>0.51959714999999995</v>
      </c>
      <c r="Q4" s="1">
        <f>COUNTIF(D4:D23, 1)</f>
        <v>20</v>
      </c>
      <c r="R4" s="1">
        <f>100/K4</f>
        <v>4.2826552462526761</v>
      </c>
      <c r="S4" s="1">
        <f>100/L4</f>
        <v>4.2826552462526761</v>
      </c>
    </row>
    <row r="5" spans="1:1024" x14ac:dyDescent="0.25">
      <c r="A5" s="1">
        <v>50</v>
      </c>
      <c r="B5" s="1">
        <v>23</v>
      </c>
      <c r="C5" s="1">
        <v>23</v>
      </c>
      <c r="D5" s="1">
        <v>1</v>
      </c>
      <c r="E5" s="1">
        <v>0.95526100000000003</v>
      </c>
      <c r="F5" s="1">
        <v>362754</v>
      </c>
      <c r="G5" s="1">
        <v>0.60560800000000004</v>
      </c>
      <c r="H5" s="1">
        <v>0</v>
      </c>
      <c r="J5"/>
      <c r="K5"/>
      <c r="L5"/>
      <c r="M5"/>
    </row>
    <row r="6" spans="1:1024" x14ac:dyDescent="0.25">
      <c r="A6" s="1">
        <v>101</v>
      </c>
      <c r="B6" s="1">
        <v>24</v>
      </c>
      <c r="C6" s="1">
        <v>24</v>
      </c>
      <c r="D6" s="1">
        <v>1</v>
      </c>
      <c r="E6" s="1">
        <v>0.98061799999999999</v>
      </c>
      <c r="F6" s="1">
        <v>230493</v>
      </c>
      <c r="G6" s="1">
        <v>0.41193800000000003</v>
      </c>
      <c r="H6" s="1">
        <v>10.0143</v>
      </c>
      <c r="J6" s="4"/>
      <c r="K6" s="4" t="s">
        <v>4</v>
      </c>
      <c r="L6" s="4" t="s">
        <v>5</v>
      </c>
      <c r="M6" s="4" t="s">
        <v>10</v>
      </c>
    </row>
    <row r="7" spans="1:1024" x14ac:dyDescent="0.25">
      <c r="A7" s="1">
        <v>171</v>
      </c>
      <c r="B7" s="1">
        <v>24</v>
      </c>
      <c r="C7" s="1">
        <v>24</v>
      </c>
      <c r="D7" s="1">
        <v>1</v>
      </c>
      <c r="E7" s="1">
        <v>0.96539299999999995</v>
      </c>
      <c r="F7" s="1">
        <v>203420</v>
      </c>
      <c r="G7" s="1">
        <v>0.37467499999999998</v>
      </c>
      <c r="H7" s="1">
        <v>7.5271600000000003</v>
      </c>
      <c r="J7" s="4" t="s">
        <v>15</v>
      </c>
      <c r="K7" s="1">
        <f>MAX(D4:D23)</f>
        <v>1</v>
      </c>
      <c r="L7" s="1">
        <f>MAX(E4:E23)</f>
        <v>0.99014999999999997</v>
      </c>
      <c r="M7" s="1">
        <f>MAX(F4:F23)</f>
        <v>841034</v>
      </c>
    </row>
    <row r="8" spans="1:1024" x14ac:dyDescent="0.25">
      <c r="A8" s="1">
        <v>232</v>
      </c>
      <c r="B8" s="1">
        <v>24</v>
      </c>
      <c r="C8" s="1">
        <v>24</v>
      </c>
      <c r="D8" s="1">
        <v>1</v>
      </c>
      <c r="E8" s="1">
        <v>0.96221199999999996</v>
      </c>
      <c r="F8" s="1">
        <v>484540</v>
      </c>
      <c r="G8" s="1">
        <v>0.64375199999999999</v>
      </c>
      <c r="H8" s="1">
        <v>0</v>
      </c>
      <c r="J8" s="4" t="s">
        <v>16</v>
      </c>
      <c r="K8" s="1">
        <f>MIN(D4:D23)</f>
        <v>1</v>
      </c>
      <c r="L8" s="1">
        <f>MIN(E4:E23)</f>
        <v>0.95289599999999997</v>
      </c>
      <c r="M8" s="1">
        <f>MIN(F4:F23)</f>
        <v>166253</v>
      </c>
    </row>
    <row r="9" spans="1:1024" x14ac:dyDescent="0.25">
      <c r="A9" s="1">
        <v>243</v>
      </c>
      <c r="B9" s="1">
        <v>25</v>
      </c>
      <c r="C9" s="1">
        <v>25</v>
      </c>
      <c r="D9" s="1">
        <v>1</v>
      </c>
      <c r="E9" s="1">
        <v>0.98953199999999997</v>
      </c>
      <c r="F9" s="1">
        <v>841034</v>
      </c>
      <c r="G9" s="1">
        <v>0.786582</v>
      </c>
      <c r="H9" s="1">
        <v>1.0947200000000001E-2</v>
      </c>
      <c r="J9"/>
      <c r="K9"/>
    </row>
    <row r="10" spans="1:1024" x14ac:dyDescent="0.25">
      <c r="A10" s="1">
        <v>318</v>
      </c>
      <c r="B10" s="1">
        <v>22</v>
      </c>
      <c r="C10" s="1">
        <v>22</v>
      </c>
      <c r="D10" s="1">
        <v>1</v>
      </c>
      <c r="E10" s="1">
        <v>0.98074700000000004</v>
      </c>
      <c r="F10" s="1">
        <v>227638</v>
      </c>
      <c r="G10" s="1">
        <v>0.52859299999999998</v>
      </c>
      <c r="H10" s="1">
        <v>6.4025200000000004E-2</v>
      </c>
      <c r="J10"/>
      <c r="K10"/>
    </row>
    <row r="11" spans="1:1024" x14ac:dyDescent="0.25">
      <c r="A11" s="1">
        <v>396</v>
      </c>
      <c r="B11" s="1">
        <v>23</v>
      </c>
      <c r="C11" s="1">
        <v>23</v>
      </c>
      <c r="D11" s="1">
        <v>1</v>
      </c>
      <c r="E11" s="1">
        <v>0.96276099999999998</v>
      </c>
      <c r="F11" s="1">
        <v>498156</v>
      </c>
      <c r="G11" s="1">
        <v>0.62134400000000001</v>
      </c>
      <c r="H11" s="1">
        <v>0</v>
      </c>
      <c r="J11" s="4" t="s">
        <v>17</v>
      </c>
      <c r="K11" s="1">
        <f>COUNTIF(D4:D23, "&gt;=1.4")</f>
        <v>0</v>
      </c>
    </row>
    <row r="12" spans="1:1024" x14ac:dyDescent="0.25">
      <c r="A12" s="1">
        <v>420</v>
      </c>
      <c r="B12" s="1">
        <v>25</v>
      </c>
      <c r="C12" s="1">
        <v>25</v>
      </c>
      <c r="D12" s="1">
        <v>1</v>
      </c>
      <c r="E12" s="1">
        <v>0.98422900000000002</v>
      </c>
      <c r="F12" s="1">
        <v>395621</v>
      </c>
      <c r="G12" s="1">
        <v>0.55005099999999996</v>
      </c>
      <c r="H12" s="1">
        <v>0.19961400000000001</v>
      </c>
      <c r="J12"/>
      <c r="K12"/>
    </row>
    <row r="13" spans="1:1024" x14ac:dyDescent="0.25">
      <c r="A13" s="1">
        <v>456</v>
      </c>
      <c r="B13" s="1">
        <v>23</v>
      </c>
      <c r="C13" s="1">
        <v>23</v>
      </c>
      <c r="D13" s="1">
        <v>1</v>
      </c>
      <c r="E13" s="1">
        <v>0.96628000000000003</v>
      </c>
      <c r="F13" s="1">
        <v>453541</v>
      </c>
      <c r="G13" s="1">
        <v>0.67651099999999997</v>
      </c>
      <c r="H13" s="1">
        <v>0</v>
      </c>
      <c r="J13"/>
      <c r="K13"/>
    </row>
    <row r="14" spans="1:1024" x14ac:dyDescent="0.25">
      <c r="A14" s="1">
        <v>542</v>
      </c>
      <c r="B14" s="1">
        <v>22</v>
      </c>
      <c r="C14" s="1">
        <v>22</v>
      </c>
      <c r="D14" s="1">
        <v>1</v>
      </c>
      <c r="E14" s="1">
        <v>0.95289599999999997</v>
      </c>
      <c r="F14" s="1">
        <v>261003</v>
      </c>
      <c r="G14" s="1">
        <v>0.53852500000000003</v>
      </c>
      <c r="H14" s="1">
        <v>0</v>
      </c>
      <c r="J14" s="4" t="s">
        <v>18</v>
      </c>
      <c r="K14" s="1">
        <f>_xlfn.STDEV.P(C4:C23)</f>
        <v>0.96306801421291111</v>
      </c>
    </row>
    <row r="15" spans="1:1024" x14ac:dyDescent="0.25">
      <c r="A15" s="1">
        <v>594</v>
      </c>
      <c r="B15" s="1">
        <v>24</v>
      </c>
      <c r="C15" s="1">
        <v>24</v>
      </c>
      <c r="D15" s="1">
        <v>1</v>
      </c>
      <c r="E15" s="1">
        <v>0.99014999999999997</v>
      </c>
      <c r="F15" s="1">
        <v>190496</v>
      </c>
      <c r="G15" s="1">
        <v>0.32860400000000001</v>
      </c>
      <c r="H15" s="1">
        <v>75.3078</v>
      </c>
      <c r="J15" s="4" t="s">
        <v>19</v>
      </c>
      <c r="K15" s="1">
        <f>K14/L4</f>
        <v>4.124488283567071E-2</v>
      </c>
    </row>
    <row r="16" spans="1:1024" x14ac:dyDescent="0.25">
      <c r="A16" s="1">
        <v>628</v>
      </c>
      <c r="B16" s="1">
        <v>23</v>
      </c>
      <c r="C16" s="1">
        <v>23</v>
      </c>
      <c r="D16" s="1">
        <v>1</v>
      </c>
      <c r="E16" s="1">
        <v>0.97826999999999997</v>
      </c>
      <c r="F16" s="1">
        <v>239497</v>
      </c>
      <c r="G16" s="1">
        <v>0.48275200000000001</v>
      </c>
      <c r="H16" s="1">
        <v>2.2185299999999999</v>
      </c>
    </row>
    <row r="17" spans="1:8" x14ac:dyDescent="0.25">
      <c r="A17" s="1">
        <v>662</v>
      </c>
      <c r="B17" s="1">
        <v>23</v>
      </c>
      <c r="C17" s="1">
        <v>23</v>
      </c>
      <c r="D17" s="1">
        <v>1</v>
      </c>
      <c r="E17" s="1">
        <v>0.95391000000000004</v>
      </c>
      <c r="F17" s="1">
        <v>229027</v>
      </c>
      <c r="G17" s="1">
        <v>0.45994400000000002</v>
      </c>
      <c r="H17" s="1">
        <v>0</v>
      </c>
    </row>
    <row r="18" spans="1:8" x14ac:dyDescent="0.25">
      <c r="A18" s="1">
        <v>711</v>
      </c>
      <c r="B18" s="1">
        <v>24</v>
      </c>
      <c r="C18" s="1">
        <v>24</v>
      </c>
      <c r="D18" s="1">
        <v>1</v>
      </c>
      <c r="E18" s="1">
        <v>0.95851600000000003</v>
      </c>
      <c r="F18" s="1">
        <v>296695</v>
      </c>
      <c r="G18" s="1">
        <v>0.53689799999999999</v>
      </c>
      <c r="H18" s="1">
        <v>0.15866</v>
      </c>
    </row>
    <row r="19" spans="1:8" x14ac:dyDescent="0.25">
      <c r="A19" s="1">
        <v>732</v>
      </c>
      <c r="B19" s="1">
        <v>23</v>
      </c>
      <c r="C19" s="1">
        <v>23</v>
      </c>
      <c r="D19" s="1">
        <v>1</v>
      </c>
      <c r="E19" s="1">
        <v>0.95663399999999998</v>
      </c>
      <c r="F19" s="1">
        <v>340972</v>
      </c>
      <c r="G19" s="1">
        <v>0.545906</v>
      </c>
      <c r="H19" s="1">
        <v>0</v>
      </c>
    </row>
    <row r="20" spans="1:8" x14ac:dyDescent="0.25">
      <c r="A20" s="1">
        <v>860</v>
      </c>
      <c r="B20" s="1">
        <v>23</v>
      </c>
      <c r="C20" s="1">
        <v>23</v>
      </c>
      <c r="D20" s="1">
        <v>1</v>
      </c>
      <c r="E20" s="1">
        <v>0.96776300000000004</v>
      </c>
      <c r="F20" s="1">
        <v>234806</v>
      </c>
      <c r="G20" s="1">
        <v>0.44937300000000002</v>
      </c>
      <c r="H20" s="1">
        <v>2.8787400000000001</v>
      </c>
    </row>
    <row r="21" spans="1:8" x14ac:dyDescent="0.25">
      <c r="A21" s="1">
        <v>884</v>
      </c>
      <c r="B21" s="1">
        <v>23</v>
      </c>
      <c r="C21" s="1">
        <v>23</v>
      </c>
      <c r="D21" s="1">
        <v>1</v>
      </c>
      <c r="E21" s="1">
        <v>0.95394999999999996</v>
      </c>
      <c r="F21" s="1">
        <v>166253</v>
      </c>
      <c r="G21" s="1">
        <v>0.34648800000000002</v>
      </c>
      <c r="H21" s="1">
        <v>9.4136500000000005</v>
      </c>
    </row>
    <row r="22" spans="1:8" x14ac:dyDescent="0.25">
      <c r="A22" s="1">
        <v>925</v>
      </c>
      <c r="B22" s="1">
        <v>22</v>
      </c>
      <c r="C22" s="1">
        <v>22</v>
      </c>
      <c r="D22" s="1">
        <v>1</v>
      </c>
      <c r="E22" s="1">
        <v>0.95630000000000004</v>
      </c>
      <c r="F22" s="1">
        <v>219607</v>
      </c>
      <c r="G22" s="1">
        <v>0.44678600000000002</v>
      </c>
      <c r="H22" s="1">
        <v>0.245091</v>
      </c>
    </row>
    <row r="23" spans="1:8" x14ac:dyDescent="0.25">
      <c r="A23" s="1">
        <v>994</v>
      </c>
      <c r="B23" s="1">
        <v>25</v>
      </c>
      <c r="C23" s="1">
        <v>25</v>
      </c>
      <c r="D23" s="1">
        <v>1</v>
      </c>
      <c r="E23" s="1">
        <v>0.95873699999999995</v>
      </c>
      <c r="F23" s="1">
        <v>310798</v>
      </c>
      <c r="G23" s="1">
        <v>0.46555999999999997</v>
      </c>
      <c r="H23" s="1">
        <v>0.26263199999999998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6600"/>
  </sheetPr>
  <dimension ref="A1:AMK23"/>
  <sheetViews>
    <sheetView zoomScale="81" zoomScaleNormal="81" workbookViewId="0">
      <selection activeCell="R12" sqref="R12"/>
    </sheetView>
  </sheetViews>
  <sheetFormatPr defaultRowHeight="16.5" x14ac:dyDescent="0.25"/>
  <cols>
    <col min="1" max="1025" width="11.5703125" style="1"/>
  </cols>
  <sheetData>
    <row r="1" spans="1:1024" ht="22.9" customHeight="1" x14ac:dyDescent="0.35">
      <c r="A1" s="5" t="s">
        <v>22</v>
      </c>
      <c r="B1" s="6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2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4" customFormat="1" ht="16.7" customHeight="1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K3" s="4" t="s">
        <v>2</v>
      </c>
      <c r="L3" s="4" t="s">
        <v>9</v>
      </c>
      <c r="M3" s="4" t="s">
        <v>4</v>
      </c>
      <c r="N3" s="4" t="s">
        <v>5</v>
      </c>
      <c r="O3" s="4" t="s">
        <v>10</v>
      </c>
      <c r="P3" s="4" t="s">
        <v>7</v>
      </c>
      <c r="Q3" s="4" t="s">
        <v>11</v>
      </c>
      <c r="R3" s="4" t="s">
        <v>12</v>
      </c>
      <c r="S3" s="4" t="s">
        <v>13</v>
      </c>
    </row>
    <row r="4" spans="1:1024" x14ac:dyDescent="0.25">
      <c r="A4" s="1">
        <v>8</v>
      </c>
      <c r="B4" s="1">
        <v>11</v>
      </c>
      <c r="C4" s="1">
        <v>11</v>
      </c>
      <c r="D4" s="1">
        <v>1</v>
      </c>
      <c r="E4" s="1">
        <v>0.94948699999999997</v>
      </c>
      <c r="F4" s="1">
        <v>66242</v>
      </c>
      <c r="G4" s="1">
        <v>0.41469499999999998</v>
      </c>
      <c r="H4" s="1">
        <v>0.18681</v>
      </c>
      <c r="J4" s="4" t="s">
        <v>14</v>
      </c>
      <c r="K4" s="1">
        <f>AVERAGE(B4:B23)</f>
        <v>11.95</v>
      </c>
      <c r="L4" s="1">
        <f>AVERAGE(C4:C23)</f>
        <v>12.6</v>
      </c>
      <c r="M4" s="1">
        <f>AVERAGE(D4:D23)</f>
        <v>1.0541665</v>
      </c>
      <c r="N4" s="1">
        <f>AVERAGE(E4:E23)</f>
        <v>0.89542509999999997</v>
      </c>
      <c r="O4" s="1">
        <f>AVERAGE(F4:F23)</f>
        <v>60566.1</v>
      </c>
      <c r="P4" s="1">
        <f>AVERAGE(G4:G23)</f>
        <v>0.43074899999999994</v>
      </c>
      <c r="Q4" s="1">
        <f>COUNTIF(D4:D23, 1)</f>
        <v>16</v>
      </c>
      <c r="R4" s="1">
        <f>100/K4</f>
        <v>8.3682008368200833</v>
      </c>
      <c r="S4" s="1">
        <f>100/L4</f>
        <v>7.9365079365079367</v>
      </c>
    </row>
    <row r="5" spans="1:1024" x14ac:dyDescent="0.25">
      <c r="A5" s="1">
        <v>50</v>
      </c>
      <c r="B5" s="1">
        <v>12</v>
      </c>
      <c r="C5" s="1">
        <v>12</v>
      </c>
      <c r="D5" s="1">
        <v>1</v>
      </c>
      <c r="E5" s="1">
        <v>0.91543200000000002</v>
      </c>
      <c r="F5" s="1">
        <v>71893</v>
      </c>
      <c r="G5" s="1">
        <v>0.51165799999999995</v>
      </c>
      <c r="H5" s="1">
        <v>0</v>
      </c>
      <c r="J5"/>
      <c r="K5"/>
      <c r="L5"/>
      <c r="M5"/>
      <c r="N5"/>
      <c r="O5"/>
      <c r="P5"/>
    </row>
    <row r="6" spans="1:1024" x14ac:dyDescent="0.25">
      <c r="A6" s="1">
        <v>101</v>
      </c>
      <c r="B6" s="1">
        <v>12</v>
      </c>
      <c r="C6" s="1">
        <v>14</v>
      </c>
      <c r="D6" s="1">
        <v>1.1666700000000001</v>
      </c>
      <c r="E6" s="1">
        <v>0.825712</v>
      </c>
      <c r="F6" s="1">
        <v>32687</v>
      </c>
      <c r="G6" s="1">
        <v>0.29179899999999998</v>
      </c>
      <c r="H6" s="1">
        <v>69.924199999999999</v>
      </c>
      <c r="J6" s="4"/>
      <c r="K6" s="4" t="s">
        <v>4</v>
      </c>
      <c r="L6" s="4" t="s">
        <v>5</v>
      </c>
      <c r="M6" s="4" t="s">
        <v>10</v>
      </c>
      <c r="N6"/>
      <c r="O6"/>
      <c r="P6"/>
    </row>
    <row r="7" spans="1:1024" x14ac:dyDescent="0.25">
      <c r="A7" s="1">
        <v>171</v>
      </c>
      <c r="B7" s="1">
        <v>12</v>
      </c>
      <c r="C7" s="1">
        <v>16</v>
      </c>
      <c r="D7" s="1">
        <v>1.3333299999999999</v>
      </c>
      <c r="E7" s="1">
        <v>0.70434300000000005</v>
      </c>
      <c r="F7" s="1">
        <v>30769</v>
      </c>
      <c r="G7" s="1">
        <v>0.27075100000000002</v>
      </c>
      <c r="H7" s="1">
        <v>83.121799999999993</v>
      </c>
      <c r="J7" s="4" t="s">
        <v>15</v>
      </c>
      <c r="K7" s="1">
        <f>MAX(D4:D23)</f>
        <v>1.3333299999999999</v>
      </c>
      <c r="L7" s="1">
        <f>MAX(E4:E23)</f>
        <v>0.97980699999999998</v>
      </c>
      <c r="M7" s="1">
        <f>MAX(F4:F23)</f>
        <v>183347</v>
      </c>
      <c r="N7"/>
      <c r="O7"/>
      <c r="P7"/>
    </row>
    <row r="8" spans="1:1024" x14ac:dyDescent="0.25">
      <c r="A8" s="1">
        <v>232</v>
      </c>
      <c r="B8" s="1">
        <v>12</v>
      </c>
      <c r="C8" s="1">
        <v>12</v>
      </c>
      <c r="D8" s="1">
        <v>1</v>
      </c>
      <c r="E8" s="1">
        <v>0.954793</v>
      </c>
      <c r="F8" s="1">
        <v>89198</v>
      </c>
      <c r="G8" s="1">
        <v>0.57444399999999995</v>
      </c>
      <c r="H8" s="1">
        <v>0.130858</v>
      </c>
      <c r="J8" s="4" t="s">
        <v>16</v>
      </c>
      <c r="K8" s="1">
        <f>MIN(D4:D23)</f>
        <v>1</v>
      </c>
      <c r="L8" s="1">
        <f>MIN(E4:E23)</f>
        <v>0.66959199999999996</v>
      </c>
      <c r="M8" s="1">
        <f>MIN(F4:F23)</f>
        <v>29522</v>
      </c>
      <c r="N8"/>
      <c r="O8"/>
      <c r="P8"/>
    </row>
    <row r="9" spans="1:1024" x14ac:dyDescent="0.25">
      <c r="A9" s="1">
        <v>243</v>
      </c>
      <c r="B9" s="1">
        <v>13</v>
      </c>
      <c r="C9" s="1">
        <v>13</v>
      </c>
      <c r="D9" s="1">
        <v>1</v>
      </c>
      <c r="E9" s="1">
        <v>0.93737899999999996</v>
      </c>
      <c r="F9" s="1">
        <v>183347</v>
      </c>
      <c r="G9" s="1">
        <v>0.65401699999999996</v>
      </c>
      <c r="H9" s="1">
        <v>0</v>
      </c>
      <c r="J9"/>
      <c r="K9"/>
      <c r="L9"/>
      <c r="M9"/>
      <c r="N9"/>
      <c r="O9"/>
      <c r="P9"/>
    </row>
    <row r="10" spans="1:1024" x14ac:dyDescent="0.25">
      <c r="A10" s="1">
        <v>318</v>
      </c>
      <c r="B10" s="1">
        <v>11</v>
      </c>
      <c r="C10" s="1">
        <v>11</v>
      </c>
      <c r="D10" s="1">
        <v>1</v>
      </c>
      <c r="E10" s="1">
        <v>0.97980699999999998</v>
      </c>
      <c r="F10" s="1">
        <v>43162</v>
      </c>
      <c r="G10" s="1">
        <v>0.47565099999999999</v>
      </c>
      <c r="H10" s="1">
        <v>2.68702</v>
      </c>
      <c r="J10"/>
      <c r="K10"/>
      <c r="L10"/>
      <c r="M10"/>
      <c r="N10"/>
      <c r="O10"/>
      <c r="P10"/>
    </row>
    <row r="11" spans="1:1024" x14ac:dyDescent="0.25">
      <c r="A11" s="1">
        <v>396</v>
      </c>
      <c r="B11" s="1">
        <v>12</v>
      </c>
      <c r="C11" s="1">
        <v>12</v>
      </c>
      <c r="D11" s="1">
        <v>1</v>
      </c>
      <c r="E11" s="1">
        <v>0.91996699999999998</v>
      </c>
      <c r="F11" s="1">
        <v>96234</v>
      </c>
      <c r="G11" s="1">
        <v>0.54809799999999997</v>
      </c>
      <c r="H11" s="1">
        <v>0</v>
      </c>
      <c r="J11" s="4" t="s">
        <v>17</v>
      </c>
      <c r="K11" s="1">
        <f>COUNTIF(D4:D23, "&gt;=1.4")</f>
        <v>0</v>
      </c>
      <c r="L11"/>
      <c r="M11"/>
      <c r="N11"/>
      <c r="O11"/>
      <c r="P11"/>
    </row>
    <row r="12" spans="1:1024" x14ac:dyDescent="0.25">
      <c r="A12" s="1">
        <v>420</v>
      </c>
      <c r="B12" s="1">
        <v>13</v>
      </c>
      <c r="C12" s="1">
        <v>13</v>
      </c>
      <c r="D12" s="1">
        <v>1</v>
      </c>
      <c r="E12" s="1">
        <v>0.93462999999999996</v>
      </c>
      <c r="F12" s="1">
        <v>66161</v>
      </c>
      <c r="G12" s="1">
        <v>0.42492799999999997</v>
      </c>
      <c r="H12" s="1">
        <v>6.6893900000000004</v>
      </c>
      <c r="J12"/>
      <c r="K12"/>
      <c r="L12"/>
      <c r="M12"/>
      <c r="N12"/>
      <c r="O12"/>
      <c r="P12"/>
    </row>
    <row r="13" spans="1:1024" x14ac:dyDescent="0.25">
      <c r="A13" s="1">
        <v>456</v>
      </c>
      <c r="B13" s="1">
        <v>12</v>
      </c>
      <c r="C13" s="1">
        <v>12</v>
      </c>
      <c r="D13" s="1">
        <v>1</v>
      </c>
      <c r="E13" s="1">
        <v>0.92158700000000005</v>
      </c>
      <c r="F13" s="1">
        <v>92610</v>
      </c>
      <c r="G13" s="1">
        <v>0.62170899999999996</v>
      </c>
      <c r="H13" s="1">
        <v>0</v>
      </c>
      <c r="J13" s="7"/>
      <c r="K13" s="7"/>
      <c r="L13"/>
      <c r="M13"/>
      <c r="N13"/>
      <c r="O13"/>
      <c r="P13"/>
    </row>
    <row r="14" spans="1:1024" x14ac:dyDescent="0.25">
      <c r="A14" s="1">
        <v>542</v>
      </c>
      <c r="B14" s="1">
        <v>11</v>
      </c>
      <c r="C14" s="1">
        <v>11</v>
      </c>
      <c r="D14" s="1">
        <v>1</v>
      </c>
      <c r="E14" s="1">
        <v>0.93526699999999996</v>
      </c>
      <c r="F14" s="1">
        <v>51665</v>
      </c>
      <c r="G14" s="1">
        <v>0.49626199999999998</v>
      </c>
      <c r="H14" s="1">
        <v>0.25272699999999998</v>
      </c>
      <c r="J14" s="4" t="s">
        <v>18</v>
      </c>
      <c r="K14" s="1">
        <f>_xlfn.STDEV.P(C4:C23)</f>
        <v>1.4966629547095767</v>
      </c>
      <c r="L14" s="4"/>
      <c r="M14" s="4"/>
      <c r="N14" s="4"/>
      <c r="O14" s="4"/>
      <c r="P14" s="4"/>
    </row>
    <row r="15" spans="1:1024" x14ac:dyDescent="0.25">
      <c r="A15" s="1">
        <v>594</v>
      </c>
      <c r="B15" s="1">
        <v>12</v>
      </c>
      <c r="C15" s="1">
        <v>15</v>
      </c>
      <c r="D15" s="1">
        <v>1.25</v>
      </c>
      <c r="E15" s="1">
        <v>0.76672300000000004</v>
      </c>
      <c r="F15" s="1">
        <v>29857</v>
      </c>
      <c r="G15" s="1">
        <v>0.258131</v>
      </c>
      <c r="H15" s="1">
        <v>103.08499999999999</v>
      </c>
      <c r="J15" s="4" t="s">
        <v>19</v>
      </c>
      <c r="K15" s="1">
        <f>K14/L4</f>
        <v>0.11878277418329974</v>
      </c>
    </row>
    <row r="16" spans="1:1024" x14ac:dyDescent="0.25">
      <c r="A16" s="1">
        <v>628</v>
      </c>
      <c r="B16" s="1">
        <v>12</v>
      </c>
      <c r="C16" s="1">
        <v>12</v>
      </c>
      <c r="D16" s="1">
        <v>1</v>
      </c>
      <c r="E16" s="1">
        <v>0.92693899999999996</v>
      </c>
      <c r="F16" s="1">
        <v>44635</v>
      </c>
      <c r="G16" s="1">
        <v>0.43580099999999999</v>
      </c>
      <c r="H16" s="1">
        <v>151.846</v>
      </c>
    </row>
    <row r="17" spans="1:8" x14ac:dyDescent="0.25">
      <c r="A17" s="1">
        <v>662</v>
      </c>
      <c r="B17" s="1">
        <v>12</v>
      </c>
      <c r="C17" s="1">
        <v>12</v>
      </c>
      <c r="D17" s="1">
        <v>1</v>
      </c>
      <c r="E17" s="1">
        <v>0.91280300000000003</v>
      </c>
      <c r="F17" s="1">
        <v>42904</v>
      </c>
      <c r="G17" s="1">
        <v>0.36990899999999999</v>
      </c>
      <c r="H17" s="1">
        <v>14.4537</v>
      </c>
    </row>
    <row r="18" spans="1:8" x14ac:dyDescent="0.25">
      <c r="A18" s="1">
        <v>711</v>
      </c>
      <c r="B18" s="1">
        <v>12</v>
      </c>
      <c r="C18" s="1">
        <v>12</v>
      </c>
      <c r="D18" s="1">
        <v>1</v>
      </c>
      <c r="E18" s="1">
        <v>0.94675299999999996</v>
      </c>
      <c r="F18" s="1">
        <v>58812</v>
      </c>
      <c r="G18" s="1">
        <v>0.50443099999999996</v>
      </c>
      <c r="H18" s="1">
        <v>11.497</v>
      </c>
    </row>
    <row r="19" spans="1:8" x14ac:dyDescent="0.25">
      <c r="A19" s="1">
        <v>732</v>
      </c>
      <c r="B19" s="1">
        <v>12</v>
      </c>
      <c r="C19" s="1">
        <v>12</v>
      </c>
      <c r="D19" s="1">
        <v>1</v>
      </c>
      <c r="E19" s="1">
        <v>0.91742100000000004</v>
      </c>
      <c r="F19" s="1">
        <v>58462</v>
      </c>
      <c r="G19" s="1">
        <v>0.45660600000000001</v>
      </c>
      <c r="H19" s="1">
        <v>0.27973700000000001</v>
      </c>
    </row>
    <row r="20" spans="1:8" x14ac:dyDescent="0.25">
      <c r="A20" s="1">
        <v>860</v>
      </c>
      <c r="B20" s="1">
        <v>12</v>
      </c>
      <c r="C20" s="1">
        <v>12</v>
      </c>
      <c r="D20" s="1">
        <v>1</v>
      </c>
      <c r="E20" s="1">
        <v>0.92180700000000004</v>
      </c>
      <c r="F20" s="1">
        <v>41181</v>
      </c>
      <c r="G20" s="1">
        <v>0.372415</v>
      </c>
      <c r="H20" s="1">
        <v>106.095</v>
      </c>
    </row>
    <row r="21" spans="1:8" x14ac:dyDescent="0.25">
      <c r="A21" s="1">
        <v>884</v>
      </c>
      <c r="B21" s="1">
        <v>12</v>
      </c>
      <c r="C21" s="1">
        <v>16</v>
      </c>
      <c r="D21" s="1">
        <v>1.3333299999999999</v>
      </c>
      <c r="E21" s="1">
        <v>0.66959199999999996</v>
      </c>
      <c r="F21" s="1">
        <v>29522</v>
      </c>
      <c r="G21" s="1">
        <v>0.230402</v>
      </c>
      <c r="H21" s="1">
        <v>182.58199999999999</v>
      </c>
    </row>
    <row r="22" spans="1:8" x14ac:dyDescent="0.25">
      <c r="A22" s="1">
        <v>925</v>
      </c>
      <c r="B22" s="1">
        <v>11</v>
      </c>
      <c r="C22" s="1">
        <v>11</v>
      </c>
      <c r="D22" s="1">
        <v>1</v>
      </c>
      <c r="E22" s="1">
        <v>0.94612200000000002</v>
      </c>
      <c r="F22" s="1">
        <v>38128</v>
      </c>
      <c r="G22" s="1">
        <v>0.35978399999999999</v>
      </c>
      <c r="H22" s="1">
        <v>31.114999999999998</v>
      </c>
    </row>
    <row r="23" spans="1:8" x14ac:dyDescent="0.25">
      <c r="A23" s="1">
        <v>994</v>
      </c>
      <c r="B23" s="1">
        <v>13</v>
      </c>
      <c r="C23" s="1">
        <v>13</v>
      </c>
      <c r="D23" s="1">
        <v>1</v>
      </c>
      <c r="E23" s="1">
        <v>0.92193800000000004</v>
      </c>
      <c r="F23" s="1">
        <v>43853</v>
      </c>
      <c r="G23" s="1">
        <v>0.34348899999999999</v>
      </c>
      <c r="H23" s="1">
        <v>145.13399999999999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6600"/>
  </sheetPr>
  <dimension ref="A1:AMK23"/>
  <sheetViews>
    <sheetView zoomScale="81" zoomScaleNormal="81" workbookViewId="0">
      <selection activeCell="S19" sqref="S19"/>
    </sheetView>
  </sheetViews>
  <sheetFormatPr defaultRowHeight="16.5" x14ac:dyDescent="0.25"/>
  <cols>
    <col min="1" max="1025" width="11.5703125" style="1"/>
  </cols>
  <sheetData>
    <row r="1" spans="1:1024" ht="22.9" customHeight="1" x14ac:dyDescent="0.35">
      <c r="A1" s="5" t="s">
        <v>23</v>
      </c>
      <c r="B1" s="6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2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4" customFormat="1" ht="16.7" customHeight="1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K3" s="4" t="s">
        <v>2</v>
      </c>
      <c r="L3" s="4" t="s">
        <v>9</v>
      </c>
      <c r="M3" s="4" t="s">
        <v>4</v>
      </c>
      <c r="N3" s="4" t="s">
        <v>5</v>
      </c>
      <c r="O3" s="4" t="s">
        <v>10</v>
      </c>
      <c r="P3" s="4" t="s">
        <v>7</v>
      </c>
      <c r="Q3" s="4" t="s">
        <v>11</v>
      </c>
      <c r="R3" s="4" t="s">
        <v>12</v>
      </c>
      <c r="S3" s="4" t="s">
        <v>13</v>
      </c>
    </row>
    <row r="4" spans="1:1024" x14ac:dyDescent="0.25">
      <c r="A4" s="1">
        <v>8</v>
      </c>
      <c r="B4" s="1">
        <v>11</v>
      </c>
      <c r="C4" s="1">
        <v>11</v>
      </c>
      <c r="D4" s="1">
        <v>1</v>
      </c>
      <c r="E4" s="1">
        <v>0.94948699999999997</v>
      </c>
      <c r="F4" s="1">
        <v>71161</v>
      </c>
      <c r="G4" s="1">
        <v>0.41492299999999999</v>
      </c>
      <c r="H4" s="1">
        <v>6.6455100000000003E-2</v>
      </c>
      <c r="J4" s="4" t="s">
        <v>14</v>
      </c>
      <c r="K4" s="1">
        <f>AVERAGE(B4:B23)</f>
        <v>11.95</v>
      </c>
      <c r="L4" s="1">
        <f>AVERAGE(C4:C23)</f>
        <v>12.7</v>
      </c>
      <c r="M4" s="1">
        <f>AVERAGE(D4:D23)</f>
        <v>1.0624994999999999</v>
      </c>
      <c r="N4" s="1">
        <f>AVERAGE(E4:E23)</f>
        <v>0.88842379999999999</v>
      </c>
      <c r="O4" s="1">
        <f>AVERAGE(F4:F23)</f>
        <v>62287.6</v>
      </c>
      <c r="P4" s="1">
        <f>AVERAGE(G4:G23)</f>
        <v>0.42890050000000002</v>
      </c>
      <c r="Q4" s="1">
        <f>COUNTIF(D4:D23, 1)</f>
        <v>15</v>
      </c>
      <c r="R4" s="1">
        <f>100/K4</f>
        <v>8.3682008368200833</v>
      </c>
      <c r="S4" s="1">
        <f>100/L4</f>
        <v>7.8740157480314963</v>
      </c>
    </row>
    <row r="5" spans="1:1024" x14ac:dyDescent="0.25">
      <c r="A5" s="1">
        <v>50</v>
      </c>
      <c r="B5" s="1">
        <v>12</v>
      </c>
      <c r="C5" s="1">
        <v>12</v>
      </c>
      <c r="D5" s="1">
        <v>1</v>
      </c>
      <c r="E5" s="1">
        <v>0.91543099999999999</v>
      </c>
      <c r="F5" s="1">
        <v>71247</v>
      </c>
      <c r="G5" s="1">
        <v>0.50788299999999997</v>
      </c>
      <c r="H5" s="1">
        <v>0</v>
      </c>
      <c r="J5"/>
      <c r="K5"/>
      <c r="L5"/>
      <c r="M5"/>
      <c r="N5"/>
      <c r="O5"/>
      <c r="P5"/>
    </row>
    <row r="6" spans="1:1024" x14ac:dyDescent="0.25">
      <c r="A6" s="1">
        <v>101</v>
      </c>
      <c r="B6" s="1">
        <v>12</v>
      </c>
      <c r="C6" s="1">
        <v>14</v>
      </c>
      <c r="D6" s="1">
        <v>1.1666700000000001</v>
      </c>
      <c r="E6" s="1">
        <v>0.82703300000000002</v>
      </c>
      <c r="F6" s="1">
        <v>32845</v>
      </c>
      <c r="G6" s="1">
        <v>0.29063099999999997</v>
      </c>
      <c r="H6" s="1">
        <v>52.533099999999997</v>
      </c>
      <c r="J6" s="4"/>
      <c r="K6" s="4" t="s">
        <v>4</v>
      </c>
      <c r="L6" s="4" t="s">
        <v>5</v>
      </c>
      <c r="M6" s="4" t="s">
        <v>10</v>
      </c>
      <c r="N6"/>
      <c r="O6"/>
      <c r="P6"/>
    </row>
    <row r="7" spans="1:1024" x14ac:dyDescent="0.25">
      <c r="A7" s="1">
        <v>171</v>
      </c>
      <c r="B7" s="1">
        <v>12</v>
      </c>
      <c r="C7" s="1">
        <v>16</v>
      </c>
      <c r="D7" s="1">
        <v>1.3333299999999999</v>
      </c>
      <c r="E7" s="1">
        <v>0.70543</v>
      </c>
      <c r="F7" s="1">
        <v>33154</v>
      </c>
      <c r="G7" s="1">
        <v>0.27488299999999999</v>
      </c>
      <c r="H7" s="1">
        <v>23.717700000000001</v>
      </c>
      <c r="J7" s="4" t="s">
        <v>15</v>
      </c>
      <c r="K7" s="1">
        <f>MAX(D4:D23)</f>
        <v>1.3333299999999999</v>
      </c>
      <c r="L7" s="1">
        <f>MAX(E4:E23)</f>
        <v>0.97981099999999999</v>
      </c>
      <c r="M7" s="1">
        <f>MAX(F4:F23)</f>
        <v>194852</v>
      </c>
      <c r="N7"/>
      <c r="O7"/>
      <c r="P7"/>
    </row>
    <row r="8" spans="1:1024" x14ac:dyDescent="0.25">
      <c r="A8" s="1">
        <v>232</v>
      </c>
      <c r="B8" s="1">
        <v>12</v>
      </c>
      <c r="C8" s="1">
        <v>12</v>
      </c>
      <c r="D8" s="1">
        <v>1</v>
      </c>
      <c r="E8" s="1">
        <v>0.954793</v>
      </c>
      <c r="F8" s="1">
        <v>91827</v>
      </c>
      <c r="G8" s="1">
        <v>0.57059800000000005</v>
      </c>
      <c r="H8" s="1">
        <v>0.55274299999999998</v>
      </c>
      <c r="J8" s="4" t="s">
        <v>16</v>
      </c>
      <c r="K8" s="1">
        <f>MIN(D4:D23)</f>
        <v>1</v>
      </c>
      <c r="L8" s="1">
        <f>MIN(E4:E23)</f>
        <v>0.66440900000000003</v>
      </c>
      <c r="M8" s="1">
        <f>MIN(F4:F23)</f>
        <v>31204</v>
      </c>
      <c r="N8"/>
      <c r="O8"/>
      <c r="P8"/>
    </row>
    <row r="9" spans="1:1024" x14ac:dyDescent="0.25">
      <c r="A9" s="1">
        <v>243</v>
      </c>
      <c r="B9" s="1">
        <v>13</v>
      </c>
      <c r="C9" s="1">
        <v>13</v>
      </c>
      <c r="D9" s="1">
        <v>1</v>
      </c>
      <c r="E9" s="1">
        <v>0.93736200000000003</v>
      </c>
      <c r="F9" s="1">
        <v>194852</v>
      </c>
      <c r="G9" s="1">
        <v>0.65016399999999996</v>
      </c>
      <c r="H9" s="1">
        <v>0</v>
      </c>
      <c r="J9"/>
      <c r="K9"/>
      <c r="L9"/>
      <c r="M9"/>
      <c r="N9"/>
      <c r="O9"/>
      <c r="P9"/>
    </row>
    <row r="10" spans="1:1024" x14ac:dyDescent="0.25">
      <c r="A10" s="1">
        <v>318</v>
      </c>
      <c r="B10" s="1">
        <v>11</v>
      </c>
      <c r="C10" s="1">
        <v>11</v>
      </c>
      <c r="D10" s="1">
        <v>1</v>
      </c>
      <c r="E10" s="1">
        <v>0.97981099999999999</v>
      </c>
      <c r="F10" s="1">
        <v>43457</v>
      </c>
      <c r="G10" s="1">
        <v>0.47176600000000002</v>
      </c>
      <c r="H10" s="1">
        <v>6.9735399999999998</v>
      </c>
      <c r="J10"/>
      <c r="K10"/>
      <c r="L10"/>
      <c r="M10"/>
      <c r="N10"/>
      <c r="O10"/>
      <c r="P10"/>
    </row>
    <row r="11" spans="1:1024" x14ac:dyDescent="0.25">
      <c r="A11" s="1">
        <v>396</v>
      </c>
      <c r="B11" s="1">
        <v>12</v>
      </c>
      <c r="C11" s="1">
        <v>12</v>
      </c>
      <c r="D11" s="1">
        <v>1</v>
      </c>
      <c r="E11" s="1">
        <v>0.91999299999999995</v>
      </c>
      <c r="F11" s="1">
        <v>101332</v>
      </c>
      <c r="G11" s="1">
        <v>0.54461400000000004</v>
      </c>
      <c r="H11" s="1">
        <v>0</v>
      </c>
      <c r="J11" s="4" t="s">
        <v>17</v>
      </c>
      <c r="K11" s="1">
        <f>COUNTIF(D4:D23, "&gt;=1.4")</f>
        <v>0</v>
      </c>
      <c r="L11"/>
      <c r="M11"/>
      <c r="N11"/>
      <c r="O11"/>
      <c r="P11"/>
    </row>
    <row r="12" spans="1:1024" x14ac:dyDescent="0.25">
      <c r="A12" s="1">
        <v>420</v>
      </c>
      <c r="B12" s="1">
        <v>13</v>
      </c>
      <c r="C12" s="1">
        <v>13</v>
      </c>
      <c r="D12" s="1">
        <v>1</v>
      </c>
      <c r="E12" s="1">
        <v>0.93476000000000004</v>
      </c>
      <c r="F12" s="1">
        <v>67488</v>
      </c>
      <c r="G12" s="1">
        <v>0.42271900000000001</v>
      </c>
      <c r="H12" s="1">
        <v>5.4965900000000003</v>
      </c>
      <c r="J12"/>
      <c r="K12"/>
      <c r="L12"/>
      <c r="M12"/>
      <c r="N12"/>
      <c r="O12"/>
      <c r="P12"/>
    </row>
    <row r="13" spans="1:1024" x14ac:dyDescent="0.25">
      <c r="A13" s="1">
        <v>456</v>
      </c>
      <c r="B13" s="1">
        <v>12</v>
      </c>
      <c r="C13" s="1">
        <v>12</v>
      </c>
      <c r="D13" s="1">
        <v>1</v>
      </c>
      <c r="E13" s="1">
        <v>0.92161199999999999</v>
      </c>
      <c r="F13" s="1">
        <v>92860</v>
      </c>
      <c r="G13" s="1">
        <v>0.615012</v>
      </c>
      <c r="H13" s="1">
        <v>0</v>
      </c>
      <c r="J13" s="7"/>
      <c r="K13" s="7"/>
      <c r="L13"/>
      <c r="M13"/>
      <c r="N13"/>
      <c r="O13"/>
      <c r="P13"/>
    </row>
    <row r="14" spans="1:1024" x14ac:dyDescent="0.25">
      <c r="A14" s="1">
        <v>542</v>
      </c>
      <c r="B14" s="1">
        <v>11</v>
      </c>
      <c r="C14" s="1">
        <v>11</v>
      </c>
      <c r="D14" s="1">
        <v>1</v>
      </c>
      <c r="E14" s="1">
        <v>0.93525000000000003</v>
      </c>
      <c r="F14" s="1">
        <v>54259</v>
      </c>
      <c r="G14" s="1">
        <v>0.493085</v>
      </c>
      <c r="H14" s="1">
        <v>0.25447399999999998</v>
      </c>
      <c r="J14" s="4" t="s">
        <v>18</v>
      </c>
      <c r="K14" s="1">
        <f>_xlfn.STDEV.P(C4:C23)</f>
        <v>1.5842979517754858</v>
      </c>
      <c r="L14" s="4"/>
      <c r="M14" s="4"/>
      <c r="N14" s="4"/>
      <c r="O14" s="4"/>
      <c r="P14" s="4"/>
    </row>
    <row r="15" spans="1:1024" x14ac:dyDescent="0.25">
      <c r="A15" s="1">
        <v>594</v>
      </c>
      <c r="B15" s="1">
        <v>12</v>
      </c>
      <c r="C15" s="1">
        <v>16</v>
      </c>
      <c r="D15" s="1">
        <v>1.3333299999999999</v>
      </c>
      <c r="E15" s="1">
        <v>0.71376399999999995</v>
      </c>
      <c r="F15" s="1">
        <v>31204</v>
      </c>
      <c r="G15" s="1">
        <v>0.26297999999999999</v>
      </c>
      <c r="H15" s="1">
        <v>10.4267</v>
      </c>
      <c r="J15" s="4" t="s">
        <v>19</v>
      </c>
      <c r="K15" s="1">
        <f>K14/L4</f>
        <v>0.1247478702185422</v>
      </c>
      <c r="L15"/>
      <c r="M15"/>
      <c r="N15"/>
      <c r="O15"/>
      <c r="P15"/>
    </row>
    <row r="16" spans="1:1024" x14ac:dyDescent="0.25">
      <c r="A16" s="1">
        <v>628</v>
      </c>
      <c r="B16" s="1">
        <v>12</v>
      </c>
      <c r="C16" s="1">
        <v>12</v>
      </c>
      <c r="D16" s="1">
        <v>1</v>
      </c>
      <c r="E16" s="1">
        <v>0.92653700000000005</v>
      </c>
      <c r="F16" s="1">
        <v>44449</v>
      </c>
      <c r="G16" s="1">
        <v>0.43063099999999999</v>
      </c>
      <c r="H16" s="1">
        <v>12.1412</v>
      </c>
      <c r="J16"/>
      <c r="K16"/>
      <c r="L16"/>
      <c r="M16"/>
      <c r="N16"/>
      <c r="O16"/>
      <c r="P16"/>
    </row>
    <row r="17" spans="1:16" x14ac:dyDescent="0.25">
      <c r="A17" s="1">
        <v>662</v>
      </c>
      <c r="B17" s="1">
        <v>12</v>
      </c>
      <c r="C17" s="1">
        <v>12</v>
      </c>
      <c r="D17" s="1">
        <v>1</v>
      </c>
      <c r="E17" s="1">
        <v>0.91386400000000001</v>
      </c>
      <c r="F17" s="1">
        <v>42958</v>
      </c>
      <c r="G17" s="1">
        <v>0.37021999999999999</v>
      </c>
      <c r="H17" s="1">
        <v>9.6839399999999998</v>
      </c>
      <c r="J17"/>
      <c r="K17"/>
      <c r="L17"/>
      <c r="M17"/>
      <c r="N17"/>
      <c r="O17"/>
      <c r="P17"/>
    </row>
    <row r="18" spans="1:16" x14ac:dyDescent="0.25">
      <c r="A18" s="1">
        <v>711</v>
      </c>
      <c r="B18" s="1">
        <v>12</v>
      </c>
      <c r="C18" s="1">
        <v>12</v>
      </c>
      <c r="D18" s="1">
        <v>1</v>
      </c>
      <c r="E18" s="1">
        <v>0.94671400000000006</v>
      </c>
      <c r="F18" s="1">
        <v>59739</v>
      </c>
      <c r="G18" s="1">
        <v>0.50044699999999998</v>
      </c>
      <c r="H18" s="1">
        <v>3.5668000000000002</v>
      </c>
    </row>
    <row r="19" spans="1:16" x14ac:dyDescent="0.25">
      <c r="A19" s="1">
        <v>732</v>
      </c>
      <c r="B19" s="1">
        <v>12</v>
      </c>
      <c r="C19" s="1">
        <v>12</v>
      </c>
      <c r="D19" s="1">
        <v>1</v>
      </c>
      <c r="E19" s="1">
        <v>0.91715199999999997</v>
      </c>
      <c r="F19" s="1">
        <v>57015</v>
      </c>
      <c r="G19" s="1">
        <v>0.45159100000000002</v>
      </c>
      <c r="H19" s="1">
        <v>1.4667399999999999</v>
      </c>
    </row>
    <row r="20" spans="1:16" x14ac:dyDescent="0.25">
      <c r="A20" s="1">
        <v>860</v>
      </c>
      <c r="B20" s="1">
        <v>12</v>
      </c>
      <c r="C20" s="1">
        <v>13</v>
      </c>
      <c r="D20" s="1">
        <v>1.0833299999999999</v>
      </c>
      <c r="E20" s="1">
        <v>0.84870900000000005</v>
      </c>
      <c r="F20" s="1">
        <v>41249</v>
      </c>
      <c r="G20" s="1">
        <v>0.37056099999999997</v>
      </c>
      <c r="H20" s="1">
        <v>6.8687899999999997</v>
      </c>
    </row>
    <row r="21" spans="1:16" x14ac:dyDescent="0.25">
      <c r="A21" s="8">
        <v>884</v>
      </c>
      <c r="B21" s="8">
        <v>12</v>
      </c>
      <c r="C21" s="8">
        <v>16</v>
      </c>
      <c r="D21" s="8">
        <v>1.3333299999999999</v>
      </c>
      <c r="E21" s="8">
        <v>0.66440900000000003</v>
      </c>
      <c r="F21" s="8">
        <v>32339</v>
      </c>
      <c r="G21" s="8">
        <v>0.24046799999999999</v>
      </c>
      <c r="H21" s="8">
        <v>69.829300000000003</v>
      </c>
    </row>
    <row r="22" spans="1:16" x14ac:dyDescent="0.25">
      <c r="A22" s="1">
        <v>925</v>
      </c>
      <c r="B22" s="1">
        <v>11</v>
      </c>
      <c r="C22" s="1">
        <v>11</v>
      </c>
      <c r="D22" s="1">
        <v>1</v>
      </c>
      <c r="E22" s="1">
        <v>0.94564599999999999</v>
      </c>
      <c r="F22" s="1">
        <v>38019</v>
      </c>
      <c r="G22" s="1">
        <v>0.35280099999999998</v>
      </c>
      <c r="H22" s="1">
        <v>66.409599999999998</v>
      </c>
    </row>
    <row r="23" spans="1:16" x14ac:dyDescent="0.25">
      <c r="A23" s="1">
        <v>994</v>
      </c>
      <c r="B23" s="1">
        <v>13</v>
      </c>
      <c r="C23" s="1">
        <v>13</v>
      </c>
      <c r="D23" s="1">
        <v>1</v>
      </c>
      <c r="E23" s="1">
        <v>0.91071899999999995</v>
      </c>
      <c r="F23" s="1">
        <v>44298</v>
      </c>
      <c r="G23" s="1">
        <v>0.34203299999999998</v>
      </c>
      <c r="H23" s="1">
        <v>153.13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MK23"/>
  <sheetViews>
    <sheetView tabSelected="1" zoomScale="81" zoomScaleNormal="81" workbookViewId="0">
      <selection activeCell="V15" sqref="V15"/>
    </sheetView>
  </sheetViews>
  <sheetFormatPr defaultRowHeight="16.5" x14ac:dyDescent="0.25"/>
  <cols>
    <col min="1" max="1025" width="11.5703125" style="1"/>
  </cols>
  <sheetData>
    <row r="1" spans="1:1024" ht="22.9" customHeight="1" x14ac:dyDescent="0.35">
      <c r="A1" s="5" t="s">
        <v>24</v>
      </c>
      <c r="B1" s="6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2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4" customFormat="1" ht="16.7" customHeight="1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K3" s="4" t="s">
        <v>2</v>
      </c>
      <c r="L3" s="4" t="s">
        <v>9</v>
      </c>
      <c r="M3" s="4" t="s">
        <v>4</v>
      </c>
      <c r="N3" s="4" t="s">
        <v>5</v>
      </c>
      <c r="O3" s="4" t="s">
        <v>10</v>
      </c>
      <c r="P3" s="4" t="s">
        <v>7</v>
      </c>
      <c r="Q3" s="4" t="s">
        <v>11</v>
      </c>
      <c r="R3" s="4" t="s">
        <v>12</v>
      </c>
      <c r="S3" s="4" t="s">
        <v>13</v>
      </c>
    </row>
    <row r="4" spans="1:1024" x14ac:dyDescent="0.25">
      <c r="A4" s="1">
        <v>8</v>
      </c>
      <c r="B4" s="1">
        <v>11</v>
      </c>
      <c r="C4" s="1">
        <v>11</v>
      </c>
      <c r="D4" s="1">
        <v>1</v>
      </c>
      <c r="E4" s="1">
        <v>0.94946299999999995</v>
      </c>
      <c r="F4" s="1">
        <v>78965</v>
      </c>
      <c r="G4" s="1">
        <v>0.41672100000000001</v>
      </c>
      <c r="H4" s="1">
        <v>0.25099700000000003</v>
      </c>
      <c r="J4" s="4" t="s">
        <v>14</v>
      </c>
      <c r="K4" s="1">
        <f>AVERAGE(B4:B23)</f>
        <v>11.95</v>
      </c>
      <c r="L4" s="1">
        <f>AVERAGE(C4:C23)</f>
        <v>12.6</v>
      </c>
      <c r="M4" s="1">
        <f>AVERAGE(D4:D23)</f>
        <v>1.0541665</v>
      </c>
      <c r="N4" s="1">
        <f>AVERAGE(E4:E23)</f>
        <v>0.89345834999999985</v>
      </c>
      <c r="O4" s="1">
        <f>AVERAGE(F4:F23)</f>
        <v>67472.149999999994</v>
      </c>
      <c r="P4" s="1">
        <f>AVERAGE(G4:G23)</f>
        <v>0.43241374999999993</v>
      </c>
      <c r="Q4" s="1">
        <f>COUNTIF(D4:D23, 1)</f>
        <v>16</v>
      </c>
      <c r="R4" s="1">
        <f>100/K4</f>
        <v>8.3682008368200833</v>
      </c>
      <c r="S4" s="1">
        <f>100/L4</f>
        <v>7.9365079365079367</v>
      </c>
    </row>
    <row r="5" spans="1:1024" x14ac:dyDescent="0.25">
      <c r="A5" s="1">
        <v>50</v>
      </c>
      <c r="B5" s="1">
        <v>12</v>
      </c>
      <c r="C5" s="1">
        <v>12</v>
      </c>
      <c r="D5" s="1">
        <v>1</v>
      </c>
      <c r="E5" s="1">
        <v>0.91543099999999999</v>
      </c>
      <c r="F5" s="1">
        <v>78758</v>
      </c>
      <c r="G5" s="1">
        <v>0.51288500000000004</v>
      </c>
      <c r="H5" s="1">
        <v>0</v>
      </c>
      <c r="J5"/>
      <c r="K5"/>
      <c r="L5"/>
      <c r="M5"/>
      <c r="N5"/>
      <c r="O5"/>
      <c r="P5"/>
    </row>
    <row r="6" spans="1:1024" x14ac:dyDescent="0.25">
      <c r="A6" s="1">
        <v>101</v>
      </c>
      <c r="B6" s="1">
        <v>12</v>
      </c>
      <c r="C6" s="1">
        <v>14</v>
      </c>
      <c r="D6" s="1">
        <v>1.1666700000000001</v>
      </c>
      <c r="E6" s="1">
        <v>0.82478600000000002</v>
      </c>
      <c r="F6" s="1">
        <v>33354</v>
      </c>
      <c r="G6" s="1">
        <v>0.29610700000000001</v>
      </c>
      <c r="H6" s="1">
        <v>141.10900000000001</v>
      </c>
      <c r="J6" s="4"/>
      <c r="K6" s="4" t="s">
        <v>4</v>
      </c>
      <c r="L6" s="4" t="s">
        <v>5</v>
      </c>
      <c r="M6" s="4" t="s">
        <v>10</v>
      </c>
      <c r="N6"/>
      <c r="O6"/>
      <c r="P6"/>
    </row>
    <row r="7" spans="1:1024" x14ac:dyDescent="0.25">
      <c r="A7" s="1">
        <v>171</v>
      </c>
      <c r="B7" s="1">
        <v>12</v>
      </c>
      <c r="C7" s="1">
        <v>16</v>
      </c>
      <c r="D7" s="1">
        <v>1.3333299999999999</v>
      </c>
      <c r="E7" s="1">
        <v>0.70685299999999995</v>
      </c>
      <c r="F7" s="1">
        <v>32643</v>
      </c>
      <c r="G7" s="1">
        <v>0.278752</v>
      </c>
      <c r="H7" s="1">
        <v>35.506300000000003</v>
      </c>
      <c r="J7" s="4" t="s">
        <v>15</v>
      </c>
      <c r="K7" s="1">
        <f>MAX(D4:D23)</f>
        <v>1.3333299999999999</v>
      </c>
      <c r="L7" s="1">
        <f>MAX(E4:E23)</f>
        <v>0.97980699999999998</v>
      </c>
      <c r="M7" s="1">
        <f>MAX(F4:F23)</f>
        <v>214792</v>
      </c>
      <c r="N7"/>
      <c r="O7"/>
      <c r="P7"/>
    </row>
    <row r="8" spans="1:1024" x14ac:dyDescent="0.25">
      <c r="A8" s="1">
        <v>232</v>
      </c>
      <c r="B8" s="1">
        <v>12</v>
      </c>
      <c r="C8" s="1">
        <v>12</v>
      </c>
      <c r="D8" s="1">
        <v>1</v>
      </c>
      <c r="E8" s="1">
        <v>0.95477199999999995</v>
      </c>
      <c r="F8" s="1">
        <v>104340</v>
      </c>
      <c r="G8" s="1">
        <v>0.57611999999999997</v>
      </c>
      <c r="H8" s="1">
        <v>0.171989</v>
      </c>
      <c r="J8" s="4" t="s">
        <v>16</v>
      </c>
      <c r="K8" s="1">
        <f>MIN(D4:D23)</f>
        <v>1</v>
      </c>
      <c r="L8" s="1">
        <f>MIN(E4:E23)</f>
        <v>0.64797499999999997</v>
      </c>
      <c r="M8" s="1">
        <f>MIN(F4:F23)</f>
        <v>31138</v>
      </c>
      <c r="N8"/>
      <c r="O8"/>
      <c r="P8"/>
    </row>
    <row r="9" spans="1:1024" x14ac:dyDescent="0.25">
      <c r="A9" s="1">
        <v>243</v>
      </c>
      <c r="B9" s="1">
        <v>13</v>
      </c>
      <c r="C9" s="1">
        <v>13</v>
      </c>
      <c r="D9" s="1">
        <v>1</v>
      </c>
      <c r="E9" s="1">
        <v>0.93734499999999998</v>
      </c>
      <c r="F9" s="1">
        <v>214792</v>
      </c>
      <c r="G9" s="1">
        <v>0.65778000000000003</v>
      </c>
      <c r="H9" s="1">
        <v>0</v>
      </c>
      <c r="J9"/>
      <c r="K9"/>
      <c r="L9"/>
      <c r="M9"/>
      <c r="N9"/>
      <c r="O9"/>
      <c r="P9"/>
    </row>
    <row r="10" spans="1:1024" x14ac:dyDescent="0.25">
      <c r="A10" s="1">
        <v>318</v>
      </c>
      <c r="B10" s="1">
        <v>11</v>
      </c>
      <c r="C10" s="1">
        <v>11</v>
      </c>
      <c r="D10" s="1">
        <v>1</v>
      </c>
      <c r="E10" s="1">
        <v>0.97980699999999998</v>
      </c>
      <c r="F10" s="1">
        <v>45995</v>
      </c>
      <c r="G10" s="1">
        <v>0.47568199999999999</v>
      </c>
      <c r="H10" s="1">
        <v>2.3680300000000001</v>
      </c>
      <c r="J10"/>
      <c r="K10"/>
      <c r="L10"/>
      <c r="M10"/>
      <c r="N10"/>
      <c r="O10"/>
      <c r="P10"/>
    </row>
    <row r="11" spans="1:1024" x14ac:dyDescent="0.25">
      <c r="A11" s="1">
        <v>396</v>
      </c>
      <c r="B11" s="1">
        <v>12</v>
      </c>
      <c r="C11" s="1">
        <v>12</v>
      </c>
      <c r="D11" s="1">
        <v>1</v>
      </c>
      <c r="E11" s="1">
        <v>0.91999299999999995</v>
      </c>
      <c r="F11" s="1">
        <v>108127</v>
      </c>
      <c r="G11" s="1">
        <v>0.54234599999999999</v>
      </c>
      <c r="H11" s="1">
        <v>0</v>
      </c>
      <c r="J11" s="4" t="s">
        <v>17</v>
      </c>
      <c r="K11" s="1">
        <f>COUNTIF(D4:D23, "&gt;=1.4")</f>
        <v>0</v>
      </c>
      <c r="L11"/>
      <c r="M11"/>
      <c r="N11"/>
      <c r="O11"/>
      <c r="P11"/>
    </row>
    <row r="12" spans="1:1024" x14ac:dyDescent="0.25">
      <c r="A12" s="1">
        <v>420</v>
      </c>
      <c r="B12" s="1">
        <v>13</v>
      </c>
      <c r="C12" s="1">
        <v>13</v>
      </c>
      <c r="D12" s="1">
        <v>1</v>
      </c>
      <c r="E12" s="1">
        <v>0.93453699999999995</v>
      </c>
      <c r="F12" s="1">
        <v>75595</v>
      </c>
      <c r="G12" s="1">
        <v>0.42934600000000001</v>
      </c>
      <c r="H12" s="1">
        <v>3.59483</v>
      </c>
      <c r="J12"/>
      <c r="K12"/>
      <c r="L12"/>
      <c r="M12"/>
      <c r="N12"/>
      <c r="O12"/>
      <c r="P12"/>
    </row>
    <row r="13" spans="1:1024" x14ac:dyDescent="0.25">
      <c r="A13" s="1">
        <v>456</v>
      </c>
      <c r="B13" s="1">
        <v>12</v>
      </c>
      <c r="C13" s="1">
        <v>12</v>
      </c>
      <c r="D13" s="1">
        <v>1</v>
      </c>
      <c r="E13" s="1">
        <v>0.92161199999999999</v>
      </c>
      <c r="F13" s="1">
        <v>104394</v>
      </c>
      <c r="G13" s="1">
        <v>0.61721800000000004</v>
      </c>
      <c r="H13" s="1">
        <v>0</v>
      </c>
      <c r="J13" s="7"/>
      <c r="K13" s="7"/>
      <c r="L13"/>
      <c r="M13"/>
      <c r="N13"/>
      <c r="O13"/>
      <c r="P13"/>
    </row>
    <row r="14" spans="1:1024" x14ac:dyDescent="0.25">
      <c r="A14" s="1">
        <v>542</v>
      </c>
      <c r="B14" s="1">
        <v>11</v>
      </c>
      <c r="C14" s="1">
        <v>11</v>
      </c>
      <c r="D14" s="1">
        <v>1</v>
      </c>
      <c r="E14" s="1">
        <v>0.93523400000000001</v>
      </c>
      <c r="F14" s="1">
        <v>59637</v>
      </c>
      <c r="G14" s="1">
        <v>0.49686900000000001</v>
      </c>
      <c r="H14" s="1">
        <v>1.91831</v>
      </c>
      <c r="J14" s="4" t="s">
        <v>18</v>
      </c>
      <c r="K14" s="1">
        <f>_xlfn.STDEV.P(C4:C23)</f>
        <v>1.4966629547095767</v>
      </c>
      <c r="L14" s="4"/>
      <c r="M14" s="4"/>
      <c r="N14" s="4"/>
      <c r="O14" s="4"/>
      <c r="P14" s="4"/>
    </row>
    <row r="15" spans="1:1024" x14ac:dyDescent="0.25">
      <c r="A15" s="1">
        <v>594</v>
      </c>
      <c r="B15" s="1">
        <v>12</v>
      </c>
      <c r="C15" s="1">
        <v>15</v>
      </c>
      <c r="D15" s="1">
        <v>1.25</v>
      </c>
      <c r="E15" s="1">
        <v>0.76227599999999995</v>
      </c>
      <c r="F15" s="1">
        <v>31706</v>
      </c>
      <c r="G15" s="1">
        <v>0.26543499999999998</v>
      </c>
      <c r="H15" s="1">
        <v>258.02699999999999</v>
      </c>
      <c r="J15" s="4" t="s">
        <v>19</v>
      </c>
      <c r="K15" s="1">
        <f>K14/L4</f>
        <v>0.11878277418329974</v>
      </c>
    </row>
    <row r="16" spans="1:1024" x14ac:dyDescent="0.25">
      <c r="A16" s="1">
        <v>628</v>
      </c>
      <c r="B16" s="1">
        <v>12</v>
      </c>
      <c r="C16" s="1">
        <v>12</v>
      </c>
      <c r="D16" s="1">
        <v>1</v>
      </c>
      <c r="E16" s="1">
        <v>0.92628699999999997</v>
      </c>
      <c r="F16" s="1">
        <v>46270</v>
      </c>
      <c r="G16" s="1">
        <v>0.43354599999999999</v>
      </c>
      <c r="H16" s="1">
        <v>40.522100000000002</v>
      </c>
    </row>
    <row r="17" spans="1:8" x14ac:dyDescent="0.25">
      <c r="A17" s="1">
        <v>662</v>
      </c>
      <c r="B17" s="1">
        <v>12</v>
      </c>
      <c r="C17" s="1">
        <v>12</v>
      </c>
      <c r="D17" s="1">
        <v>1</v>
      </c>
      <c r="E17" s="1">
        <v>0.91386699999999998</v>
      </c>
      <c r="F17" s="1">
        <v>45015</v>
      </c>
      <c r="G17" s="1">
        <v>0.371693</v>
      </c>
      <c r="H17" s="1">
        <v>1.5425599999999999</v>
      </c>
    </row>
    <row r="18" spans="1:8" x14ac:dyDescent="0.25">
      <c r="A18" s="1">
        <v>711</v>
      </c>
      <c r="B18" s="1">
        <v>12</v>
      </c>
      <c r="C18" s="1">
        <v>12</v>
      </c>
      <c r="D18" s="1">
        <v>1</v>
      </c>
      <c r="E18" s="1">
        <v>0.94666099999999997</v>
      </c>
      <c r="F18" s="1">
        <v>63021</v>
      </c>
      <c r="G18" s="1">
        <v>0.50043800000000005</v>
      </c>
      <c r="H18" s="1">
        <v>1.37612</v>
      </c>
    </row>
    <row r="19" spans="1:8" x14ac:dyDescent="0.25">
      <c r="A19" s="1">
        <v>732</v>
      </c>
      <c r="B19" s="1">
        <v>12</v>
      </c>
      <c r="C19" s="1">
        <v>12</v>
      </c>
      <c r="D19" s="1">
        <v>1</v>
      </c>
      <c r="E19" s="1">
        <v>0.91736099999999998</v>
      </c>
      <c r="F19" s="1">
        <v>61814</v>
      </c>
      <c r="G19" s="1">
        <v>0.45350000000000001</v>
      </c>
      <c r="H19" s="1">
        <v>0.56007300000000004</v>
      </c>
    </row>
    <row r="20" spans="1:8" x14ac:dyDescent="0.25">
      <c r="A20" s="1">
        <v>860</v>
      </c>
      <c r="B20" s="1">
        <v>12</v>
      </c>
      <c r="C20" s="1">
        <v>12</v>
      </c>
      <c r="D20" s="1">
        <v>1</v>
      </c>
      <c r="E20" s="1">
        <v>0.918408</v>
      </c>
      <c r="F20" s="1">
        <v>43514</v>
      </c>
      <c r="G20" s="1">
        <v>0.37327700000000003</v>
      </c>
      <c r="H20" s="1">
        <v>166.928</v>
      </c>
    </row>
    <row r="21" spans="1:8" x14ac:dyDescent="0.25">
      <c r="A21" s="8">
        <v>884</v>
      </c>
      <c r="B21" s="8">
        <v>12</v>
      </c>
      <c r="C21" s="8">
        <v>16</v>
      </c>
      <c r="D21" s="8">
        <v>1.3333299999999999</v>
      </c>
      <c r="E21" s="8">
        <v>0.64797499999999997</v>
      </c>
      <c r="F21" s="8">
        <v>31138</v>
      </c>
      <c r="G21" s="8">
        <v>0.238624</v>
      </c>
      <c r="H21" s="8">
        <v>168.38</v>
      </c>
    </row>
    <row r="22" spans="1:8" x14ac:dyDescent="0.25">
      <c r="A22" s="1">
        <v>925</v>
      </c>
      <c r="B22" s="1">
        <v>11</v>
      </c>
      <c r="C22" s="1">
        <v>11</v>
      </c>
      <c r="D22" s="1">
        <v>1</v>
      </c>
      <c r="E22" s="1">
        <v>0.94479599999999997</v>
      </c>
      <c r="F22" s="1">
        <v>40602</v>
      </c>
      <c r="G22" s="1">
        <v>0.36432100000000001</v>
      </c>
      <c r="H22" s="1">
        <v>145.59899999999999</v>
      </c>
    </row>
    <row r="23" spans="1:8" x14ac:dyDescent="0.25">
      <c r="A23" s="1">
        <v>994</v>
      </c>
      <c r="B23" s="1">
        <v>13</v>
      </c>
      <c r="C23" s="1">
        <v>13</v>
      </c>
      <c r="D23" s="1">
        <v>1</v>
      </c>
      <c r="E23" s="1">
        <v>0.91170300000000004</v>
      </c>
      <c r="F23" s="1">
        <v>49763</v>
      </c>
      <c r="G23" s="1">
        <v>0.34761500000000001</v>
      </c>
      <c r="H23" s="1">
        <v>122.82299999999999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EA121</vt:lpstr>
      <vt:lpstr>EA122</vt:lpstr>
      <vt:lpstr>EA123</vt:lpstr>
      <vt:lpstr>EA151</vt:lpstr>
      <vt:lpstr>EA152</vt:lpstr>
      <vt:lpstr>EA153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Asyl Hawa</cp:lastModifiedBy>
  <cp:revision>68</cp:revision>
  <dcterms:created xsi:type="dcterms:W3CDTF">2019-02-04T13:51:50Z</dcterms:created>
  <dcterms:modified xsi:type="dcterms:W3CDTF">2021-08-01T11:39:50Z</dcterms:modified>
  <dc:language>en-GB</dc:language>
</cp:coreProperties>
</file>