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4c20\Asyl\PAPERS\EAX\code\EASCPP\ResultsTrunc\"/>
    </mc:Choice>
  </mc:AlternateContent>
  <xr:revisionPtr revIDLastSave="0" documentId="13_ncr:1_{FEBDAA8E-2735-412F-9458-A16C656922B8}" xr6:coauthVersionLast="45" xr6:coauthVersionMax="45" xr10:uidLastSave="{00000000-0000-0000-0000-000000000000}"/>
  <workbookProtection lockWindows="1"/>
  <bookViews>
    <workbookView xWindow="-120" yWindow="-120" windowWidth="29040" windowHeight="15840" tabRatio="991" activeTab="5" xr2:uid="{00000000-000D-0000-FFFF-FFFF00000000}"/>
  </bookViews>
  <sheets>
    <sheet name="EA521" sheetId="1" r:id="rId1"/>
    <sheet name="EA522" sheetId="2" r:id="rId2"/>
    <sheet name="EA523" sheetId="3" r:id="rId3"/>
    <sheet name="EA551" sheetId="4" r:id="rId4"/>
    <sheet name="EA552" sheetId="5" r:id="rId5"/>
    <sheet name="EA553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14" i="6" l="1"/>
  <c r="K11" i="6"/>
  <c r="M8" i="6"/>
  <c r="L8" i="6"/>
  <c r="K8" i="6"/>
  <c r="M7" i="6"/>
  <c r="L7" i="6"/>
  <c r="K7" i="6"/>
  <c r="Q4" i="6"/>
  <c r="P4" i="6"/>
  <c r="O4" i="6"/>
  <c r="N4" i="6"/>
  <c r="M4" i="6"/>
  <c r="L4" i="6"/>
  <c r="S4" i="6" s="1"/>
  <c r="K4" i="6"/>
  <c r="R4" i="6" s="1"/>
  <c r="K14" i="5"/>
  <c r="K11" i="5"/>
  <c r="M8" i="5"/>
  <c r="L8" i="5"/>
  <c r="K8" i="5"/>
  <c r="M7" i="5"/>
  <c r="L7" i="5"/>
  <c r="K7" i="5"/>
  <c r="Q4" i="5"/>
  <c r="P4" i="5"/>
  <c r="O4" i="5"/>
  <c r="N4" i="5"/>
  <c r="M4" i="5"/>
  <c r="L4" i="5"/>
  <c r="S4" i="5" s="1"/>
  <c r="K4" i="5"/>
  <c r="R4" i="5" s="1"/>
  <c r="K14" i="4"/>
  <c r="K11" i="4"/>
  <c r="M8" i="4"/>
  <c r="L8" i="4"/>
  <c r="K8" i="4"/>
  <c r="M7" i="4"/>
  <c r="L7" i="4"/>
  <c r="K7" i="4"/>
  <c r="Q4" i="4"/>
  <c r="P4" i="4"/>
  <c r="O4" i="4"/>
  <c r="N4" i="4"/>
  <c r="M4" i="4"/>
  <c r="L4" i="4"/>
  <c r="S4" i="4" s="1"/>
  <c r="K4" i="4"/>
  <c r="R4" i="4" s="1"/>
  <c r="K14" i="3"/>
  <c r="K11" i="3"/>
  <c r="M8" i="3"/>
  <c r="L8" i="3"/>
  <c r="K8" i="3"/>
  <c r="M7" i="3"/>
  <c r="L7" i="3"/>
  <c r="K7" i="3"/>
  <c r="Q4" i="3"/>
  <c r="P4" i="3"/>
  <c r="O4" i="3"/>
  <c r="N4" i="3"/>
  <c r="M4" i="3"/>
  <c r="L4" i="3"/>
  <c r="S4" i="3" s="1"/>
  <c r="K4" i="3"/>
  <c r="R4" i="3" s="1"/>
  <c r="K14" i="2"/>
  <c r="K11" i="2"/>
  <c r="M8" i="2"/>
  <c r="L8" i="2"/>
  <c r="K8" i="2"/>
  <c r="M7" i="2"/>
  <c r="L7" i="2"/>
  <c r="K7" i="2"/>
  <c r="Q4" i="2"/>
  <c r="P4" i="2"/>
  <c r="O4" i="2"/>
  <c r="N4" i="2"/>
  <c r="M4" i="2"/>
  <c r="L4" i="2"/>
  <c r="S4" i="2" s="1"/>
  <c r="K4" i="2"/>
  <c r="R4" i="2" s="1"/>
  <c r="K14" i="1"/>
  <c r="K11" i="1"/>
  <c r="M8" i="1"/>
  <c r="L8" i="1"/>
  <c r="K8" i="1"/>
  <c r="M7" i="1"/>
  <c r="L7" i="1"/>
  <c r="K7" i="1"/>
  <c r="Q4" i="1"/>
  <c r="P4" i="1"/>
  <c r="O4" i="1"/>
  <c r="N4" i="1"/>
  <c r="M4" i="1"/>
  <c r="L4" i="1"/>
  <c r="S4" i="1" s="1"/>
  <c r="K4" i="1"/>
  <c r="R4" i="1" s="1"/>
  <c r="K15" i="6" l="1"/>
  <c r="K15" i="5"/>
  <c r="K15" i="4"/>
  <c r="K15" i="3"/>
  <c r="K15" i="2"/>
  <c r="K15" i="1"/>
</calcChain>
</file>

<file path=xl/sharedStrings.xml><?xml version="1.0" encoding="utf-8"?>
<sst xmlns="http://schemas.openxmlformats.org/spreadsheetml/2006/main" count="162" uniqueCount="25">
  <si>
    <t>EA521</t>
  </si>
  <si>
    <t>Instance</t>
  </si>
  <si>
    <t>t</t>
  </si>
  <si>
    <t># Strips</t>
  </si>
  <si>
    <t>Q</t>
  </si>
  <si>
    <t>Fitness</t>
  </si>
  <si>
    <t># Iterations</t>
  </si>
  <si>
    <t>PropPack</t>
  </si>
  <si>
    <t>Time</t>
  </si>
  <si>
    <t>#Strips</t>
  </si>
  <si>
    <t>#Iterations</t>
  </si>
  <si>
    <t>#strips = t</t>
  </si>
  <si>
    <t>#items/t</t>
  </si>
  <si>
    <t>#items/strip</t>
  </si>
  <si>
    <t>Mean</t>
  </si>
  <si>
    <t>Max</t>
  </si>
  <si>
    <t>Min</t>
  </si>
  <si>
    <t>Q &gt; 1.4</t>
  </si>
  <si>
    <t>SD</t>
  </si>
  <si>
    <t>CV</t>
  </si>
  <si>
    <t>EA522</t>
  </si>
  <si>
    <t>EA523</t>
  </si>
  <si>
    <t>EA551</t>
  </si>
  <si>
    <t>EA552</t>
  </si>
  <si>
    <t>EA553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</si>
</sst>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sz val="13"/>
      <name val="Arial"/>
      <family val="2"/>
      <charset val="1"/>
    </font>
    <font>
      <b/>
      <sz val="18"/>
      <name val="Arial"/>
      <family val="2"/>
      <charset val="1"/>
    </font>
    <font>
      <b/>
      <sz val="13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66FF"/>
        <bgColor rgb="FF3366FF"/>
      </patternFill>
    </fill>
    <fill>
      <patternFill patternType="solid">
        <fgColor rgb="FF00CCFF"/>
        <bgColor rgb="FF33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2" borderId="0" xfId="0" applyFill="1"/>
    <xf numFmtId="0" fontId="3" fillId="0" borderId="0" xfId="0" applyFont="1"/>
    <xf numFmtId="0" fontId="2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66FF"/>
  </sheetPr>
  <dimension ref="A1:AMK23"/>
  <sheetViews>
    <sheetView windowProtection="1" zoomScale="75" zoomScaleNormal="75" workbookViewId="0">
      <pane ySplit="3" topLeftCell="A4" activePane="bottomLeft" state="frozen"/>
      <selection pane="bottomLeft" activeCell="V10" sqref="V10"/>
    </sheetView>
  </sheetViews>
  <sheetFormatPr defaultRowHeight="16.5" x14ac:dyDescent="0.25"/>
  <cols>
    <col min="1" max="1025" width="11.85546875" style="1"/>
  </cols>
  <sheetData>
    <row r="1" spans="1:1024" ht="22.9" customHeight="1" x14ac:dyDescent="0.35">
      <c r="A1" s="2" t="s">
        <v>0</v>
      </c>
      <c r="B1" s="3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4" customFormat="1" ht="16.7" customHeight="1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spans="1:1024" x14ac:dyDescent="0.25">
      <c r="A4" s="1">
        <v>8</v>
      </c>
      <c r="B4" s="1">
        <v>114</v>
      </c>
      <c r="C4" s="1">
        <v>116</v>
      </c>
      <c r="D4" s="1">
        <v>1.0175399999999999</v>
      </c>
      <c r="E4" s="1">
        <v>0.96604299999999999</v>
      </c>
      <c r="F4" s="1">
        <v>6128</v>
      </c>
      <c r="G4" s="1">
        <v>0.33025500000000002</v>
      </c>
      <c r="H4" s="1">
        <v>1.5174399999999999</v>
      </c>
      <c r="J4" s="4" t="s">
        <v>14</v>
      </c>
      <c r="K4" s="1">
        <f t="shared" ref="K4:P4" si="0">AVERAGE(B4:B23)</f>
        <v>114.05</v>
      </c>
      <c r="L4" s="1">
        <f t="shared" si="0"/>
        <v>115.8</v>
      </c>
      <c r="M4" s="1">
        <f t="shared" si="0"/>
        <v>1.0154464999999999</v>
      </c>
      <c r="N4" s="1">
        <f t="shared" si="0"/>
        <v>0.97466054999999974</v>
      </c>
      <c r="O4" s="1">
        <f t="shared" si="0"/>
        <v>7365.2</v>
      </c>
      <c r="P4" s="1">
        <f t="shared" si="0"/>
        <v>0.33440740000000002</v>
      </c>
      <c r="Q4" s="1">
        <f>COUNTIF(D4:D23, 1)</f>
        <v>5</v>
      </c>
      <c r="R4" s="1">
        <f>500/K4</f>
        <v>4.3840420868040333</v>
      </c>
      <c r="S4" s="1">
        <f>500/L4</f>
        <v>4.3177892918825567</v>
      </c>
    </row>
    <row r="5" spans="1:1024" x14ac:dyDescent="0.25">
      <c r="A5" s="1">
        <v>50</v>
      </c>
      <c r="B5" s="1">
        <v>116</v>
      </c>
      <c r="C5" s="1">
        <v>116</v>
      </c>
      <c r="D5" s="1">
        <v>1</v>
      </c>
      <c r="E5" s="1">
        <v>0.98793699999999995</v>
      </c>
      <c r="F5" s="1">
        <v>9124</v>
      </c>
      <c r="G5" s="1">
        <v>0.362456</v>
      </c>
      <c r="H5" s="1">
        <v>518.05899999999997</v>
      </c>
      <c r="J5"/>
      <c r="K5"/>
      <c r="L5"/>
      <c r="M5"/>
    </row>
    <row r="6" spans="1:1024" x14ac:dyDescent="0.25">
      <c r="A6" s="1">
        <v>101</v>
      </c>
      <c r="B6" s="1">
        <v>113</v>
      </c>
      <c r="C6" s="1">
        <v>116</v>
      </c>
      <c r="D6" s="1">
        <v>1.0265500000000001</v>
      </c>
      <c r="E6" s="1">
        <v>0.95931500000000003</v>
      </c>
      <c r="F6" s="1">
        <v>5479</v>
      </c>
      <c r="G6" s="1">
        <v>0.29461599999999999</v>
      </c>
      <c r="H6" s="1">
        <v>207.767</v>
      </c>
      <c r="J6" s="4"/>
      <c r="K6" s="4" t="s">
        <v>4</v>
      </c>
      <c r="L6" s="4" t="s">
        <v>5</v>
      </c>
      <c r="M6" s="4" t="s">
        <v>10</v>
      </c>
    </row>
    <row r="7" spans="1:1024" x14ac:dyDescent="0.25">
      <c r="A7" s="1">
        <v>171</v>
      </c>
      <c r="B7" s="1">
        <v>112</v>
      </c>
      <c r="C7" s="1">
        <v>116</v>
      </c>
      <c r="D7" s="1">
        <v>1.0357099999999999</v>
      </c>
      <c r="E7" s="1">
        <v>0.95590399999999998</v>
      </c>
      <c r="F7" s="1">
        <v>5740</v>
      </c>
      <c r="G7" s="1">
        <v>0.31044300000000002</v>
      </c>
      <c r="H7" s="1">
        <v>103.38800000000001</v>
      </c>
      <c r="J7" s="4" t="s">
        <v>15</v>
      </c>
      <c r="K7" s="1">
        <f>MAX(D4:D23)</f>
        <v>1.0442499999999999</v>
      </c>
      <c r="L7" s="1">
        <f>MAX(E4:E23)</f>
        <v>0.99007699999999998</v>
      </c>
      <c r="M7" s="1">
        <f>MAX(F4:F23)</f>
        <v>17251</v>
      </c>
    </row>
    <row r="8" spans="1:1024" x14ac:dyDescent="0.25">
      <c r="A8" s="1">
        <v>232</v>
      </c>
      <c r="B8" s="1">
        <v>113</v>
      </c>
      <c r="C8" s="1">
        <v>113</v>
      </c>
      <c r="D8" s="1">
        <v>1</v>
      </c>
      <c r="E8" s="1">
        <v>0.98724500000000004</v>
      </c>
      <c r="F8" s="1">
        <v>7198</v>
      </c>
      <c r="G8" s="1">
        <v>0.373363</v>
      </c>
      <c r="H8" s="1">
        <v>322.512</v>
      </c>
      <c r="J8" s="4" t="s">
        <v>16</v>
      </c>
      <c r="K8" s="1">
        <f>MIN(D4:D23)</f>
        <v>1</v>
      </c>
      <c r="L8" s="1">
        <f>MIN(E4:E23)</f>
        <v>0.94444700000000004</v>
      </c>
      <c r="M8" s="1">
        <f>MIN(F4:F23)</f>
        <v>4071</v>
      </c>
    </row>
    <row r="9" spans="1:1024" x14ac:dyDescent="0.25">
      <c r="A9" s="1">
        <v>243</v>
      </c>
      <c r="B9" s="1">
        <v>114</v>
      </c>
      <c r="C9" s="1">
        <v>116</v>
      </c>
      <c r="D9" s="1">
        <v>1.0175399999999999</v>
      </c>
      <c r="E9" s="1">
        <v>0.97969899999999999</v>
      </c>
      <c r="F9" s="1">
        <v>6873</v>
      </c>
      <c r="G9" s="1">
        <v>0.351935</v>
      </c>
      <c r="H9" s="1">
        <v>32.507100000000001</v>
      </c>
      <c r="J9"/>
      <c r="K9"/>
    </row>
    <row r="10" spans="1:1024" x14ac:dyDescent="0.25">
      <c r="A10" s="1">
        <v>318</v>
      </c>
      <c r="B10" s="1">
        <v>118</v>
      </c>
      <c r="C10" s="1">
        <v>118</v>
      </c>
      <c r="D10" s="1">
        <v>1</v>
      </c>
      <c r="E10" s="1">
        <v>0.98959900000000001</v>
      </c>
      <c r="F10" s="1">
        <v>8334</v>
      </c>
      <c r="G10" s="1">
        <v>0.32775399999999999</v>
      </c>
      <c r="H10" s="1">
        <v>62.258600000000001</v>
      </c>
      <c r="J10"/>
      <c r="K10"/>
    </row>
    <row r="11" spans="1:1024" x14ac:dyDescent="0.25">
      <c r="A11" s="1">
        <v>396</v>
      </c>
      <c r="B11" s="1">
        <v>115</v>
      </c>
      <c r="C11" s="1">
        <v>117</v>
      </c>
      <c r="D11" s="1">
        <v>1.01739</v>
      </c>
      <c r="E11" s="1">
        <v>0.97250800000000004</v>
      </c>
      <c r="F11" s="1">
        <v>6189</v>
      </c>
      <c r="G11" s="1">
        <v>0.34909600000000002</v>
      </c>
      <c r="H11" s="1">
        <v>98.486999999999995</v>
      </c>
      <c r="J11" s="4" t="s">
        <v>17</v>
      </c>
      <c r="K11" s="1">
        <f>COUNTIF(D4:D23, "&gt;=1.4")</f>
        <v>0</v>
      </c>
    </row>
    <row r="12" spans="1:1024" x14ac:dyDescent="0.25">
      <c r="A12" s="1">
        <v>420</v>
      </c>
      <c r="B12" s="1">
        <v>114</v>
      </c>
      <c r="C12" s="1">
        <v>116</v>
      </c>
      <c r="D12" s="1">
        <v>1.0175399999999999</v>
      </c>
      <c r="E12" s="1">
        <v>0.97390900000000002</v>
      </c>
      <c r="F12" s="1">
        <v>6244</v>
      </c>
      <c r="G12" s="1">
        <v>0.32505800000000001</v>
      </c>
      <c r="H12" s="1">
        <v>181.499</v>
      </c>
      <c r="J12"/>
      <c r="K12"/>
    </row>
    <row r="13" spans="1:1024" x14ac:dyDescent="0.25">
      <c r="A13" s="1">
        <v>456</v>
      </c>
      <c r="B13" s="1">
        <v>116</v>
      </c>
      <c r="C13" s="1">
        <v>116</v>
      </c>
      <c r="D13" s="1">
        <v>1</v>
      </c>
      <c r="E13" s="1">
        <v>0.98961500000000002</v>
      </c>
      <c r="F13" s="1">
        <v>17251</v>
      </c>
      <c r="G13" s="1">
        <v>0.42941499999999999</v>
      </c>
      <c r="H13" s="1">
        <v>72.654899999999998</v>
      </c>
      <c r="J13"/>
      <c r="K13"/>
    </row>
    <row r="14" spans="1:1024" x14ac:dyDescent="0.25">
      <c r="A14" s="1">
        <v>542</v>
      </c>
      <c r="B14" s="1">
        <v>114</v>
      </c>
      <c r="C14" s="1">
        <v>117</v>
      </c>
      <c r="D14" s="1">
        <v>1.0263199999999999</v>
      </c>
      <c r="E14" s="1">
        <v>0.95675699999999997</v>
      </c>
      <c r="F14" s="1">
        <v>5831</v>
      </c>
      <c r="G14" s="1">
        <v>0.321627</v>
      </c>
      <c r="H14" s="1">
        <v>0</v>
      </c>
      <c r="J14" s="4" t="s">
        <v>18</v>
      </c>
      <c r="K14" s="1">
        <f>_xlfn.STDEV.P(C4:C23)</f>
        <v>1.6911534525287759</v>
      </c>
    </row>
    <row r="15" spans="1:1024" x14ac:dyDescent="0.25">
      <c r="A15" s="1">
        <v>594</v>
      </c>
      <c r="B15" s="1">
        <v>113</v>
      </c>
      <c r="C15" s="1">
        <v>118</v>
      </c>
      <c r="D15" s="1">
        <v>1.0442499999999999</v>
      </c>
      <c r="E15" s="1">
        <v>0.94444700000000004</v>
      </c>
      <c r="F15" s="1">
        <v>4071</v>
      </c>
      <c r="G15" s="1">
        <v>0.26271099999999997</v>
      </c>
      <c r="H15" s="1">
        <v>0</v>
      </c>
      <c r="J15" s="4" t="s">
        <v>19</v>
      </c>
      <c r="K15" s="1">
        <f>K14/L4</f>
        <v>1.4604088536517927E-2</v>
      </c>
    </row>
    <row r="16" spans="1:1024" x14ac:dyDescent="0.25">
      <c r="A16" s="1">
        <v>628</v>
      </c>
      <c r="B16" s="1">
        <v>111</v>
      </c>
      <c r="C16" s="1">
        <v>114</v>
      </c>
      <c r="D16" s="1">
        <v>1.0270300000000001</v>
      </c>
      <c r="E16" s="1">
        <v>0.96657499999999996</v>
      </c>
      <c r="F16" s="1">
        <v>5730</v>
      </c>
      <c r="G16" s="1">
        <v>0.31590499999999999</v>
      </c>
      <c r="H16" s="1">
        <v>412.43200000000002</v>
      </c>
    </row>
    <row r="17" spans="1:8" x14ac:dyDescent="0.25">
      <c r="A17" s="1">
        <v>662</v>
      </c>
      <c r="B17" s="1">
        <v>117</v>
      </c>
      <c r="C17" s="1">
        <v>118</v>
      </c>
      <c r="D17" s="1">
        <v>1.0085500000000001</v>
      </c>
      <c r="E17" s="1">
        <v>0.98242499999999999</v>
      </c>
      <c r="F17" s="1">
        <v>7982</v>
      </c>
      <c r="G17" s="1">
        <v>0.35096300000000002</v>
      </c>
      <c r="H17" s="1">
        <v>45.317500000000003</v>
      </c>
    </row>
    <row r="18" spans="1:8" x14ac:dyDescent="0.25">
      <c r="A18" s="1">
        <v>711</v>
      </c>
      <c r="B18" s="1">
        <v>114</v>
      </c>
      <c r="C18" s="1">
        <v>114</v>
      </c>
      <c r="D18" s="1">
        <v>1</v>
      </c>
      <c r="E18" s="1">
        <v>0.99007699999999998</v>
      </c>
      <c r="F18" s="1">
        <v>13446</v>
      </c>
      <c r="G18" s="1">
        <v>0.39502900000000002</v>
      </c>
      <c r="H18" s="1">
        <v>178.37299999999999</v>
      </c>
    </row>
    <row r="19" spans="1:8" x14ac:dyDescent="0.25">
      <c r="A19" s="1">
        <v>732</v>
      </c>
      <c r="B19" s="1">
        <v>112</v>
      </c>
      <c r="C19" s="1">
        <v>113</v>
      </c>
      <c r="D19" s="1">
        <v>1.0089300000000001</v>
      </c>
      <c r="E19" s="1">
        <v>0.98749200000000004</v>
      </c>
      <c r="F19" s="1">
        <v>6841</v>
      </c>
      <c r="G19" s="1">
        <v>0.338036</v>
      </c>
      <c r="H19" s="1">
        <v>341.69099999999997</v>
      </c>
    </row>
    <row r="20" spans="1:8" x14ac:dyDescent="0.25">
      <c r="A20" s="1">
        <v>860</v>
      </c>
      <c r="B20" s="1">
        <v>111</v>
      </c>
      <c r="C20" s="1">
        <v>113</v>
      </c>
      <c r="D20" s="1">
        <v>1.0180199999999999</v>
      </c>
      <c r="E20" s="1">
        <v>0.97154499999999999</v>
      </c>
      <c r="F20" s="1">
        <v>6042</v>
      </c>
      <c r="G20" s="1">
        <v>0.31049100000000002</v>
      </c>
      <c r="H20" s="1">
        <v>121.86499999999999</v>
      </c>
    </row>
    <row r="21" spans="1:8" x14ac:dyDescent="0.25">
      <c r="A21" s="1">
        <v>884</v>
      </c>
      <c r="B21" s="1">
        <v>116</v>
      </c>
      <c r="C21" s="1">
        <v>117</v>
      </c>
      <c r="D21" s="1">
        <v>1.0086200000000001</v>
      </c>
      <c r="E21" s="1">
        <v>0.986178</v>
      </c>
      <c r="F21" s="1">
        <v>6661</v>
      </c>
      <c r="G21" s="1">
        <v>0.31872899999999998</v>
      </c>
      <c r="H21" s="1">
        <v>443.82100000000003</v>
      </c>
    </row>
    <row r="22" spans="1:8" x14ac:dyDescent="0.25">
      <c r="A22" s="1">
        <v>925</v>
      </c>
      <c r="B22" s="1">
        <v>115</v>
      </c>
      <c r="C22" s="1">
        <v>118</v>
      </c>
      <c r="D22" s="1">
        <v>1.0260899999999999</v>
      </c>
      <c r="E22" s="1">
        <v>0.96385200000000004</v>
      </c>
      <c r="F22" s="1">
        <v>5249</v>
      </c>
      <c r="G22" s="1">
        <v>0.298178</v>
      </c>
      <c r="H22" s="1">
        <v>473.46</v>
      </c>
    </row>
    <row r="23" spans="1:8" x14ac:dyDescent="0.25">
      <c r="A23" s="1">
        <v>994</v>
      </c>
      <c r="B23" s="1">
        <v>113</v>
      </c>
      <c r="C23" s="1">
        <v>114</v>
      </c>
      <c r="D23" s="1">
        <v>1.00885</v>
      </c>
      <c r="E23" s="1">
        <v>0.98208899999999999</v>
      </c>
      <c r="F23" s="1">
        <v>6891</v>
      </c>
      <c r="G23" s="1">
        <v>0.32208799999999999</v>
      </c>
      <c r="H23" s="1">
        <v>329.70699999999999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66FF"/>
  </sheetPr>
  <dimension ref="A1:AMK23"/>
  <sheetViews>
    <sheetView windowProtection="1" zoomScale="75" zoomScaleNormal="75" workbookViewId="0">
      <pane ySplit="3" topLeftCell="A4" activePane="bottomLeft" state="frozen"/>
      <selection pane="bottomLeft" activeCell="E37" sqref="E37"/>
    </sheetView>
  </sheetViews>
  <sheetFormatPr defaultRowHeight="16.5" x14ac:dyDescent="0.25"/>
  <cols>
    <col min="1" max="1025" width="11.85546875" style="1"/>
  </cols>
  <sheetData>
    <row r="1" spans="1:1024" ht="22.9" customHeight="1" x14ac:dyDescent="0.35">
      <c r="A1" s="2" t="s">
        <v>20</v>
      </c>
      <c r="B1" s="3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4" customFormat="1" ht="16.7" customHeight="1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spans="1:1024" x14ac:dyDescent="0.25">
      <c r="A4" s="1">
        <v>8</v>
      </c>
      <c r="B4" s="1">
        <v>114</v>
      </c>
      <c r="C4" s="1">
        <v>119</v>
      </c>
      <c r="D4" s="1">
        <v>1.04386</v>
      </c>
      <c r="E4" s="1">
        <v>0.94496999999999998</v>
      </c>
      <c r="F4" s="1">
        <v>5210</v>
      </c>
      <c r="G4" s="1">
        <v>0.33382400000000001</v>
      </c>
      <c r="H4" s="1">
        <v>0</v>
      </c>
      <c r="J4" s="4" t="s">
        <v>14</v>
      </c>
      <c r="K4" s="1">
        <f>AVERAGE(B4:B23)</f>
        <v>114.05</v>
      </c>
      <c r="L4" s="1">
        <f>AVERAGE(C4:C23)</f>
        <v>116.65</v>
      </c>
      <c r="M4" s="1">
        <f>AVERAGE(D4:D23)</f>
        <v>1.0229130000000002</v>
      </c>
      <c r="N4" s="1">
        <f>AVERAGE(E4:E23)</f>
        <v>0.96486669999999997</v>
      </c>
      <c r="O4" s="1">
        <f>AVERAGE(F4:F23)</f>
        <v>6546.7</v>
      </c>
      <c r="P4" s="1">
        <f>AVERAGE(G4:G23)</f>
        <v>0.34062940000000008</v>
      </c>
      <c r="Q4" s="1">
        <f>COUNTIF(D4:D23, 1)</f>
        <v>3</v>
      </c>
      <c r="R4" s="1">
        <f>500/K4</f>
        <v>4.3840420868040333</v>
      </c>
      <c r="S4" s="1">
        <f>500/L4</f>
        <v>4.2863266180882977</v>
      </c>
    </row>
    <row r="5" spans="1:1024" x14ac:dyDescent="0.25">
      <c r="A5" s="1">
        <v>50</v>
      </c>
      <c r="B5" s="1">
        <v>116</v>
      </c>
      <c r="C5" s="1">
        <v>117</v>
      </c>
      <c r="D5" s="1">
        <v>1.0086200000000001</v>
      </c>
      <c r="E5" s="1">
        <v>0.98059600000000002</v>
      </c>
      <c r="F5" s="1">
        <v>8419</v>
      </c>
      <c r="G5" s="1">
        <v>0.37382500000000002</v>
      </c>
      <c r="H5" s="1">
        <v>132.51</v>
      </c>
      <c r="J5"/>
      <c r="K5"/>
      <c r="L5"/>
      <c r="M5"/>
    </row>
    <row r="6" spans="1:1024" x14ac:dyDescent="0.25">
      <c r="A6" s="1">
        <v>101</v>
      </c>
      <c r="B6" s="1">
        <v>113</v>
      </c>
      <c r="C6" s="1">
        <v>118</v>
      </c>
      <c r="D6" s="1">
        <v>1.0442499999999999</v>
      </c>
      <c r="E6" s="1">
        <v>0.94267299999999998</v>
      </c>
      <c r="F6" s="1">
        <v>4940</v>
      </c>
      <c r="G6" s="1">
        <v>0.29706199999999999</v>
      </c>
      <c r="H6" s="1">
        <v>0</v>
      </c>
      <c r="J6" s="4"/>
      <c r="K6" s="4" t="s">
        <v>4</v>
      </c>
      <c r="L6" s="4" t="s">
        <v>5</v>
      </c>
      <c r="M6" s="4" t="s">
        <v>10</v>
      </c>
    </row>
    <row r="7" spans="1:1024" x14ac:dyDescent="0.25">
      <c r="A7" s="1">
        <v>171</v>
      </c>
      <c r="B7" s="1">
        <v>112</v>
      </c>
      <c r="C7" s="1">
        <v>115</v>
      </c>
      <c r="D7" s="1">
        <v>1.0267900000000001</v>
      </c>
      <c r="E7" s="1">
        <v>0.95991599999999999</v>
      </c>
      <c r="F7" s="1">
        <v>5204</v>
      </c>
      <c r="G7" s="1">
        <v>0.31745200000000001</v>
      </c>
      <c r="H7" s="1">
        <v>473.05</v>
      </c>
      <c r="J7" s="4" t="s">
        <v>15</v>
      </c>
      <c r="K7" s="1">
        <f>MAX(D4:D23)</f>
        <v>1.0442499999999999</v>
      </c>
      <c r="L7" s="1">
        <f>MAX(E4:E23)</f>
        <v>0.99084700000000003</v>
      </c>
      <c r="M7" s="1">
        <f>MAX(F4:F23)</f>
        <v>14376</v>
      </c>
    </row>
    <row r="8" spans="1:1024" x14ac:dyDescent="0.25">
      <c r="A8" s="1">
        <v>232</v>
      </c>
      <c r="B8" s="1">
        <v>113</v>
      </c>
      <c r="C8" s="1">
        <v>113</v>
      </c>
      <c r="D8" s="1">
        <v>1</v>
      </c>
      <c r="E8" s="1">
        <v>0.98661900000000002</v>
      </c>
      <c r="F8" s="1">
        <v>6430</v>
      </c>
      <c r="G8" s="1">
        <v>0.382795</v>
      </c>
      <c r="H8" s="1">
        <v>378.14600000000002</v>
      </c>
      <c r="J8" s="4" t="s">
        <v>16</v>
      </c>
      <c r="K8" s="1">
        <f>MIN(D4:D23)</f>
        <v>1</v>
      </c>
      <c r="L8" s="1">
        <f>MIN(E4:E23)</f>
        <v>0.93511200000000005</v>
      </c>
      <c r="M8" s="1">
        <f>MIN(F4:F23)</f>
        <v>3674</v>
      </c>
    </row>
    <row r="9" spans="1:1024" x14ac:dyDescent="0.25">
      <c r="A9" s="1">
        <v>243</v>
      </c>
      <c r="B9" s="1">
        <v>114</v>
      </c>
      <c r="C9" s="1">
        <v>118</v>
      </c>
      <c r="D9" s="1">
        <v>1.0350900000000001</v>
      </c>
      <c r="E9" s="1">
        <v>0.95642300000000002</v>
      </c>
      <c r="F9" s="1">
        <v>5950</v>
      </c>
      <c r="G9" s="1">
        <v>0.35542400000000002</v>
      </c>
      <c r="H9" s="1">
        <v>0</v>
      </c>
      <c r="J9"/>
      <c r="K9"/>
    </row>
    <row r="10" spans="1:1024" x14ac:dyDescent="0.25">
      <c r="A10" s="1">
        <v>318</v>
      </c>
      <c r="B10" s="1">
        <v>118</v>
      </c>
      <c r="C10" s="1">
        <v>119</v>
      </c>
      <c r="D10" s="1">
        <v>1.00847</v>
      </c>
      <c r="E10" s="1">
        <v>0.98068299999999997</v>
      </c>
      <c r="F10" s="1">
        <v>7570</v>
      </c>
      <c r="G10" s="1">
        <v>0.33155099999999998</v>
      </c>
      <c r="H10" s="1">
        <v>149.071</v>
      </c>
      <c r="J10"/>
      <c r="K10"/>
    </row>
    <row r="11" spans="1:1024" x14ac:dyDescent="0.25">
      <c r="A11" s="1">
        <v>396</v>
      </c>
      <c r="B11" s="1">
        <v>115</v>
      </c>
      <c r="C11" s="1">
        <v>117</v>
      </c>
      <c r="D11" s="1">
        <v>1.01739</v>
      </c>
      <c r="E11" s="1">
        <v>0.97058699999999998</v>
      </c>
      <c r="F11" s="1">
        <v>5598</v>
      </c>
      <c r="G11" s="1">
        <v>0.36063800000000001</v>
      </c>
      <c r="H11" s="1">
        <v>211.21299999999999</v>
      </c>
      <c r="J11" s="4" t="s">
        <v>17</v>
      </c>
      <c r="K11" s="1">
        <f>COUNTIF(D4:D23, "&gt;=1.4")</f>
        <v>0</v>
      </c>
    </row>
    <row r="12" spans="1:1024" x14ac:dyDescent="0.25">
      <c r="A12" s="1">
        <v>420</v>
      </c>
      <c r="B12" s="1">
        <v>114</v>
      </c>
      <c r="C12" s="1">
        <v>116</v>
      </c>
      <c r="D12" s="1">
        <v>1.0175399999999999</v>
      </c>
      <c r="E12" s="1">
        <v>0.97255400000000003</v>
      </c>
      <c r="F12" s="1">
        <v>5712</v>
      </c>
      <c r="G12" s="1">
        <v>0.32380500000000001</v>
      </c>
      <c r="H12" s="1">
        <v>77.366699999999994</v>
      </c>
      <c r="J12"/>
      <c r="K12"/>
    </row>
    <row r="13" spans="1:1024" x14ac:dyDescent="0.25">
      <c r="A13" s="1">
        <v>456</v>
      </c>
      <c r="B13" s="1">
        <v>116</v>
      </c>
      <c r="C13" s="1">
        <v>116</v>
      </c>
      <c r="D13" s="1">
        <v>1</v>
      </c>
      <c r="E13" s="1">
        <v>0.98875999999999997</v>
      </c>
      <c r="F13" s="1">
        <v>14376</v>
      </c>
      <c r="G13" s="1">
        <v>0.436332</v>
      </c>
      <c r="H13" s="1">
        <v>12.5626</v>
      </c>
      <c r="J13"/>
      <c r="K13"/>
    </row>
    <row r="14" spans="1:1024" x14ac:dyDescent="0.25">
      <c r="A14" s="1">
        <v>542</v>
      </c>
      <c r="B14" s="1">
        <v>114</v>
      </c>
      <c r="C14" s="1">
        <v>117</v>
      </c>
      <c r="D14" s="1">
        <v>1.0263199999999999</v>
      </c>
      <c r="E14" s="1">
        <v>0.94218000000000002</v>
      </c>
      <c r="F14" s="1">
        <v>5393</v>
      </c>
      <c r="G14" s="1">
        <v>0.33143499999999998</v>
      </c>
      <c r="H14" s="1">
        <v>0</v>
      </c>
      <c r="J14" s="4" t="s">
        <v>18</v>
      </c>
      <c r="K14" s="1">
        <f>_xlfn.STDEV.P(C4:C23)</f>
        <v>1.8513508581573617</v>
      </c>
    </row>
    <row r="15" spans="1:1024" x14ac:dyDescent="0.25">
      <c r="A15" s="1">
        <v>594</v>
      </c>
      <c r="B15" s="1">
        <v>113</v>
      </c>
      <c r="C15" s="1">
        <v>118</v>
      </c>
      <c r="D15" s="1">
        <v>1.0442499999999999</v>
      </c>
      <c r="E15" s="1">
        <v>0.93511200000000005</v>
      </c>
      <c r="F15" s="1">
        <v>3674</v>
      </c>
      <c r="G15" s="1">
        <v>0.25634099999999999</v>
      </c>
      <c r="H15" s="1">
        <v>0</v>
      </c>
      <c r="J15" s="4" t="s">
        <v>19</v>
      </c>
      <c r="K15" s="1">
        <f>K14/L4</f>
        <v>1.5870988925481024E-2</v>
      </c>
    </row>
    <row r="16" spans="1:1024" x14ac:dyDescent="0.25">
      <c r="A16" s="1">
        <v>628</v>
      </c>
      <c r="B16" s="1">
        <v>111</v>
      </c>
      <c r="C16" s="1">
        <v>115</v>
      </c>
      <c r="D16" s="1">
        <v>1.0360400000000001</v>
      </c>
      <c r="E16" s="1">
        <v>0.95556600000000003</v>
      </c>
      <c r="F16" s="1">
        <v>5120</v>
      </c>
      <c r="G16" s="1">
        <v>0.33094699999999999</v>
      </c>
      <c r="H16" s="1">
        <v>0</v>
      </c>
    </row>
    <row r="17" spans="1:8" x14ac:dyDescent="0.25">
      <c r="A17" s="1">
        <v>662</v>
      </c>
      <c r="B17" s="1">
        <v>117</v>
      </c>
      <c r="C17" s="1">
        <v>118</v>
      </c>
      <c r="D17" s="1">
        <v>1.0085500000000001</v>
      </c>
      <c r="E17" s="1">
        <v>0.98229500000000003</v>
      </c>
      <c r="F17" s="1">
        <v>7466</v>
      </c>
      <c r="G17" s="1">
        <v>0.35689500000000002</v>
      </c>
      <c r="H17" s="1">
        <v>129.07300000000001</v>
      </c>
    </row>
    <row r="18" spans="1:8" x14ac:dyDescent="0.25">
      <c r="A18" s="1">
        <v>711</v>
      </c>
      <c r="B18" s="1">
        <v>114</v>
      </c>
      <c r="C18" s="1">
        <v>114</v>
      </c>
      <c r="D18" s="1">
        <v>1</v>
      </c>
      <c r="E18" s="1">
        <v>0.99084700000000003</v>
      </c>
      <c r="F18" s="1">
        <v>11163</v>
      </c>
      <c r="G18" s="1">
        <v>0.39269799999999999</v>
      </c>
      <c r="H18" s="1">
        <v>143.584</v>
      </c>
    </row>
    <row r="19" spans="1:8" x14ac:dyDescent="0.25">
      <c r="A19" s="1">
        <v>732</v>
      </c>
      <c r="B19" s="1">
        <v>112</v>
      </c>
      <c r="C19" s="1">
        <v>115</v>
      </c>
      <c r="D19" s="1">
        <v>1.0267900000000001</v>
      </c>
      <c r="E19" s="1">
        <v>0.96839299999999995</v>
      </c>
      <c r="F19" s="1">
        <v>6217</v>
      </c>
      <c r="G19" s="1">
        <v>0.34942600000000001</v>
      </c>
      <c r="H19" s="1">
        <v>126.92700000000001</v>
      </c>
    </row>
    <row r="20" spans="1:8" x14ac:dyDescent="0.25">
      <c r="A20" s="1">
        <v>860</v>
      </c>
      <c r="B20" s="1">
        <v>111</v>
      </c>
      <c r="C20" s="1">
        <v>114</v>
      </c>
      <c r="D20" s="1">
        <v>1.0270300000000001</v>
      </c>
      <c r="E20" s="1">
        <v>0.95813199999999998</v>
      </c>
      <c r="F20" s="1">
        <v>5499</v>
      </c>
      <c r="G20" s="1">
        <v>0.32131599999999999</v>
      </c>
      <c r="H20" s="1">
        <v>0</v>
      </c>
    </row>
    <row r="21" spans="1:8" x14ac:dyDescent="0.25">
      <c r="A21" s="1">
        <v>884</v>
      </c>
      <c r="B21" s="1">
        <v>116</v>
      </c>
      <c r="C21" s="1">
        <v>118</v>
      </c>
      <c r="D21" s="1">
        <v>1.0172399999999999</v>
      </c>
      <c r="E21" s="1">
        <v>0.97487999999999997</v>
      </c>
      <c r="F21" s="1">
        <v>6015</v>
      </c>
      <c r="G21" s="1">
        <v>0.32052799999999998</v>
      </c>
      <c r="H21" s="1">
        <v>73.654200000000003</v>
      </c>
    </row>
    <row r="22" spans="1:8" x14ac:dyDescent="0.25">
      <c r="A22" s="1">
        <v>925</v>
      </c>
      <c r="B22" s="1">
        <v>115</v>
      </c>
      <c r="C22" s="1">
        <v>120</v>
      </c>
      <c r="D22" s="1">
        <v>1.04348</v>
      </c>
      <c r="E22" s="1">
        <v>0.94344300000000003</v>
      </c>
      <c r="F22" s="1">
        <v>4776</v>
      </c>
      <c r="G22" s="1">
        <v>0.30122500000000002</v>
      </c>
      <c r="H22" s="1">
        <v>0</v>
      </c>
    </row>
    <row r="23" spans="1:8" x14ac:dyDescent="0.25">
      <c r="A23" s="1">
        <v>994</v>
      </c>
      <c r="B23" s="1">
        <v>113</v>
      </c>
      <c r="C23" s="1">
        <v>116</v>
      </c>
      <c r="D23" s="1">
        <v>1.0265500000000001</v>
      </c>
      <c r="E23" s="1">
        <v>0.96270500000000003</v>
      </c>
      <c r="F23" s="1">
        <v>6202</v>
      </c>
      <c r="G23" s="1">
        <v>0.33906900000000001</v>
      </c>
      <c r="H23" s="1">
        <v>35.593800000000002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66FF"/>
  </sheetPr>
  <dimension ref="A1:AMK23"/>
  <sheetViews>
    <sheetView windowProtection="1" zoomScale="75" zoomScaleNormal="75" workbookViewId="0">
      <pane ySplit="3" topLeftCell="A4" activePane="bottomLeft" state="frozen"/>
      <selection pane="bottomLeft" activeCell="P25" sqref="P25"/>
    </sheetView>
  </sheetViews>
  <sheetFormatPr defaultRowHeight="16.5" x14ac:dyDescent="0.25"/>
  <cols>
    <col min="1" max="1025" width="11.85546875" style="1"/>
  </cols>
  <sheetData>
    <row r="1" spans="1:1024" ht="22.9" customHeight="1" x14ac:dyDescent="0.35">
      <c r="A1" s="2" t="s">
        <v>21</v>
      </c>
      <c r="B1" s="3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4" customFormat="1" ht="16.7" customHeight="1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spans="1:1024" x14ac:dyDescent="0.25">
      <c r="A4" s="1">
        <v>8</v>
      </c>
      <c r="B4" s="1">
        <v>114</v>
      </c>
      <c r="C4" s="1">
        <v>116</v>
      </c>
      <c r="D4" s="1">
        <v>1.0175399999999999</v>
      </c>
      <c r="E4" s="1">
        <v>0.96962700000000002</v>
      </c>
      <c r="F4" s="1">
        <v>7250</v>
      </c>
      <c r="G4" s="1">
        <v>0.333893</v>
      </c>
      <c r="H4" s="1">
        <v>332.19200000000001</v>
      </c>
      <c r="J4" s="4" t="s">
        <v>14</v>
      </c>
      <c r="K4" s="1">
        <f>AVERAGE(B4:B23)</f>
        <v>114.05</v>
      </c>
      <c r="L4" s="1">
        <f>AVERAGE(C4:C23)</f>
        <v>115.75</v>
      </c>
      <c r="M4" s="1">
        <f>AVERAGE(D4:D23)</f>
        <v>1.0150004999999998</v>
      </c>
      <c r="N4" s="1">
        <f>AVERAGE(E4:E23)</f>
        <v>0.97434765000000012</v>
      </c>
      <c r="O4" s="1">
        <f>AVERAGE(F4:F23)</f>
        <v>9468</v>
      </c>
      <c r="P4" s="1">
        <f>AVERAGE(G4:G23)</f>
        <v>0.34134575</v>
      </c>
      <c r="Q4" s="1">
        <f>COUNTIF(D4:D23, 1)</f>
        <v>5</v>
      </c>
      <c r="R4" s="1">
        <f>500/K4</f>
        <v>4.3840420868040333</v>
      </c>
      <c r="S4" s="1">
        <f>500/L4</f>
        <v>4.319654427645788</v>
      </c>
    </row>
    <row r="5" spans="1:1024" x14ac:dyDescent="0.25">
      <c r="A5" s="1">
        <v>50</v>
      </c>
      <c r="B5" s="1">
        <v>116</v>
      </c>
      <c r="C5" s="1">
        <v>116</v>
      </c>
      <c r="D5" s="1">
        <v>1</v>
      </c>
      <c r="E5" s="1">
        <v>0.98801000000000005</v>
      </c>
      <c r="F5" s="1">
        <v>12053</v>
      </c>
      <c r="G5" s="1">
        <v>0.36640800000000001</v>
      </c>
      <c r="H5" s="1">
        <v>246.94399999999999</v>
      </c>
      <c r="J5"/>
      <c r="K5"/>
      <c r="L5"/>
      <c r="M5"/>
    </row>
    <row r="6" spans="1:1024" x14ac:dyDescent="0.25">
      <c r="A6" s="1">
        <v>101</v>
      </c>
      <c r="B6" s="1">
        <v>113</v>
      </c>
      <c r="C6" s="1">
        <v>116</v>
      </c>
      <c r="D6" s="1">
        <v>1.0265500000000001</v>
      </c>
      <c r="E6" s="1">
        <v>0.957623</v>
      </c>
      <c r="F6" s="1">
        <v>6538</v>
      </c>
      <c r="G6" s="1">
        <v>0.29719400000000001</v>
      </c>
      <c r="H6" s="1">
        <v>27.093399999999999</v>
      </c>
      <c r="J6" s="4"/>
      <c r="K6" s="4" t="s">
        <v>4</v>
      </c>
      <c r="L6" s="4" t="s">
        <v>5</v>
      </c>
      <c r="M6" s="4" t="s">
        <v>10</v>
      </c>
    </row>
    <row r="7" spans="1:1024" x14ac:dyDescent="0.25">
      <c r="A7" s="1">
        <v>171</v>
      </c>
      <c r="B7" s="1">
        <v>112</v>
      </c>
      <c r="C7" s="1">
        <v>115</v>
      </c>
      <c r="D7" s="1">
        <v>1.0267900000000001</v>
      </c>
      <c r="E7" s="1">
        <v>0.96257700000000002</v>
      </c>
      <c r="F7" s="1">
        <v>6896</v>
      </c>
      <c r="G7" s="1">
        <v>0.31719599999999998</v>
      </c>
      <c r="H7" s="1">
        <v>116.184</v>
      </c>
      <c r="J7" s="4" t="s">
        <v>15</v>
      </c>
      <c r="K7" s="1">
        <f>MAX(D4:D23)</f>
        <v>1.0354000000000001</v>
      </c>
      <c r="L7" s="1">
        <f>MAX(E4:E23)</f>
        <v>0.99115299999999995</v>
      </c>
      <c r="M7" s="1">
        <f>MAX(F4:F23)</f>
        <v>24899</v>
      </c>
    </row>
    <row r="8" spans="1:1024" x14ac:dyDescent="0.25">
      <c r="A8" s="1">
        <v>232</v>
      </c>
      <c r="B8" s="1">
        <v>113</v>
      </c>
      <c r="C8" s="1">
        <v>113</v>
      </c>
      <c r="D8" s="1">
        <v>1</v>
      </c>
      <c r="E8" s="1">
        <v>0.98736900000000005</v>
      </c>
      <c r="F8" s="1">
        <v>9691</v>
      </c>
      <c r="G8" s="1">
        <v>0.378409</v>
      </c>
      <c r="H8" s="1">
        <v>178.654</v>
      </c>
      <c r="J8" s="4" t="s">
        <v>16</v>
      </c>
      <c r="K8" s="1">
        <f>MIN(D4:D23)</f>
        <v>1</v>
      </c>
      <c r="L8" s="1">
        <f>MIN(E4:E23)</f>
        <v>0.95177199999999995</v>
      </c>
      <c r="M8" s="1">
        <f>MIN(F4:F23)</f>
        <v>4621</v>
      </c>
    </row>
    <row r="9" spans="1:1024" x14ac:dyDescent="0.25">
      <c r="A9" s="1">
        <v>243</v>
      </c>
      <c r="B9" s="1">
        <v>114</v>
      </c>
      <c r="C9" s="1">
        <v>116</v>
      </c>
      <c r="D9" s="1">
        <v>1.0175399999999999</v>
      </c>
      <c r="E9" s="1">
        <v>0.97578799999999999</v>
      </c>
      <c r="F9" s="1">
        <v>9009</v>
      </c>
      <c r="G9" s="1">
        <v>0.35632200000000003</v>
      </c>
      <c r="H9" s="1">
        <v>170.274</v>
      </c>
      <c r="J9"/>
      <c r="K9"/>
    </row>
    <row r="10" spans="1:1024" x14ac:dyDescent="0.25">
      <c r="A10" s="1">
        <v>318</v>
      </c>
      <c r="B10" s="1">
        <v>118</v>
      </c>
      <c r="C10" s="1">
        <v>119</v>
      </c>
      <c r="D10" s="1">
        <v>1.00847</v>
      </c>
      <c r="E10" s="1">
        <v>0.98074600000000001</v>
      </c>
      <c r="F10" s="1">
        <v>10572</v>
      </c>
      <c r="G10" s="1">
        <v>0.331957</v>
      </c>
      <c r="H10" s="1">
        <v>187.041</v>
      </c>
      <c r="J10"/>
      <c r="K10"/>
    </row>
    <row r="11" spans="1:1024" x14ac:dyDescent="0.25">
      <c r="A11" s="1">
        <v>396</v>
      </c>
      <c r="B11" s="1">
        <v>115</v>
      </c>
      <c r="C11" s="1">
        <v>118</v>
      </c>
      <c r="D11" s="1">
        <v>1.0260899999999999</v>
      </c>
      <c r="E11" s="1">
        <v>0.96085500000000001</v>
      </c>
      <c r="F11" s="1">
        <v>7459</v>
      </c>
      <c r="G11" s="1">
        <v>0.35758600000000001</v>
      </c>
      <c r="H11" s="1">
        <v>0</v>
      </c>
      <c r="J11" s="4" t="s">
        <v>17</v>
      </c>
      <c r="K11" s="1">
        <f>COUNTIF(D4:D23, "&gt;=1.4")</f>
        <v>0</v>
      </c>
    </row>
    <row r="12" spans="1:1024" x14ac:dyDescent="0.25">
      <c r="A12" s="1">
        <v>420</v>
      </c>
      <c r="B12" s="1">
        <v>114</v>
      </c>
      <c r="C12" s="1">
        <v>115</v>
      </c>
      <c r="D12" s="1">
        <v>1.0087699999999999</v>
      </c>
      <c r="E12" s="1">
        <v>0.98248000000000002</v>
      </c>
      <c r="F12" s="1">
        <v>7868</v>
      </c>
      <c r="G12" s="1">
        <v>0.329679</v>
      </c>
      <c r="H12" s="1">
        <v>398.87400000000002</v>
      </c>
      <c r="J12"/>
      <c r="K12"/>
    </row>
    <row r="13" spans="1:1024" x14ac:dyDescent="0.25">
      <c r="A13" s="1">
        <v>456</v>
      </c>
      <c r="B13" s="1">
        <v>116</v>
      </c>
      <c r="C13" s="1">
        <v>116</v>
      </c>
      <c r="D13" s="1">
        <v>1</v>
      </c>
      <c r="E13" s="1">
        <v>0.98876900000000001</v>
      </c>
      <c r="F13" s="1">
        <v>24899</v>
      </c>
      <c r="G13" s="1">
        <v>0.44060500000000002</v>
      </c>
      <c r="H13" s="1">
        <v>12.157</v>
      </c>
      <c r="J13"/>
      <c r="K13"/>
    </row>
    <row r="14" spans="1:1024" x14ac:dyDescent="0.25">
      <c r="A14" s="1">
        <v>542</v>
      </c>
      <c r="B14" s="1">
        <v>114</v>
      </c>
      <c r="C14" s="1">
        <v>116</v>
      </c>
      <c r="D14" s="1">
        <v>1.0175399999999999</v>
      </c>
      <c r="E14" s="1">
        <v>0.97032499999999999</v>
      </c>
      <c r="F14" s="1">
        <v>7313</v>
      </c>
      <c r="G14" s="1">
        <v>0.32780799999999999</v>
      </c>
      <c r="H14" s="1">
        <v>19.311599999999999</v>
      </c>
      <c r="J14" s="4" t="s">
        <v>18</v>
      </c>
      <c r="K14" s="1">
        <f>_xlfn.STDEV.P(C4:C23)</f>
        <v>1.6085707942145413</v>
      </c>
    </row>
    <row r="15" spans="1:1024" x14ac:dyDescent="0.25">
      <c r="A15" s="1">
        <v>594</v>
      </c>
      <c r="B15" s="1">
        <v>113</v>
      </c>
      <c r="C15" s="1">
        <v>117</v>
      </c>
      <c r="D15" s="1">
        <v>1.0354000000000001</v>
      </c>
      <c r="E15" s="1">
        <v>0.95177199999999995</v>
      </c>
      <c r="F15" s="1">
        <v>4621</v>
      </c>
      <c r="G15" s="1">
        <v>0.26685199999999998</v>
      </c>
      <c r="H15" s="1">
        <v>98.444299999999998</v>
      </c>
      <c r="J15" s="4" t="s">
        <v>19</v>
      </c>
      <c r="K15" s="1">
        <f>K14/L4</f>
        <v>1.3896939906821091E-2</v>
      </c>
    </row>
    <row r="16" spans="1:1024" x14ac:dyDescent="0.25">
      <c r="A16" s="1">
        <v>628</v>
      </c>
      <c r="B16" s="1">
        <v>111</v>
      </c>
      <c r="C16" s="1">
        <v>114</v>
      </c>
      <c r="D16" s="1">
        <v>1.0270300000000001</v>
      </c>
      <c r="E16" s="1">
        <v>0.96579700000000002</v>
      </c>
      <c r="F16" s="1">
        <v>6883</v>
      </c>
      <c r="G16" s="1">
        <v>0.32969399999999999</v>
      </c>
      <c r="H16" s="1">
        <v>52.382399999999997</v>
      </c>
    </row>
    <row r="17" spans="1:8" x14ac:dyDescent="0.25">
      <c r="A17" s="1">
        <v>662</v>
      </c>
      <c r="B17" s="1">
        <v>117</v>
      </c>
      <c r="C17" s="1">
        <v>117</v>
      </c>
      <c r="D17" s="1">
        <v>1</v>
      </c>
      <c r="E17" s="1">
        <v>0.99115299999999995</v>
      </c>
      <c r="F17" s="1">
        <v>10839</v>
      </c>
      <c r="G17" s="1">
        <v>0.36116799999999999</v>
      </c>
      <c r="H17" s="1">
        <v>599.90899999999999</v>
      </c>
    </row>
    <row r="18" spans="1:8" x14ac:dyDescent="0.25">
      <c r="A18" s="1">
        <v>711</v>
      </c>
      <c r="B18" s="1">
        <v>114</v>
      </c>
      <c r="C18" s="1">
        <v>114</v>
      </c>
      <c r="D18" s="1">
        <v>1</v>
      </c>
      <c r="E18" s="1">
        <v>0.98939500000000002</v>
      </c>
      <c r="F18" s="1">
        <v>18487</v>
      </c>
      <c r="G18" s="1">
        <v>0.40089399999999997</v>
      </c>
      <c r="H18" s="1">
        <v>37.175199999999997</v>
      </c>
    </row>
    <row r="19" spans="1:8" x14ac:dyDescent="0.25">
      <c r="A19" s="1">
        <v>732</v>
      </c>
      <c r="B19" s="1">
        <v>112</v>
      </c>
      <c r="C19" s="1">
        <v>115</v>
      </c>
      <c r="D19" s="1">
        <v>1.0267900000000001</v>
      </c>
      <c r="E19" s="1">
        <v>0.97041500000000003</v>
      </c>
      <c r="F19" s="1">
        <v>8530</v>
      </c>
      <c r="G19" s="1">
        <v>0.34243000000000001</v>
      </c>
      <c r="H19" s="1">
        <v>55.637900000000002</v>
      </c>
    </row>
    <row r="20" spans="1:8" x14ac:dyDescent="0.25">
      <c r="A20" s="1">
        <v>860</v>
      </c>
      <c r="B20" s="1">
        <v>111</v>
      </c>
      <c r="C20" s="1">
        <v>113</v>
      </c>
      <c r="D20" s="1">
        <v>1.0180199999999999</v>
      </c>
      <c r="E20" s="1">
        <v>0.97109599999999996</v>
      </c>
      <c r="F20" s="1">
        <v>7341</v>
      </c>
      <c r="G20" s="1">
        <v>0.32047199999999998</v>
      </c>
      <c r="H20" s="1">
        <v>52.131799999999998</v>
      </c>
    </row>
    <row r="21" spans="1:8" x14ac:dyDescent="0.25">
      <c r="A21" s="1">
        <v>884</v>
      </c>
      <c r="B21" s="1">
        <v>116</v>
      </c>
      <c r="C21" s="1">
        <v>118</v>
      </c>
      <c r="D21" s="1">
        <v>1.0172399999999999</v>
      </c>
      <c r="E21" s="1">
        <v>0.97464700000000004</v>
      </c>
      <c r="F21" s="1">
        <v>8223</v>
      </c>
      <c r="G21" s="1">
        <v>0.32701999999999998</v>
      </c>
      <c r="H21" s="1">
        <v>536.66499999999996</v>
      </c>
    </row>
    <row r="22" spans="1:8" x14ac:dyDescent="0.25">
      <c r="A22" s="1">
        <v>925</v>
      </c>
      <c r="B22" s="1">
        <v>115</v>
      </c>
      <c r="C22" s="1">
        <v>117</v>
      </c>
      <c r="D22" s="1">
        <v>1.01739</v>
      </c>
      <c r="E22" s="1">
        <v>0.96848100000000004</v>
      </c>
      <c r="F22" s="1">
        <v>6385</v>
      </c>
      <c r="G22" s="1">
        <v>0.30573499999999998</v>
      </c>
      <c r="H22" s="1">
        <v>559.06899999999996</v>
      </c>
    </row>
    <row r="23" spans="1:8" x14ac:dyDescent="0.25">
      <c r="A23" s="1">
        <v>994</v>
      </c>
      <c r="B23" s="1">
        <v>113</v>
      </c>
      <c r="C23" s="1">
        <v>114</v>
      </c>
      <c r="D23" s="1">
        <v>1.00885</v>
      </c>
      <c r="E23" s="1">
        <v>0.98002800000000001</v>
      </c>
      <c r="F23" s="1">
        <v>8503</v>
      </c>
      <c r="G23" s="1">
        <v>0.33559299999999997</v>
      </c>
      <c r="H23" s="1">
        <v>369.58199999999999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CCFF"/>
  </sheetPr>
  <dimension ref="A1:AMK23"/>
  <sheetViews>
    <sheetView windowProtection="1" zoomScale="75" zoomScaleNormal="75" workbookViewId="0">
      <pane ySplit="3" topLeftCell="A4" activePane="bottomLeft" state="frozen"/>
      <selection pane="bottomLeft" activeCell="Q20" sqref="Q20"/>
    </sheetView>
  </sheetViews>
  <sheetFormatPr defaultRowHeight="16.5" x14ac:dyDescent="0.25"/>
  <cols>
    <col min="1" max="1025" width="11.85546875" style="1"/>
  </cols>
  <sheetData>
    <row r="1" spans="1:1024" ht="22.9" customHeight="1" x14ac:dyDescent="0.35">
      <c r="A1" s="5" t="s">
        <v>22</v>
      </c>
      <c r="B1" s="6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4" customFormat="1" ht="16.7" customHeight="1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spans="1:1024" x14ac:dyDescent="0.25">
      <c r="A4" s="1">
        <v>8</v>
      </c>
      <c r="B4" s="1">
        <v>57</v>
      </c>
      <c r="C4" s="1">
        <v>62</v>
      </c>
      <c r="D4" s="1">
        <v>1.08772</v>
      </c>
      <c r="E4" s="1">
        <v>0.90455099999999999</v>
      </c>
      <c r="F4" s="1">
        <v>797</v>
      </c>
      <c r="G4" s="1">
        <v>0.30922699999999997</v>
      </c>
      <c r="H4" s="1">
        <v>234.56399999999999</v>
      </c>
      <c r="J4" s="4" t="s">
        <v>14</v>
      </c>
      <c r="K4" s="1">
        <f>AVERAGE(B4:B23)</f>
        <v>57.25</v>
      </c>
      <c r="L4" s="1">
        <f>AVERAGE(C4:C23)</f>
        <v>62.35</v>
      </c>
      <c r="M4" s="1">
        <f>AVERAGE(D4:D23)</f>
        <v>1.0893229999999998</v>
      </c>
      <c r="N4" s="1">
        <f>AVERAGE(E4:E23)</f>
        <v>0.90071315000000018</v>
      </c>
      <c r="O4" s="1">
        <f>AVERAGE(F4:F23)</f>
        <v>835.55</v>
      </c>
      <c r="P4" s="1">
        <f>AVERAGE(G4:G23)</f>
        <v>0.29659964999999999</v>
      </c>
      <c r="Q4" s="1">
        <f>COUNTIF(D4:D23, 1)</f>
        <v>0</v>
      </c>
      <c r="R4" s="1">
        <f>500/K4</f>
        <v>8.7336244541484724</v>
      </c>
      <c r="S4" s="1">
        <f>500/L4</f>
        <v>8.019246190858059</v>
      </c>
    </row>
    <row r="5" spans="1:1024" x14ac:dyDescent="0.25">
      <c r="A5" s="1">
        <v>50</v>
      </c>
      <c r="B5" s="1">
        <v>58</v>
      </c>
      <c r="C5" s="1">
        <v>61</v>
      </c>
      <c r="D5" s="1">
        <v>1.05172</v>
      </c>
      <c r="E5" s="1">
        <v>0.937249</v>
      </c>
      <c r="F5" s="1">
        <v>943</v>
      </c>
      <c r="G5" s="1">
        <v>0.31548399999999999</v>
      </c>
      <c r="H5" s="1">
        <v>137.18100000000001</v>
      </c>
      <c r="J5"/>
      <c r="K5"/>
      <c r="L5"/>
      <c r="M5"/>
    </row>
    <row r="6" spans="1:1024" x14ac:dyDescent="0.25">
      <c r="A6" s="1">
        <v>101</v>
      </c>
      <c r="B6" s="1">
        <v>57</v>
      </c>
      <c r="C6" s="1">
        <v>66</v>
      </c>
      <c r="D6" s="1">
        <v>1.1578900000000001</v>
      </c>
      <c r="E6" s="1">
        <v>0.83723199999999998</v>
      </c>
      <c r="F6" s="1">
        <v>662</v>
      </c>
      <c r="G6" s="1">
        <v>0.24787500000000001</v>
      </c>
      <c r="H6" s="1">
        <v>23.671900000000001</v>
      </c>
      <c r="J6" s="4"/>
      <c r="K6" s="4" t="s">
        <v>4</v>
      </c>
      <c r="L6" s="4" t="s">
        <v>5</v>
      </c>
      <c r="M6" s="4" t="s">
        <v>10</v>
      </c>
    </row>
    <row r="7" spans="1:1024" x14ac:dyDescent="0.25">
      <c r="A7" s="1">
        <v>171</v>
      </c>
      <c r="B7" s="1">
        <v>56</v>
      </c>
      <c r="C7" s="1">
        <v>63</v>
      </c>
      <c r="D7" s="1">
        <v>1.125</v>
      </c>
      <c r="E7" s="1">
        <v>0.86791099999999999</v>
      </c>
      <c r="F7" s="1">
        <v>779</v>
      </c>
      <c r="G7" s="1">
        <v>0.28101500000000001</v>
      </c>
      <c r="H7" s="1">
        <v>205.679</v>
      </c>
      <c r="J7" s="4" t="s">
        <v>15</v>
      </c>
      <c r="K7" s="1">
        <f>MAX(D4:D23)</f>
        <v>1.17544</v>
      </c>
      <c r="L7" s="1">
        <f>MAX(E4:E23)</f>
        <v>0.94129099999999999</v>
      </c>
      <c r="M7" s="1">
        <f>MAX(F4:F23)</f>
        <v>1156</v>
      </c>
    </row>
    <row r="8" spans="1:1024" x14ac:dyDescent="0.25">
      <c r="A8" s="1">
        <v>232</v>
      </c>
      <c r="B8" s="1">
        <v>57</v>
      </c>
      <c r="C8" s="1">
        <v>59</v>
      </c>
      <c r="D8" s="1">
        <v>1.0350900000000001</v>
      </c>
      <c r="E8" s="1">
        <v>0.94129099999999999</v>
      </c>
      <c r="F8" s="1">
        <v>880</v>
      </c>
      <c r="G8" s="1">
        <v>0.33971400000000002</v>
      </c>
      <c r="H8" s="1">
        <v>243.73</v>
      </c>
      <c r="J8" s="4" t="s">
        <v>16</v>
      </c>
      <c r="K8" s="1">
        <f>MIN(D4:D23)</f>
        <v>1.0350900000000001</v>
      </c>
      <c r="L8" s="1">
        <f>MIN(E4:E23)</f>
        <v>0.82784500000000005</v>
      </c>
      <c r="M8" s="1">
        <f>MIN(F4:F23)</f>
        <v>632</v>
      </c>
    </row>
    <row r="9" spans="1:1024" x14ac:dyDescent="0.25">
      <c r="A9" s="1">
        <v>243</v>
      </c>
      <c r="B9" s="1">
        <v>57</v>
      </c>
      <c r="C9" s="1">
        <v>63</v>
      </c>
      <c r="D9" s="1">
        <v>1.1052599999999999</v>
      </c>
      <c r="E9" s="1">
        <v>0.89770499999999998</v>
      </c>
      <c r="F9" s="1">
        <v>842</v>
      </c>
      <c r="G9" s="1">
        <v>0.32497100000000001</v>
      </c>
      <c r="H9" s="1">
        <v>308.44499999999999</v>
      </c>
      <c r="J9"/>
      <c r="K9"/>
    </row>
    <row r="10" spans="1:1024" x14ac:dyDescent="0.25">
      <c r="A10" s="1">
        <v>318</v>
      </c>
      <c r="B10" s="1">
        <v>59</v>
      </c>
      <c r="C10" s="1">
        <v>62</v>
      </c>
      <c r="D10" s="1">
        <v>1.0508500000000001</v>
      </c>
      <c r="E10" s="1">
        <v>0.93671000000000004</v>
      </c>
      <c r="F10" s="1">
        <v>868</v>
      </c>
      <c r="G10" s="1">
        <v>0.26309100000000002</v>
      </c>
      <c r="H10" s="1">
        <v>76.414599999999993</v>
      </c>
      <c r="J10"/>
      <c r="K10"/>
    </row>
    <row r="11" spans="1:1024" x14ac:dyDescent="0.25">
      <c r="A11" s="1">
        <v>396</v>
      </c>
      <c r="B11" s="1">
        <v>58</v>
      </c>
      <c r="C11" s="1">
        <v>61</v>
      </c>
      <c r="D11" s="1">
        <v>1.05172</v>
      </c>
      <c r="E11" s="1">
        <v>0.93203199999999997</v>
      </c>
      <c r="F11" s="1">
        <v>857</v>
      </c>
      <c r="G11" s="1">
        <v>0.34595399999999998</v>
      </c>
      <c r="H11" s="1">
        <v>587.94000000000005</v>
      </c>
      <c r="J11" s="4" t="s">
        <v>17</v>
      </c>
      <c r="K11" s="1">
        <f>COUNTIF(D4:D23, "&gt;=1.4")</f>
        <v>0</v>
      </c>
    </row>
    <row r="12" spans="1:1024" x14ac:dyDescent="0.25">
      <c r="A12" s="1">
        <v>420</v>
      </c>
      <c r="B12" s="1">
        <v>57</v>
      </c>
      <c r="C12" s="1">
        <v>62</v>
      </c>
      <c r="D12" s="1">
        <v>1.08772</v>
      </c>
      <c r="E12" s="1">
        <v>0.90542100000000003</v>
      </c>
      <c r="F12" s="1">
        <v>798</v>
      </c>
      <c r="G12" s="1">
        <v>0.27723300000000001</v>
      </c>
      <c r="H12" s="1">
        <v>392.26400000000001</v>
      </c>
      <c r="J12"/>
      <c r="K12"/>
    </row>
    <row r="13" spans="1:1024" x14ac:dyDescent="0.25">
      <c r="A13" s="1">
        <v>456</v>
      </c>
      <c r="B13" s="1">
        <v>58</v>
      </c>
      <c r="C13" s="1">
        <v>61</v>
      </c>
      <c r="D13" s="1">
        <v>1.05172</v>
      </c>
      <c r="E13" s="1">
        <v>0.93507399999999996</v>
      </c>
      <c r="F13" s="1">
        <v>1156</v>
      </c>
      <c r="G13" s="1">
        <v>0.35966999999999999</v>
      </c>
      <c r="H13" s="1">
        <v>180.09299999999999</v>
      </c>
      <c r="J13"/>
      <c r="K13"/>
    </row>
    <row r="14" spans="1:1024" x14ac:dyDescent="0.25">
      <c r="A14" s="1">
        <v>542</v>
      </c>
      <c r="B14" s="1">
        <v>57</v>
      </c>
      <c r="C14" s="1">
        <v>64</v>
      </c>
      <c r="D14" s="1">
        <v>1.1228100000000001</v>
      </c>
      <c r="E14" s="1">
        <v>0.86914400000000003</v>
      </c>
      <c r="F14" s="1">
        <v>720</v>
      </c>
      <c r="G14" s="1">
        <v>0.28318900000000002</v>
      </c>
      <c r="H14" s="1">
        <v>297.471</v>
      </c>
      <c r="J14" s="4" t="s">
        <v>18</v>
      </c>
      <c r="K14" s="1">
        <f>_xlfn.STDEV.P(C4:C23)</f>
        <v>2.0068632240389479</v>
      </c>
    </row>
    <row r="15" spans="1:1024" x14ac:dyDescent="0.25">
      <c r="A15" s="1">
        <v>594</v>
      </c>
      <c r="B15" s="1">
        <v>57</v>
      </c>
      <c r="C15" s="1">
        <v>67</v>
      </c>
      <c r="D15" s="1">
        <v>1.17544</v>
      </c>
      <c r="E15" s="1">
        <v>0.82784500000000005</v>
      </c>
      <c r="F15" s="1">
        <v>632</v>
      </c>
      <c r="G15" s="1">
        <v>0.24268200000000001</v>
      </c>
      <c r="H15" s="1">
        <v>348.53199999999998</v>
      </c>
      <c r="J15" s="4" t="s">
        <v>19</v>
      </c>
      <c r="K15" s="1">
        <f>K14/L4</f>
        <v>3.2187060529894916E-2</v>
      </c>
    </row>
    <row r="16" spans="1:1024" x14ac:dyDescent="0.25">
      <c r="A16" s="1">
        <v>628</v>
      </c>
      <c r="B16" s="1">
        <v>56</v>
      </c>
      <c r="C16" s="1">
        <v>63</v>
      </c>
      <c r="D16" s="1">
        <v>1.125</v>
      </c>
      <c r="E16" s="1">
        <v>0.86547600000000002</v>
      </c>
      <c r="F16" s="1">
        <v>782</v>
      </c>
      <c r="G16" s="1">
        <v>0.29785499999999998</v>
      </c>
      <c r="H16" s="1">
        <v>479.298</v>
      </c>
    </row>
    <row r="17" spans="1:8" x14ac:dyDescent="0.25">
      <c r="A17" s="1">
        <v>662</v>
      </c>
      <c r="B17" s="1">
        <v>59</v>
      </c>
      <c r="C17" s="1">
        <v>62</v>
      </c>
      <c r="D17" s="1">
        <v>1.0508500000000001</v>
      </c>
      <c r="E17" s="1">
        <v>0.93092799999999998</v>
      </c>
      <c r="F17" s="1">
        <v>969</v>
      </c>
      <c r="G17" s="1">
        <v>0.31404799999999999</v>
      </c>
      <c r="H17" s="1">
        <v>100.646</v>
      </c>
    </row>
    <row r="18" spans="1:8" x14ac:dyDescent="0.25">
      <c r="A18" s="1">
        <v>711</v>
      </c>
      <c r="B18" s="1">
        <v>57</v>
      </c>
      <c r="C18" s="1">
        <v>60</v>
      </c>
      <c r="D18" s="1">
        <v>1.05263</v>
      </c>
      <c r="E18" s="1">
        <v>0.93721200000000005</v>
      </c>
      <c r="F18" s="1">
        <v>1084</v>
      </c>
      <c r="G18" s="1">
        <v>0.32964300000000002</v>
      </c>
      <c r="H18" s="1">
        <v>105.47</v>
      </c>
    </row>
    <row r="19" spans="1:8" x14ac:dyDescent="0.25">
      <c r="A19" s="1">
        <v>732</v>
      </c>
      <c r="B19" s="1">
        <v>56</v>
      </c>
      <c r="C19" s="1">
        <v>60</v>
      </c>
      <c r="D19" s="1">
        <v>1.0714300000000001</v>
      </c>
      <c r="E19" s="1">
        <v>0.92310499999999995</v>
      </c>
      <c r="F19" s="1">
        <v>866</v>
      </c>
      <c r="G19" s="1">
        <v>0.32171899999999998</v>
      </c>
      <c r="H19" s="1">
        <v>215.59899999999999</v>
      </c>
    </row>
    <row r="20" spans="1:8" x14ac:dyDescent="0.25">
      <c r="A20" s="1">
        <v>860</v>
      </c>
      <c r="B20" s="1">
        <v>56</v>
      </c>
      <c r="C20" s="1">
        <v>61</v>
      </c>
      <c r="D20" s="1">
        <v>1.0892900000000001</v>
      </c>
      <c r="E20" s="1">
        <v>0.896366</v>
      </c>
      <c r="F20" s="1">
        <v>729</v>
      </c>
      <c r="G20" s="1">
        <v>0.25686399999999998</v>
      </c>
      <c r="H20" s="1">
        <v>193.928</v>
      </c>
    </row>
    <row r="21" spans="1:8" x14ac:dyDescent="0.25">
      <c r="A21" s="1">
        <v>884</v>
      </c>
      <c r="B21" s="1">
        <v>58</v>
      </c>
      <c r="C21" s="1">
        <v>64</v>
      </c>
      <c r="D21" s="1">
        <v>1.10345</v>
      </c>
      <c r="E21" s="1">
        <v>0.89359699999999997</v>
      </c>
      <c r="F21" s="1">
        <v>791</v>
      </c>
      <c r="G21" s="1">
        <v>0.26393</v>
      </c>
      <c r="H21" s="1">
        <v>391.04</v>
      </c>
    </row>
    <row r="22" spans="1:8" x14ac:dyDescent="0.25">
      <c r="A22" s="1">
        <v>925</v>
      </c>
      <c r="B22" s="1">
        <v>58</v>
      </c>
      <c r="C22" s="1">
        <v>65</v>
      </c>
      <c r="D22" s="1">
        <v>1.12069</v>
      </c>
      <c r="E22" s="1">
        <v>0.86541599999999996</v>
      </c>
      <c r="F22" s="1">
        <v>738</v>
      </c>
      <c r="G22" s="1">
        <v>0.28259000000000001</v>
      </c>
      <c r="H22" s="1">
        <v>205.494</v>
      </c>
    </row>
    <row r="23" spans="1:8" x14ac:dyDescent="0.25">
      <c r="A23" s="1">
        <v>994</v>
      </c>
      <c r="B23" s="1">
        <v>57</v>
      </c>
      <c r="C23" s="1">
        <v>61</v>
      </c>
      <c r="D23" s="1">
        <v>1.0701799999999999</v>
      </c>
      <c r="E23" s="1">
        <v>0.90999799999999997</v>
      </c>
      <c r="F23" s="1">
        <v>818</v>
      </c>
      <c r="G23" s="1">
        <v>0.27523900000000001</v>
      </c>
      <c r="H23" s="1">
        <v>102.86199999999999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66CCFF"/>
  </sheetPr>
  <dimension ref="A1:AMK23"/>
  <sheetViews>
    <sheetView windowProtection="1" zoomScale="75" zoomScaleNormal="75" workbookViewId="0">
      <pane ySplit="3" topLeftCell="A4" activePane="bottomLeft" state="frozen"/>
      <selection pane="bottomLeft" activeCell="P26" sqref="P26"/>
    </sheetView>
  </sheetViews>
  <sheetFormatPr defaultRowHeight="16.5" x14ac:dyDescent="0.25"/>
  <cols>
    <col min="1" max="1025" width="11.85546875" style="1"/>
  </cols>
  <sheetData>
    <row r="1" spans="1:1024" ht="22.9" customHeight="1" x14ac:dyDescent="0.35">
      <c r="A1" s="5" t="s">
        <v>23</v>
      </c>
      <c r="B1" s="6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4" customFormat="1" ht="16.7" customHeight="1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spans="1:1024" x14ac:dyDescent="0.25">
      <c r="A4" s="1">
        <v>8</v>
      </c>
      <c r="B4" s="1">
        <v>57</v>
      </c>
      <c r="C4" s="1">
        <v>63</v>
      </c>
      <c r="D4" s="1">
        <v>1.1052599999999999</v>
      </c>
      <c r="E4" s="1">
        <v>0.88760399999999995</v>
      </c>
      <c r="F4" s="1">
        <v>567</v>
      </c>
      <c r="G4" s="1">
        <v>0.30598399999999998</v>
      </c>
      <c r="H4" s="1">
        <v>41.843400000000003</v>
      </c>
      <c r="J4" s="4" t="s">
        <v>14</v>
      </c>
      <c r="K4" s="1">
        <f>AVERAGE(B4:B23)</f>
        <v>57.25</v>
      </c>
      <c r="L4" s="1">
        <f>AVERAGE(C4:C23)</f>
        <v>62.8</v>
      </c>
      <c r="M4" s="1">
        <f>AVERAGE(D4:D23)</f>
        <v>1.0971129999999998</v>
      </c>
      <c r="N4" s="1">
        <f>AVERAGE(E4:E23)</f>
        <v>0.89486814999999997</v>
      </c>
      <c r="O4" s="1">
        <f>AVERAGE(F4:F23)</f>
        <v>619.9</v>
      </c>
      <c r="P4" s="1">
        <f>AVERAGE(G4:G23)</f>
        <v>0.29462175000000007</v>
      </c>
      <c r="Q4" s="1">
        <f>COUNTIF(D4:D23, 1)</f>
        <v>0</v>
      </c>
      <c r="R4" s="1">
        <f>500/K4</f>
        <v>8.7336244541484724</v>
      </c>
      <c r="S4" s="1">
        <f>500/L4</f>
        <v>7.9617834394904463</v>
      </c>
    </row>
    <row r="5" spans="1:1024" x14ac:dyDescent="0.25">
      <c r="A5" s="1">
        <v>50</v>
      </c>
      <c r="B5" s="1">
        <v>58</v>
      </c>
      <c r="C5" s="1">
        <v>63</v>
      </c>
      <c r="D5" s="1">
        <v>1.0862099999999999</v>
      </c>
      <c r="E5" s="1">
        <v>0.905385</v>
      </c>
      <c r="F5" s="1">
        <v>691</v>
      </c>
      <c r="G5" s="1">
        <v>0.31875199999999998</v>
      </c>
      <c r="H5" s="1">
        <v>139.45500000000001</v>
      </c>
      <c r="J5"/>
      <c r="K5"/>
      <c r="L5"/>
      <c r="M5"/>
    </row>
    <row r="6" spans="1:1024" x14ac:dyDescent="0.25">
      <c r="A6" s="1">
        <v>101</v>
      </c>
      <c r="B6" s="1">
        <v>57</v>
      </c>
      <c r="C6" s="1">
        <v>67</v>
      </c>
      <c r="D6" s="1">
        <v>1.17544</v>
      </c>
      <c r="E6" s="1">
        <v>0.82454300000000003</v>
      </c>
      <c r="F6" s="1">
        <v>507</v>
      </c>
      <c r="G6" s="1">
        <v>0.24785199999999999</v>
      </c>
      <c r="H6" s="1">
        <v>41.319000000000003</v>
      </c>
      <c r="J6" s="4"/>
      <c r="K6" s="4" t="s">
        <v>4</v>
      </c>
      <c r="L6" s="4" t="s">
        <v>5</v>
      </c>
      <c r="M6" s="4" t="s">
        <v>10</v>
      </c>
    </row>
    <row r="7" spans="1:1024" x14ac:dyDescent="0.25">
      <c r="A7" s="1">
        <v>171</v>
      </c>
      <c r="B7" s="1">
        <v>56</v>
      </c>
      <c r="C7" s="1">
        <v>64</v>
      </c>
      <c r="D7" s="1">
        <v>1.14286</v>
      </c>
      <c r="E7" s="1">
        <v>0.85958000000000001</v>
      </c>
      <c r="F7" s="1">
        <v>548</v>
      </c>
      <c r="G7" s="1">
        <v>0.27742699999999998</v>
      </c>
      <c r="H7" s="1">
        <v>495.44099999999997</v>
      </c>
      <c r="J7" s="4" t="s">
        <v>15</v>
      </c>
      <c r="K7" s="1">
        <f>MAX(D4:D23)</f>
        <v>1.17544</v>
      </c>
      <c r="L7" s="1">
        <f>MAX(E4:E23)</f>
        <v>0.95486800000000005</v>
      </c>
      <c r="M7" s="1">
        <f>MAX(F4:F23)</f>
        <v>910</v>
      </c>
    </row>
    <row r="8" spans="1:1024" x14ac:dyDescent="0.25">
      <c r="A8" s="1">
        <v>232</v>
      </c>
      <c r="B8" s="1">
        <v>57</v>
      </c>
      <c r="C8" s="1">
        <v>59</v>
      </c>
      <c r="D8" s="1">
        <v>1.0350900000000001</v>
      </c>
      <c r="E8" s="1">
        <v>0.94600700000000004</v>
      </c>
      <c r="F8" s="1">
        <v>670</v>
      </c>
      <c r="G8" s="1">
        <v>0.338229</v>
      </c>
      <c r="H8" s="1">
        <v>325.435</v>
      </c>
      <c r="J8" s="4" t="s">
        <v>16</v>
      </c>
      <c r="K8" s="1">
        <f>MIN(D4:D23)</f>
        <v>1.0339</v>
      </c>
      <c r="L8" s="1">
        <f>MIN(E4:E23)</f>
        <v>0.82220400000000005</v>
      </c>
      <c r="M8" s="1">
        <f>MIN(F4:F23)</f>
        <v>457</v>
      </c>
    </row>
    <row r="9" spans="1:1024" x14ac:dyDescent="0.25">
      <c r="A9" s="1">
        <v>243</v>
      </c>
      <c r="B9" s="1">
        <v>57</v>
      </c>
      <c r="C9" s="1">
        <v>64</v>
      </c>
      <c r="D9" s="1">
        <v>1.1228100000000001</v>
      </c>
      <c r="E9" s="1">
        <v>0.88214499999999996</v>
      </c>
      <c r="F9" s="1">
        <v>597</v>
      </c>
      <c r="G9" s="1">
        <v>0.31749300000000003</v>
      </c>
      <c r="H9" s="1">
        <v>110.36799999999999</v>
      </c>
      <c r="J9"/>
      <c r="K9"/>
    </row>
    <row r="10" spans="1:1024" x14ac:dyDescent="0.25">
      <c r="A10" s="1">
        <v>318</v>
      </c>
      <c r="B10" s="1">
        <v>59</v>
      </c>
      <c r="C10" s="1">
        <v>64</v>
      </c>
      <c r="D10" s="1">
        <v>1.0847500000000001</v>
      </c>
      <c r="E10" s="1">
        <v>0.89944000000000002</v>
      </c>
      <c r="F10" s="1">
        <v>645</v>
      </c>
      <c r="G10" s="1">
        <v>0.25792799999999999</v>
      </c>
      <c r="H10" s="1">
        <v>380.20499999999998</v>
      </c>
      <c r="J10"/>
      <c r="K10"/>
    </row>
    <row r="11" spans="1:1024" x14ac:dyDescent="0.25">
      <c r="A11" s="1">
        <v>396</v>
      </c>
      <c r="B11" s="1">
        <v>58</v>
      </c>
      <c r="C11" s="1">
        <v>63</v>
      </c>
      <c r="D11" s="1">
        <v>1.0862099999999999</v>
      </c>
      <c r="E11" s="1">
        <v>0.90150600000000003</v>
      </c>
      <c r="F11" s="1">
        <v>620</v>
      </c>
      <c r="G11" s="1">
        <v>0.34425</v>
      </c>
      <c r="H11" s="1">
        <v>0</v>
      </c>
      <c r="J11" s="4" t="s">
        <v>17</v>
      </c>
      <c r="K11" s="1">
        <f>COUNTIF(D4:D23, "&gt;=1.4")</f>
        <v>0</v>
      </c>
    </row>
    <row r="12" spans="1:1024" x14ac:dyDescent="0.25">
      <c r="A12" s="1">
        <v>420</v>
      </c>
      <c r="B12" s="1">
        <v>57</v>
      </c>
      <c r="C12" s="1">
        <v>62</v>
      </c>
      <c r="D12" s="1">
        <v>1.08772</v>
      </c>
      <c r="E12" s="1">
        <v>0.90508500000000003</v>
      </c>
      <c r="F12" s="1">
        <v>591</v>
      </c>
      <c r="G12" s="1">
        <v>0.27417399999999997</v>
      </c>
      <c r="H12" s="1">
        <v>534.78200000000004</v>
      </c>
      <c r="J12"/>
      <c r="K12"/>
    </row>
    <row r="13" spans="1:1024" x14ac:dyDescent="0.25">
      <c r="A13" s="1">
        <v>456</v>
      </c>
      <c r="B13" s="1">
        <v>58</v>
      </c>
      <c r="C13" s="1">
        <v>61</v>
      </c>
      <c r="D13" s="1">
        <v>1.05172</v>
      </c>
      <c r="E13" s="1">
        <v>0.93574400000000002</v>
      </c>
      <c r="F13" s="1">
        <v>910</v>
      </c>
      <c r="G13" s="1">
        <v>0.35905100000000001</v>
      </c>
      <c r="H13" s="1">
        <v>174.62799999999999</v>
      </c>
      <c r="J13"/>
      <c r="K13"/>
    </row>
    <row r="14" spans="1:1024" x14ac:dyDescent="0.25">
      <c r="A14" s="1">
        <v>542</v>
      </c>
      <c r="B14" s="1">
        <v>57</v>
      </c>
      <c r="C14" s="1">
        <v>64</v>
      </c>
      <c r="D14" s="1">
        <v>1.1228100000000001</v>
      </c>
      <c r="E14" s="1">
        <v>0.87599800000000005</v>
      </c>
      <c r="F14" s="1">
        <v>556</v>
      </c>
      <c r="G14" s="1">
        <v>0.28614400000000001</v>
      </c>
      <c r="H14" s="1">
        <v>336.089</v>
      </c>
      <c r="J14" s="4" t="s">
        <v>18</v>
      </c>
      <c r="K14" s="1">
        <f>_xlfn.STDEV.P(C4:C23)</f>
        <v>2.2715633383201097</v>
      </c>
    </row>
    <row r="15" spans="1:1024" x14ac:dyDescent="0.25">
      <c r="A15" s="1">
        <v>594</v>
      </c>
      <c r="B15" s="1">
        <v>57</v>
      </c>
      <c r="C15" s="1">
        <v>67</v>
      </c>
      <c r="D15" s="1">
        <v>1.17544</v>
      </c>
      <c r="E15" s="1">
        <v>0.82220400000000005</v>
      </c>
      <c r="F15" s="1">
        <v>457</v>
      </c>
      <c r="G15" s="1">
        <v>0.238207</v>
      </c>
      <c r="H15" s="1">
        <v>306.74099999999999</v>
      </c>
      <c r="J15" s="4" t="s">
        <v>19</v>
      </c>
      <c r="K15" s="1">
        <f>K14/L4</f>
        <v>3.6171390737581369E-2</v>
      </c>
    </row>
    <row r="16" spans="1:1024" x14ac:dyDescent="0.25">
      <c r="A16" s="1">
        <v>628</v>
      </c>
      <c r="B16" s="1">
        <v>56</v>
      </c>
      <c r="C16" s="1">
        <v>62</v>
      </c>
      <c r="D16" s="1">
        <v>1.10714</v>
      </c>
      <c r="E16" s="1">
        <v>0.88155700000000004</v>
      </c>
      <c r="F16" s="1">
        <v>566</v>
      </c>
      <c r="G16" s="1">
        <v>0.29809600000000003</v>
      </c>
      <c r="H16" s="1">
        <v>284.75099999999998</v>
      </c>
    </row>
    <row r="17" spans="1:8" x14ac:dyDescent="0.25">
      <c r="A17" s="1">
        <v>662</v>
      </c>
      <c r="B17" s="1">
        <v>59</v>
      </c>
      <c r="C17" s="1">
        <v>61</v>
      </c>
      <c r="D17" s="1">
        <v>1.0339</v>
      </c>
      <c r="E17" s="1">
        <v>0.95063600000000004</v>
      </c>
      <c r="F17" s="1">
        <v>751</v>
      </c>
      <c r="G17" s="1">
        <v>0.30691099999999999</v>
      </c>
      <c r="H17" s="1">
        <v>462.23</v>
      </c>
    </row>
    <row r="18" spans="1:8" x14ac:dyDescent="0.25">
      <c r="A18" s="1">
        <v>711</v>
      </c>
      <c r="B18" s="1">
        <v>57</v>
      </c>
      <c r="C18" s="1">
        <v>59</v>
      </c>
      <c r="D18" s="1">
        <v>1.0350900000000001</v>
      </c>
      <c r="E18" s="1">
        <v>0.95486800000000005</v>
      </c>
      <c r="F18" s="1">
        <v>789</v>
      </c>
      <c r="G18" s="1">
        <v>0.32755499999999999</v>
      </c>
      <c r="H18" s="1">
        <v>542.178</v>
      </c>
    </row>
    <row r="19" spans="1:8" x14ac:dyDescent="0.25">
      <c r="A19" s="1">
        <v>732</v>
      </c>
      <c r="B19" s="1">
        <v>56</v>
      </c>
      <c r="C19" s="1">
        <v>59</v>
      </c>
      <c r="D19" s="1">
        <v>1.0535699999999999</v>
      </c>
      <c r="E19" s="1">
        <v>0.94391899999999995</v>
      </c>
      <c r="F19" s="1">
        <v>662</v>
      </c>
      <c r="G19" s="1">
        <v>0.31837399999999999</v>
      </c>
      <c r="H19" s="1">
        <v>289.43599999999998</v>
      </c>
    </row>
    <row r="20" spans="1:8" x14ac:dyDescent="0.25">
      <c r="A20" s="1">
        <v>860</v>
      </c>
      <c r="B20" s="1">
        <v>56</v>
      </c>
      <c r="C20" s="1">
        <v>61</v>
      </c>
      <c r="D20" s="1">
        <v>1.0892900000000001</v>
      </c>
      <c r="E20" s="1">
        <v>0.89351499999999995</v>
      </c>
      <c r="F20" s="1">
        <v>532</v>
      </c>
      <c r="G20" s="1">
        <v>0.25395899999999999</v>
      </c>
      <c r="H20" s="1">
        <v>224.10400000000001</v>
      </c>
    </row>
    <row r="21" spans="1:8" x14ac:dyDescent="0.25">
      <c r="A21" s="1">
        <v>884</v>
      </c>
      <c r="B21" s="1">
        <v>58</v>
      </c>
      <c r="C21" s="1">
        <v>64</v>
      </c>
      <c r="D21" s="1">
        <v>1.10345</v>
      </c>
      <c r="E21" s="1">
        <v>0.89359500000000003</v>
      </c>
      <c r="F21" s="1">
        <v>594</v>
      </c>
      <c r="G21" s="1">
        <v>0.26738000000000001</v>
      </c>
      <c r="H21" s="1">
        <v>323.09800000000001</v>
      </c>
    </row>
    <row r="22" spans="1:8" x14ac:dyDescent="0.25">
      <c r="A22" s="1">
        <v>925</v>
      </c>
      <c r="B22" s="1">
        <v>58</v>
      </c>
      <c r="C22" s="1">
        <v>65</v>
      </c>
      <c r="D22" s="1">
        <v>1.12069</v>
      </c>
      <c r="E22" s="1">
        <v>0.87021700000000002</v>
      </c>
      <c r="F22" s="1">
        <v>557</v>
      </c>
      <c r="G22" s="1">
        <v>0.28134700000000001</v>
      </c>
      <c r="H22" s="1">
        <v>270.15499999999997</v>
      </c>
    </row>
    <row r="23" spans="1:8" x14ac:dyDescent="0.25">
      <c r="A23" s="1">
        <v>994</v>
      </c>
      <c r="B23" s="1">
        <v>57</v>
      </c>
      <c r="C23" s="1">
        <v>64</v>
      </c>
      <c r="D23" s="1">
        <v>1.1228100000000001</v>
      </c>
      <c r="E23" s="1">
        <v>0.863815</v>
      </c>
      <c r="F23" s="1">
        <v>588</v>
      </c>
      <c r="G23" s="1">
        <v>0.27332200000000001</v>
      </c>
      <c r="H23" s="1">
        <v>92.935199999999995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66CCFF"/>
  </sheetPr>
  <dimension ref="A1:AMK23"/>
  <sheetViews>
    <sheetView windowProtection="1" tabSelected="1" zoomScale="75" zoomScaleNormal="75" workbookViewId="0">
      <pane ySplit="3" topLeftCell="A4" activePane="bottomLeft" state="frozen"/>
      <selection pane="bottomLeft" activeCell="K16" sqref="K16"/>
    </sheetView>
  </sheetViews>
  <sheetFormatPr defaultRowHeight="16.5" x14ac:dyDescent="0.25"/>
  <cols>
    <col min="1" max="1025" width="11.85546875" style="1"/>
  </cols>
  <sheetData>
    <row r="1" spans="1:1024" ht="22.9" customHeight="1" x14ac:dyDescent="0.35">
      <c r="A1" s="5" t="s">
        <v>24</v>
      </c>
      <c r="B1" s="6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4" customFormat="1" ht="16.7" customHeight="1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spans="1:1024" x14ac:dyDescent="0.25">
      <c r="A4" s="1">
        <v>8</v>
      </c>
      <c r="B4" s="1">
        <v>57</v>
      </c>
      <c r="C4" s="1">
        <v>63</v>
      </c>
      <c r="D4" s="1">
        <v>1.1052599999999999</v>
      </c>
      <c r="E4" s="1">
        <v>0.888934</v>
      </c>
      <c r="F4" s="1">
        <v>798</v>
      </c>
      <c r="G4" s="1">
        <v>0.30923200000000001</v>
      </c>
      <c r="H4" s="1">
        <v>481.84399999999999</v>
      </c>
      <c r="J4" s="4" t="s">
        <v>14</v>
      </c>
      <c r="K4" s="1">
        <f>AVERAGE(B4:B23)</f>
        <v>57.25</v>
      </c>
      <c r="L4" s="1">
        <f>AVERAGE(C4:C23)</f>
        <v>62.65</v>
      </c>
      <c r="M4" s="1">
        <f>AVERAGE(D4:D23)</f>
        <v>1.0946010000000002</v>
      </c>
      <c r="N4" s="1">
        <f>AVERAGE(E4:E23)</f>
        <v>0.89534219999999998</v>
      </c>
      <c r="O4" s="1">
        <f>AVERAGE(F4:F23)</f>
        <v>901</v>
      </c>
      <c r="P4" s="1">
        <f>AVERAGE(G4:G23)</f>
        <v>0.2965988</v>
      </c>
      <c r="Q4" s="1">
        <f>COUNTIF(D4:D23, 1)</f>
        <v>0</v>
      </c>
      <c r="R4" s="1">
        <f>500/K4</f>
        <v>8.7336244541484724</v>
      </c>
      <c r="S4" s="1">
        <f>500/L4</f>
        <v>7.9808459696727851</v>
      </c>
    </row>
    <row r="5" spans="1:1024" x14ac:dyDescent="0.25">
      <c r="A5" s="1">
        <v>50</v>
      </c>
      <c r="B5" s="1">
        <v>58</v>
      </c>
      <c r="C5" s="1">
        <v>61</v>
      </c>
      <c r="D5" s="1">
        <v>1.05172</v>
      </c>
      <c r="E5" s="1">
        <v>0.93748900000000002</v>
      </c>
      <c r="F5" s="1">
        <v>1021</v>
      </c>
      <c r="G5" s="1">
        <v>0.31656099999999998</v>
      </c>
      <c r="H5" s="1">
        <v>271.52300000000002</v>
      </c>
      <c r="J5"/>
      <c r="K5"/>
      <c r="L5"/>
      <c r="M5"/>
    </row>
    <row r="6" spans="1:1024" x14ac:dyDescent="0.25">
      <c r="A6" s="1">
        <v>101</v>
      </c>
      <c r="B6" s="1">
        <v>57</v>
      </c>
      <c r="C6" s="1">
        <v>64</v>
      </c>
      <c r="D6" s="1">
        <v>1.1228100000000001</v>
      </c>
      <c r="E6" s="1">
        <v>0.86278699999999997</v>
      </c>
      <c r="F6" s="1">
        <v>723</v>
      </c>
      <c r="G6" s="1">
        <v>0.25237799999999999</v>
      </c>
      <c r="H6" s="1">
        <v>330.30099999999999</v>
      </c>
      <c r="J6" s="4"/>
      <c r="K6" s="4" t="s">
        <v>4</v>
      </c>
      <c r="L6" s="4" t="s">
        <v>5</v>
      </c>
      <c r="M6" s="4" t="s">
        <v>10</v>
      </c>
    </row>
    <row r="7" spans="1:1024" x14ac:dyDescent="0.25">
      <c r="A7" s="1">
        <v>171</v>
      </c>
      <c r="B7" s="1">
        <v>56</v>
      </c>
      <c r="C7" s="1">
        <v>65</v>
      </c>
      <c r="D7" s="1">
        <v>1.1607099999999999</v>
      </c>
      <c r="E7" s="1">
        <v>0.84716400000000003</v>
      </c>
      <c r="F7" s="1">
        <v>790</v>
      </c>
      <c r="G7" s="1">
        <v>0.28109000000000001</v>
      </c>
      <c r="H7" s="1">
        <v>35.034599999999998</v>
      </c>
      <c r="J7" s="4" t="s">
        <v>15</v>
      </c>
      <c r="K7" s="1">
        <f>MAX(D4:D23)</f>
        <v>1.1929799999999999</v>
      </c>
      <c r="L7" s="1">
        <f>MAX(E4:E23)</f>
        <v>0.95308899999999996</v>
      </c>
      <c r="M7" s="1">
        <f>MAX(F4:F23)</f>
        <v>1330</v>
      </c>
    </row>
    <row r="8" spans="1:1024" x14ac:dyDescent="0.25">
      <c r="A8" s="1">
        <v>232</v>
      </c>
      <c r="B8" s="1">
        <v>57</v>
      </c>
      <c r="C8" s="1">
        <v>60</v>
      </c>
      <c r="D8" s="1">
        <v>1.05263</v>
      </c>
      <c r="E8" s="1">
        <v>0.92396</v>
      </c>
      <c r="F8" s="1">
        <v>993</v>
      </c>
      <c r="G8" s="1">
        <v>0.336814</v>
      </c>
      <c r="H8" s="1">
        <v>308.11599999999999</v>
      </c>
      <c r="J8" s="4" t="s">
        <v>16</v>
      </c>
      <c r="K8" s="1">
        <f>MIN(D4:D23)</f>
        <v>1.0339</v>
      </c>
      <c r="L8" s="1">
        <f>MIN(E4:E23)</f>
        <v>0.80909299999999995</v>
      </c>
      <c r="M8" s="1">
        <f>MIN(F4:F23)</f>
        <v>622</v>
      </c>
    </row>
    <row r="9" spans="1:1024" x14ac:dyDescent="0.25">
      <c r="A9" s="1">
        <v>243</v>
      </c>
      <c r="B9" s="1">
        <v>57</v>
      </c>
      <c r="C9" s="1">
        <v>64</v>
      </c>
      <c r="D9" s="1">
        <v>1.1228100000000001</v>
      </c>
      <c r="E9" s="1">
        <v>0.88105900000000004</v>
      </c>
      <c r="F9" s="1">
        <v>871</v>
      </c>
      <c r="G9" s="1">
        <v>0.32372099999999998</v>
      </c>
      <c r="H9" s="1">
        <v>106.967</v>
      </c>
      <c r="J9"/>
      <c r="K9"/>
    </row>
    <row r="10" spans="1:1024" x14ac:dyDescent="0.25">
      <c r="A10" s="1">
        <v>318</v>
      </c>
      <c r="B10" s="1">
        <v>59</v>
      </c>
      <c r="C10" s="1">
        <v>63</v>
      </c>
      <c r="D10" s="1">
        <v>1.0678000000000001</v>
      </c>
      <c r="E10" s="1">
        <v>0.92086599999999996</v>
      </c>
      <c r="F10" s="1">
        <v>961</v>
      </c>
      <c r="G10" s="1">
        <v>0.26078600000000002</v>
      </c>
      <c r="H10" s="1">
        <v>284.17899999999997</v>
      </c>
      <c r="J10"/>
      <c r="K10"/>
    </row>
    <row r="11" spans="1:1024" x14ac:dyDescent="0.25">
      <c r="A11" s="1">
        <v>396</v>
      </c>
      <c r="B11" s="1">
        <v>58</v>
      </c>
      <c r="C11" s="1">
        <v>62</v>
      </c>
      <c r="D11" s="1">
        <v>1.06897</v>
      </c>
      <c r="E11" s="1">
        <v>0.91733699999999996</v>
      </c>
      <c r="F11" s="1">
        <v>889</v>
      </c>
      <c r="G11" s="1">
        <v>0.33944400000000002</v>
      </c>
      <c r="H11" s="1">
        <v>170.154</v>
      </c>
      <c r="J11" s="4" t="s">
        <v>17</v>
      </c>
      <c r="K11" s="1">
        <f>COUNTIF(D4:D23, "&gt;=1.4")</f>
        <v>0</v>
      </c>
    </row>
    <row r="12" spans="1:1024" x14ac:dyDescent="0.25">
      <c r="A12" s="1">
        <v>420</v>
      </c>
      <c r="B12" s="1">
        <v>57</v>
      </c>
      <c r="C12" s="1">
        <v>62</v>
      </c>
      <c r="D12" s="1">
        <v>1.08772</v>
      </c>
      <c r="E12" s="1">
        <v>0.90461400000000003</v>
      </c>
      <c r="F12" s="1">
        <v>895</v>
      </c>
      <c r="G12" s="1">
        <v>0.275586</v>
      </c>
      <c r="H12" s="1">
        <v>70.2</v>
      </c>
      <c r="J12"/>
      <c r="K12"/>
    </row>
    <row r="13" spans="1:1024" x14ac:dyDescent="0.25">
      <c r="A13" s="1">
        <v>456</v>
      </c>
      <c r="B13" s="1">
        <v>58</v>
      </c>
      <c r="C13" s="1">
        <v>60</v>
      </c>
      <c r="D13" s="1">
        <v>1.0344800000000001</v>
      </c>
      <c r="E13" s="1">
        <v>0.95308899999999996</v>
      </c>
      <c r="F13" s="1">
        <v>1330</v>
      </c>
      <c r="G13" s="1">
        <v>0.358852</v>
      </c>
      <c r="H13" s="1">
        <v>274.07100000000003</v>
      </c>
      <c r="J13"/>
      <c r="K13"/>
    </row>
    <row r="14" spans="1:1024" x14ac:dyDescent="0.25">
      <c r="A14" s="1">
        <v>542</v>
      </c>
      <c r="B14" s="1">
        <v>57</v>
      </c>
      <c r="C14" s="1">
        <v>65</v>
      </c>
      <c r="D14" s="1">
        <v>1.14035</v>
      </c>
      <c r="E14" s="1">
        <v>0.86026100000000005</v>
      </c>
      <c r="F14" s="1">
        <v>817</v>
      </c>
      <c r="G14" s="1">
        <v>0.28096300000000002</v>
      </c>
      <c r="H14" s="1">
        <v>195.446</v>
      </c>
      <c r="J14" s="4" t="s">
        <v>18</v>
      </c>
      <c r="K14" s="1">
        <f>_xlfn.STDEV.P(C4:C23)</f>
        <v>2.1511624764298953</v>
      </c>
    </row>
    <row r="15" spans="1:1024" x14ac:dyDescent="0.25">
      <c r="A15" s="1">
        <v>594</v>
      </c>
      <c r="B15" s="1">
        <v>57</v>
      </c>
      <c r="C15" s="1">
        <v>68</v>
      </c>
      <c r="D15" s="1">
        <v>1.1929799999999999</v>
      </c>
      <c r="E15" s="1">
        <v>0.80909299999999995</v>
      </c>
      <c r="F15" s="1">
        <v>622</v>
      </c>
      <c r="G15" s="1">
        <v>0.245501</v>
      </c>
      <c r="H15" s="1">
        <v>282.47800000000001</v>
      </c>
      <c r="J15" s="4" t="s">
        <v>19</v>
      </c>
      <c r="K15" s="1">
        <f>K14/L4</f>
        <v>3.4336192760253716E-2</v>
      </c>
    </row>
    <row r="16" spans="1:1024" x14ac:dyDescent="0.25">
      <c r="A16" s="1">
        <v>628</v>
      </c>
      <c r="B16" s="1">
        <v>56</v>
      </c>
      <c r="C16" s="1">
        <v>62</v>
      </c>
      <c r="D16" s="1">
        <v>1.10714</v>
      </c>
      <c r="E16" s="1">
        <v>0.87578299999999998</v>
      </c>
      <c r="F16" s="1">
        <v>804</v>
      </c>
      <c r="G16" s="1">
        <v>0.30365999999999999</v>
      </c>
      <c r="H16" s="1">
        <v>419.20299999999997</v>
      </c>
    </row>
    <row r="17" spans="1:8" x14ac:dyDescent="0.25">
      <c r="A17" s="1">
        <v>662</v>
      </c>
      <c r="B17" s="1">
        <v>59</v>
      </c>
      <c r="C17" s="1">
        <v>61</v>
      </c>
      <c r="D17" s="1">
        <v>1.0339</v>
      </c>
      <c r="E17" s="1">
        <v>0.94830999999999999</v>
      </c>
      <c r="F17" s="1">
        <v>1039</v>
      </c>
      <c r="G17" s="1">
        <v>0.30876100000000001</v>
      </c>
      <c r="H17" s="1">
        <v>525.96199999999999</v>
      </c>
    </row>
    <row r="18" spans="1:8" x14ac:dyDescent="0.25">
      <c r="A18" s="1">
        <v>711</v>
      </c>
      <c r="B18" s="1">
        <v>57</v>
      </c>
      <c r="C18" s="1">
        <v>60</v>
      </c>
      <c r="D18" s="1">
        <v>1.05263</v>
      </c>
      <c r="E18" s="1">
        <v>0.93704200000000004</v>
      </c>
      <c r="F18" s="1">
        <v>1260</v>
      </c>
      <c r="G18" s="1">
        <v>0.33344800000000002</v>
      </c>
      <c r="H18" s="1">
        <v>92.179500000000004</v>
      </c>
    </row>
    <row r="19" spans="1:8" x14ac:dyDescent="0.25">
      <c r="A19" s="1">
        <v>732</v>
      </c>
      <c r="B19" s="1">
        <v>56</v>
      </c>
      <c r="C19" s="1">
        <v>59</v>
      </c>
      <c r="D19" s="1">
        <v>1.0535699999999999</v>
      </c>
      <c r="E19" s="1">
        <v>0.93371000000000004</v>
      </c>
      <c r="F19" s="1">
        <v>972</v>
      </c>
      <c r="G19" s="1">
        <v>0.31238700000000003</v>
      </c>
      <c r="H19" s="1">
        <v>101</v>
      </c>
    </row>
    <row r="20" spans="1:8" x14ac:dyDescent="0.25">
      <c r="A20" s="1">
        <v>860</v>
      </c>
      <c r="B20" s="1">
        <v>56</v>
      </c>
      <c r="C20" s="1">
        <v>62</v>
      </c>
      <c r="D20" s="1">
        <v>1.10714</v>
      </c>
      <c r="E20" s="1">
        <v>0.87638400000000005</v>
      </c>
      <c r="F20" s="1">
        <v>744</v>
      </c>
      <c r="G20" s="1">
        <v>0.26091900000000001</v>
      </c>
      <c r="H20" s="1">
        <v>562.01700000000005</v>
      </c>
    </row>
    <row r="21" spans="1:8" x14ac:dyDescent="0.25">
      <c r="A21" s="1">
        <v>884</v>
      </c>
      <c r="B21" s="1">
        <v>58</v>
      </c>
      <c r="C21" s="1">
        <v>65</v>
      </c>
      <c r="D21" s="1">
        <v>1.12069</v>
      </c>
      <c r="E21" s="1">
        <v>0.88004800000000005</v>
      </c>
      <c r="F21" s="1">
        <v>867</v>
      </c>
      <c r="G21" s="1">
        <v>0.26585500000000001</v>
      </c>
      <c r="H21" s="1">
        <v>35.9801</v>
      </c>
    </row>
    <row r="22" spans="1:8" x14ac:dyDescent="0.25">
      <c r="A22" s="1">
        <v>925</v>
      </c>
      <c r="B22" s="1">
        <v>58</v>
      </c>
      <c r="C22" s="1">
        <v>64</v>
      </c>
      <c r="D22" s="1">
        <v>1.10345</v>
      </c>
      <c r="E22" s="1">
        <v>0.87341800000000003</v>
      </c>
      <c r="F22" s="1">
        <v>749</v>
      </c>
      <c r="G22" s="1">
        <v>0.284051</v>
      </c>
      <c r="H22" s="1">
        <v>472.24099999999999</v>
      </c>
    </row>
    <row r="23" spans="1:8" x14ac:dyDescent="0.25">
      <c r="A23" s="1">
        <v>994</v>
      </c>
      <c r="B23" s="1">
        <v>57</v>
      </c>
      <c r="C23" s="1">
        <v>63</v>
      </c>
      <c r="D23" s="1">
        <v>1.1052599999999999</v>
      </c>
      <c r="E23" s="1">
        <v>0.87549600000000005</v>
      </c>
      <c r="F23" s="1">
        <v>875</v>
      </c>
      <c r="G23" s="1">
        <v>0.28196700000000002</v>
      </c>
      <c r="H23" s="1">
        <v>329.78399999999999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EA521</vt:lpstr>
      <vt:lpstr>EA522</vt:lpstr>
      <vt:lpstr>EA523</vt:lpstr>
      <vt:lpstr>EA551</vt:lpstr>
      <vt:lpstr>EA552</vt:lpstr>
      <vt:lpstr>EA553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Asyl Hawa</cp:lastModifiedBy>
  <cp:revision>56</cp:revision>
  <dcterms:created xsi:type="dcterms:W3CDTF">2019-02-04T13:51:50Z</dcterms:created>
  <dcterms:modified xsi:type="dcterms:W3CDTF">2021-08-01T13:41:53Z</dcterms:modified>
  <dc:language>en-GB</dc:language>
</cp:coreProperties>
</file>