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4c20\Asyl\PAPERS\EAX\code\EASCPP\ResultsTrunc\"/>
    </mc:Choice>
  </mc:AlternateContent>
  <xr:revisionPtr revIDLastSave="0" documentId="13_ncr:1_{2CBBB790-C8DD-4309-AAA3-B4497B60E2CF}" xr6:coauthVersionLast="45" xr6:coauthVersionMax="45" xr10:uidLastSave="{00000000-0000-0000-0000-000000000000}"/>
  <workbookProtection lockWindows="1"/>
  <bookViews>
    <workbookView xWindow="-120" yWindow="-120" windowWidth="29040" windowHeight="15840" tabRatio="991" activeTab="4" xr2:uid="{00000000-000D-0000-FFFF-FFFF00000000}"/>
  </bookViews>
  <sheets>
    <sheet name="ER121" sheetId="1" r:id="rId1"/>
    <sheet name="ER122" sheetId="2" r:id="rId2"/>
    <sheet name="ER123" sheetId="3" r:id="rId3"/>
    <sheet name="ER151" sheetId="4" r:id="rId4"/>
    <sheet name="ER152" sheetId="5" r:id="rId5"/>
    <sheet name="ER153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K14" i="6" l="1"/>
  <c r="K11" i="6"/>
  <c r="M8" i="6"/>
  <c r="L8" i="6"/>
  <c r="K8" i="6"/>
  <c r="M7" i="6"/>
  <c r="L7" i="6"/>
  <c r="K7" i="6"/>
  <c r="Q4" i="6"/>
  <c r="P4" i="6"/>
  <c r="O4" i="6"/>
  <c r="N4" i="6"/>
  <c r="M4" i="6"/>
  <c r="L4" i="6"/>
  <c r="S4" i="6" s="1"/>
  <c r="K4" i="6"/>
  <c r="R4" i="6" s="1"/>
  <c r="K14" i="5"/>
  <c r="K11" i="5"/>
  <c r="M8" i="5"/>
  <c r="L8" i="5"/>
  <c r="K8" i="5"/>
  <c r="M7" i="5"/>
  <c r="L7" i="5"/>
  <c r="K7" i="5"/>
  <c r="Q4" i="5"/>
  <c r="P4" i="5"/>
  <c r="O4" i="5"/>
  <c r="N4" i="5"/>
  <c r="M4" i="5"/>
  <c r="L4" i="5"/>
  <c r="S4" i="5" s="1"/>
  <c r="K4" i="5"/>
  <c r="R4" i="5" s="1"/>
  <c r="K14" i="4"/>
  <c r="K11" i="4"/>
  <c r="M8" i="4"/>
  <c r="L8" i="4"/>
  <c r="K8" i="4"/>
  <c r="M7" i="4"/>
  <c r="L7" i="4"/>
  <c r="K7" i="4"/>
  <c r="Q4" i="4"/>
  <c r="P4" i="4"/>
  <c r="O4" i="4"/>
  <c r="N4" i="4"/>
  <c r="M4" i="4"/>
  <c r="L4" i="4"/>
  <c r="S4" i="4" s="1"/>
  <c r="K4" i="4"/>
  <c r="R4" i="4" s="1"/>
  <c r="K14" i="3"/>
  <c r="K11" i="3"/>
  <c r="M8" i="3"/>
  <c r="L8" i="3"/>
  <c r="K8" i="3"/>
  <c r="M7" i="3"/>
  <c r="L7" i="3"/>
  <c r="K7" i="3"/>
  <c r="Q4" i="3"/>
  <c r="P4" i="3"/>
  <c r="O4" i="3"/>
  <c r="N4" i="3"/>
  <c r="M4" i="3"/>
  <c r="L4" i="3"/>
  <c r="S4" i="3" s="1"/>
  <c r="K4" i="3"/>
  <c r="R4" i="3" s="1"/>
  <c r="K14" i="2"/>
  <c r="K11" i="2"/>
  <c r="M8" i="2"/>
  <c r="L8" i="2"/>
  <c r="K8" i="2"/>
  <c r="M7" i="2"/>
  <c r="L7" i="2"/>
  <c r="K7" i="2"/>
  <c r="R4" i="2"/>
  <c r="Q4" i="2"/>
  <c r="P4" i="2"/>
  <c r="O4" i="2"/>
  <c r="N4" i="2"/>
  <c r="M4" i="2"/>
  <c r="L4" i="2"/>
  <c r="S4" i="2" s="1"/>
  <c r="K4" i="2"/>
  <c r="K14" i="1"/>
  <c r="K11" i="1"/>
  <c r="M8" i="1"/>
  <c r="L8" i="1"/>
  <c r="K8" i="1"/>
  <c r="M7" i="1"/>
  <c r="L7" i="1"/>
  <c r="K7" i="1"/>
  <c r="Q4" i="1"/>
  <c r="P4" i="1"/>
  <c r="O4" i="1"/>
  <c r="N4" i="1"/>
  <c r="M4" i="1"/>
  <c r="L4" i="1"/>
  <c r="S4" i="1" s="1"/>
  <c r="K4" i="1"/>
  <c r="R4" i="1" s="1"/>
  <c r="K15" i="5" l="1"/>
  <c r="K15" i="4"/>
  <c r="K15" i="3"/>
  <c r="K15" i="2"/>
  <c r="K15" i="1"/>
  <c r="K15" i="6"/>
</calcChain>
</file>

<file path=xl/sharedStrings.xml><?xml version="1.0" encoding="utf-8"?>
<sst xmlns="http://schemas.openxmlformats.org/spreadsheetml/2006/main" count="168" uniqueCount="28">
  <si>
    <t>ER121</t>
  </si>
  <si>
    <t>Instance</t>
  </si>
  <si>
    <t>t</t>
  </si>
  <si>
    <t># Strips</t>
  </si>
  <si>
    <t>Q</t>
  </si>
  <si>
    <t>Fitness</t>
  </si>
  <si>
    <t># Iterations</t>
  </si>
  <si>
    <t>PropPack</t>
  </si>
  <si>
    <t>Time</t>
  </si>
  <si>
    <t>#Strips</t>
  </si>
  <si>
    <t>#Iterations</t>
  </si>
  <si>
    <t>#strips = t</t>
  </si>
  <si>
    <t>#items/t</t>
  </si>
  <si>
    <t>#items/strip</t>
  </si>
  <si>
    <t>Mean</t>
  </si>
  <si>
    <t>Max</t>
  </si>
  <si>
    <t>Min</t>
  </si>
  <si>
    <t>Q &gt;= 2</t>
  </si>
  <si>
    <t>SD</t>
  </si>
  <si>
    <t>CV</t>
  </si>
  <si>
    <t>(coeff variation)</t>
  </si>
  <si>
    <t>ER122</t>
  </si>
  <si>
    <t>ER123</t>
  </si>
  <si>
    <t>ER151</t>
  </si>
  <si>
    <t>Q &gt;= 3</t>
  </si>
  <si>
    <t>ER152</t>
  </si>
  <si>
    <t>ER153</t>
  </si>
  <si>
    <t>Q &gt;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</si>
</sst>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sz val="13"/>
      <name val="Arial"/>
      <family val="2"/>
      <charset val="1"/>
    </font>
    <font>
      <b/>
      <sz val="18"/>
      <name val="Arial"/>
      <family val="2"/>
      <charset val="1"/>
    </font>
    <font>
      <b/>
      <sz val="13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3333"/>
        <bgColor rgb="FFFF6600"/>
      </patternFill>
    </fill>
    <fill>
      <patternFill patternType="solid">
        <fgColor rgb="FFFF6600"/>
        <bgColor rgb="FFFF99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2" borderId="0" xfId="0" applyFont="1" applyFill="1"/>
    <xf numFmtId="0" fontId="3" fillId="0" borderId="0" xfId="0" applyFont="1"/>
    <xf numFmtId="0" fontId="2" fillId="3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3333"/>
  </sheetPr>
  <dimension ref="A1:AMK23"/>
  <sheetViews>
    <sheetView windowProtection="1" zoomScale="75" zoomScaleNormal="75" workbookViewId="0">
      <pane ySplit="3" topLeftCell="A4" activePane="bottomLeft" state="frozen"/>
      <selection pane="bottomLeft" activeCell="M36" sqref="M36"/>
    </sheetView>
  </sheetViews>
  <sheetFormatPr defaultRowHeight="16.5" x14ac:dyDescent="0.25"/>
  <cols>
    <col min="1" max="1025" width="10.7109375" style="1"/>
  </cols>
  <sheetData>
    <row r="1" spans="1:1024" ht="22.9" customHeight="1" x14ac:dyDescent="0.35">
      <c r="A1" s="2" t="s">
        <v>0</v>
      </c>
      <c r="B1" s="3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2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4" customFormat="1" ht="16.7" customHeight="1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K3" s="4" t="s">
        <v>2</v>
      </c>
      <c r="L3" s="4" t="s">
        <v>9</v>
      </c>
      <c r="M3" s="4" t="s">
        <v>4</v>
      </c>
      <c r="N3" s="4" t="s">
        <v>5</v>
      </c>
      <c r="O3" s="4" t="s">
        <v>10</v>
      </c>
      <c r="P3" s="4" t="s">
        <v>7</v>
      </c>
      <c r="Q3" s="4" t="s">
        <v>11</v>
      </c>
      <c r="R3" s="4" t="s">
        <v>12</v>
      </c>
      <c r="S3" s="4" t="s">
        <v>13</v>
      </c>
    </row>
    <row r="4" spans="1:1024" x14ac:dyDescent="0.25">
      <c r="A4" s="1">
        <v>8</v>
      </c>
      <c r="B4" s="1">
        <v>23</v>
      </c>
      <c r="C4" s="1">
        <v>24</v>
      </c>
      <c r="D4" s="1">
        <v>1.04348</v>
      </c>
      <c r="E4" s="1">
        <v>0.92557100000000003</v>
      </c>
      <c r="F4" s="1">
        <v>117259</v>
      </c>
      <c r="G4" s="1">
        <v>0.36791099999999999</v>
      </c>
      <c r="H4" s="1">
        <v>20.766999999999999</v>
      </c>
      <c r="J4" s="4" t="s">
        <v>14</v>
      </c>
      <c r="K4" s="1">
        <f>AVERAGE(B4:B23)</f>
        <v>23.05</v>
      </c>
      <c r="L4" s="1">
        <f>AVERAGE(C4:C23)</f>
        <v>25.35</v>
      </c>
      <c r="M4" s="1">
        <f>AVERAGE(D4:D23)</f>
        <v>1.1076999999999999</v>
      </c>
      <c r="N4" s="1">
        <f>AVERAGE(E4:E23)</f>
        <v>0.8780756999999999</v>
      </c>
      <c r="O4" s="1">
        <f>AVERAGE(F4:F23)</f>
        <v>114009.8</v>
      </c>
      <c r="P4" s="1">
        <f>AVERAGE(G4:G23)</f>
        <v>0.30057325000000001</v>
      </c>
      <c r="Q4" s="1">
        <f>COUNTIF(D4:D23, 1)</f>
        <v>12</v>
      </c>
      <c r="R4" s="1">
        <f>100/K4</f>
        <v>4.3383947939262475</v>
      </c>
      <c r="S4" s="1">
        <f>100/L4</f>
        <v>3.944773175542406</v>
      </c>
    </row>
    <row r="5" spans="1:1024" x14ac:dyDescent="0.25">
      <c r="A5" s="1">
        <v>50</v>
      </c>
      <c r="B5" s="1">
        <v>22</v>
      </c>
      <c r="C5" s="1">
        <v>22</v>
      </c>
      <c r="D5" s="1">
        <v>1</v>
      </c>
      <c r="E5" s="1">
        <v>0.94260200000000005</v>
      </c>
      <c r="F5" s="1">
        <v>90145</v>
      </c>
      <c r="G5" s="1">
        <v>0.22762099999999999</v>
      </c>
      <c r="H5" s="1">
        <v>332.57600000000002</v>
      </c>
      <c r="J5"/>
      <c r="K5"/>
      <c r="L5"/>
      <c r="M5"/>
    </row>
    <row r="6" spans="1:1024" x14ac:dyDescent="0.25">
      <c r="A6" s="1">
        <v>101</v>
      </c>
      <c r="B6" s="1">
        <v>19</v>
      </c>
      <c r="C6" s="1">
        <v>38</v>
      </c>
      <c r="D6" s="1">
        <v>2</v>
      </c>
      <c r="E6" s="1">
        <v>0.40658</v>
      </c>
      <c r="F6" s="1">
        <v>39145</v>
      </c>
      <c r="G6" s="1">
        <v>0.11762300000000001</v>
      </c>
      <c r="H6" s="1">
        <v>131.679</v>
      </c>
      <c r="J6" s="4"/>
      <c r="K6" s="4" t="s">
        <v>4</v>
      </c>
      <c r="L6" s="4" t="s">
        <v>5</v>
      </c>
      <c r="M6" s="4" t="s">
        <v>10</v>
      </c>
    </row>
    <row r="7" spans="1:1024" x14ac:dyDescent="0.25">
      <c r="A7" s="1">
        <v>171</v>
      </c>
      <c r="B7" s="1">
        <v>23</v>
      </c>
      <c r="C7" s="1">
        <v>23</v>
      </c>
      <c r="D7" s="1">
        <v>1</v>
      </c>
      <c r="E7" s="1">
        <v>0.95109399999999999</v>
      </c>
      <c r="F7" s="1">
        <v>94572</v>
      </c>
      <c r="G7" s="1">
        <v>0.163273</v>
      </c>
      <c r="H7" s="1">
        <v>0.93491999999999997</v>
      </c>
      <c r="J7" s="4" t="s">
        <v>15</v>
      </c>
      <c r="K7" s="1">
        <f>MAX(D4:D23)</f>
        <v>2</v>
      </c>
      <c r="L7" s="1">
        <f>MAX(E4:E23)</f>
        <v>0.99146999999999996</v>
      </c>
      <c r="M7" s="1">
        <f>MAX(F4:F23)</f>
        <v>282019</v>
      </c>
    </row>
    <row r="8" spans="1:1024" x14ac:dyDescent="0.25">
      <c r="A8" s="1">
        <v>232</v>
      </c>
      <c r="B8" s="1">
        <v>22</v>
      </c>
      <c r="C8" s="1">
        <v>26</v>
      </c>
      <c r="D8" s="1">
        <v>1.1818200000000001</v>
      </c>
      <c r="E8" s="1">
        <v>0.78022599999999998</v>
      </c>
      <c r="F8" s="1">
        <v>58705</v>
      </c>
      <c r="G8" s="1">
        <v>0.26446900000000001</v>
      </c>
      <c r="H8" s="1">
        <v>409.01299999999998</v>
      </c>
      <c r="J8" s="4" t="s">
        <v>16</v>
      </c>
      <c r="K8" s="1">
        <f>MIN(D4:D23)</f>
        <v>1</v>
      </c>
      <c r="L8" s="1">
        <f>MIN(E4:E23)</f>
        <v>0.40658</v>
      </c>
      <c r="M8" s="1">
        <f>MIN(F4:F23)</f>
        <v>39145</v>
      </c>
    </row>
    <row r="9" spans="1:1024" x14ac:dyDescent="0.25">
      <c r="A9" s="1">
        <v>243</v>
      </c>
      <c r="B9" s="1">
        <v>23</v>
      </c>
      <c r="C9" s="1">
        <v>23</v>
      </c>
      <c r="D9" s="1">
        <v>1</v>
      </c>
      <c r="E9" s="1">
        <v>0.95088200000000001</v>
      </c>
      <c r="F9" s="1">
        <v>73327</v>
      </c>
      <c r="G9" s="1">
        <v>0.45135500000000001</v>
      </c>
      <c r="H9" s="1">
        <v>341.56599999999997</v>
      </c>
      <c r="J9"/>
      <c r="K9"/>
      <c r="L9"/>
    </row>
    <row r="10" spans="1:1024" x14ac:dyDescent="0.25">
      <c r="A10" s="1">
        <v>318</v>
      </c>
      <c r="B10" s="1">
        <v>28</v>
      </c>
      <c r="C10" s="1">
        <v>28</v>
      </c>
      <c r="D10" s="1">
        <v>1</v>
      </c>
      <c r="E10" s="1">
        <v>0.96087</v>
      </c>
      <c r="F10" s="1">
        <v>250053</v>
      </c>
      <c r="G10" s="1">
        <v>0.52322400000000002</v>
      </c>
      <c r="H10" s="1">
        <v>0.72197500000000003</v>
      </c>
      <c r="J10"/>
      <c r="K10"/>
      <c r="L10"/>
    </row>
    <row r="11" spans="1:1024" x14ac:dyDescent="0.25">
      <c r="A11" s="1">
        <v>396</v>
      </c>
      <c r="B11" s="1">
        <v>23</v>
      </c>
      <c r="C11" s="1">
        <v>23</v>
      </c>
      <c r="D11" s="1">
        <v>1</v>
      </c>
      <c r="E11" s="1">
        <v>0.95478499999999999</v>
      </c>
      <c r="F11" s="1">
        <v>86850</v>
      </c>
      <c r="G11" s="1">
        <v>0.40706500000000001</v>
      </c>
      <c r="H11" s="1">
        <v>18.090299999999999</v>
      </c>
      <c r="J11" s="4" t="s">
        <v>17</v>
      </c>
      <c r="K11" s="1">
        <f>COUNTIF(D4:D23, "&gt;=2")</f>
        <v>1</v>
      </c>
      <c r="L11"/>
    </row>
    <row r="12" spans="1:1024" x14ac:dyDescent="0.25">
      <c r="A12" s="1">
        <v>420</v>
      </c>
      <c r="B12" s="1">
        <v>21</v>
      </c>
      <c r="C12" s="1">
        <v>21</v>
      </c>
      <c r="D12" s="1">
        <v>1</v>
      </c>
      <c r="E12" s="1">
        <v>0.93642000000000003</v>
      </c>
      <c r="F12" s="1">
        <v>82532</v>
      </c>
      <c r="G12" s="1">
        <v>0.35236600000000001</v>
      </c>
      <c r="H12" s="1">
        <v>6.9956500000000004</v>
      </c>
      <c r="J12"/>
      <c r="K12"/>
      <c r="L12"/>
    </row>
    <row r="13" spans="1:1024" x14ac:dyDescent="0.25">
      <c r="A13" s="1">
        <v>456</v>
      </c>
      <c r="B13" s="1">
        <v>22</v>
      </c>
      <c r="C13" s="1">
        <v>22</v>
      </c>
      <c r="D13" s="1">
        <v>1</v>
      </c>
      <c r="E13" s="1">
        <v>0.99060700000000002</v>
      </c>
      <c r="F13" s="1">
        <v>150709</v>
      </c>
      <c r="G13" s="1">
        <v>0.35497400000000001</v>
      </c>
      <c r="H13" s="1">
        <v>24.4819</v>
      </c>
      <c r="J13"/>
      <c r="K13"/>
      <c r="L13"/>
    </row>
    <row r="14" spans="1:1024" x14ac:dyDescent="0.25">
      <c r="A14" s="1">
        <v>542</v>
      </c>
      <c r="B14" s="1">
        <v>20</v>
      </c>
      <c r="C14" s="1">
        <v>20</v>
      </c>
      <c r="D14" s="1">
        <v>1</v>
      </c>
      <c r="E14" s="1">
        <v>0.94356399999999996</v>
      </c>
      <c r="F14" s="1">
        <v>64044</v>
      </c>
      <c r="G14" s="1">
        <v>0.25514500000000001</v>
      </c>
      <c r="H14" s="1">
        <v>0</v>
      </c>
      <c r="J14" s="4" t="s">
        <v>18</v>
      </c>
      <c r="K14" s="1">
        <f>_xlfn.STDEV.P(C4:C23)</f>
        <v>4.4189930979805796</v>
      </c>
      <c r="L14"/>
    </row>
    <row r="15" spans="1:1024" x14ac:dyDescent="0.25">
      <c r="A15" s="1">
        <v>594</v>
      </c>
      <c r="B15" s="1">
        <v>26</v>
      </c>
      <c r="C15" s="1">
        <v>27</v>
      </c>
      <c r="D15" s="1">
        <v>1.0384599999999999</v>
      </c>
      <c r="E15" s="1">
        <v>0.92132499999999995</v>
      </c>
      <c r="F15" s="1">
        <v>89409</v>
      </c>
      <c r="G15" s="1">
        <v>0.29999300000000001</v>
      </c>
      <c r="H15" s="1">
        <v>576.08100000000002</v>
      </c>
      <c r="J15" s="4" t="s">
        <v>19</v>
      </c>
      <c r="K15" s="1">
        <f>K14/L4</f>
        <v>0.17431925435820825</v>
      </c>
      <c r="L15" s="1" t="s">
        <v>20</v>
      </c>
    </row>
    <row r="16" spans="1:1024" x14ac:dyDescent="0.25">
      <c r="A16" s="1">
        <v>628</v>
      </c>
      <c r="B16" s="1">
        <v>22</v>
      </c>
      <c r="C16" s="1">
        <v>22</v>
      </c>
      <c r="D16" s="1">
        <v>1</v>
      </c>
      <c r="E16" s="1">
        <v>0.95601999999999998</v>
      </c>
      <c r="F16" s="1">
        <v>142144</v>
      </c>
      <c r="G16" s="1">
        <v>0.31766699999999998</v>
      </c>
      <c r="H16" s="1">
        <v>7.6691599999999998</v>
      </c>
    </row>
    <row r="17" spans="1:8" x14ac:dyDescent="0.25">
      <c r="A17" s="1">
        <v>662</v>
      </c>
      <c r="B17" s="1">
        <v>23</v>
      </c>
      <c r="C17" s="1">
        <v>32</v>
      </c>
      <c r="D17" s="1">
        <v>1.3913</v>
      </c>
      <c r="E17" s="1">
        <v>0.65053899999999998</v>
      </c>
      <c r="F17" s="1">
        <v>62657</v>
      </c>
      <c r="G17" s="1">
        <v>0.18507399999999999</v>
      </c>
      <c r="H17" s="1">
        <v>343.46300000000002</v>
      </c>
    </row>
    <row r="18" spans="1:8" x14ac:dyDescent="0.25">
      <c r="A18" s="1">
        <v>711</v>
      </c>
      <c r="B18" s="1">
        <v>22</v>
      </c>
      <c r="C18" s="1">
        <v>22</v>
      </c>
      <c r="D18" s="1">
        <v>1</v>
      </c>
      <c r="E18" s="1">
        <v>0.97113700000000003</v>
      </c>
      <c r="F18" s="1">
        <v>73560</v>
      </c>
      <c r="G18" s="1">
        <v>0.19838500000000001</v>
      </c>
      <c r="H18" s="1">
        <v>29.5562</v>
      </c>
    </row>
    <row r="19" spans="1:8" x14ac:dyDescent="0.25">
      <c r="A19" s="1">
        <v>732</v>
      </c>
      <c r="B19" s="1">
        <v>25</v>
      </c>
      <c r="C19" s="1">
        <v>25</v>
      </c>
      <c r="D19" s="1">
        <v>1</v>
      </c>
      <c r="E19" s="1">
        <v>0.95409999999999995</v>
      </c>
      <c r="F19" s="1">
        <v>244581</v>
      </c>
      <c r="G19" s="1">
        <v>0.28201300000000001</v>
      </c>
      <c r="H19" s="1">
        <v>0</v>
      </c>
    </row>
    <row r="20" spans="1:8" x14ac:dyDescent="0.25">
      <c r="A20" s="1">
        <v>860</v>
      </c>
      <c r="B20" s="1">
        <v>22</v>
      </c>
      <c r="C20" s="1">
        <v>22</v>
      </c>
      <c r="D20" s="1">
        <v>1</v>
      </c>
      <c r="E20" s="1">
        <v>0.99146999999999996</v>
      </c>
      <c r="F20" s="1">
        <v>282019</v>
      </c>
      <c r="G20" s="1">
        <v>0.45733600000000002</v>
      </c>
      <c r="H20" s="1">
        <v>21.867899999999999</v>
      </c>
    </row>
    <row r="21" spans="1:8" x14ac:dyDescent="0.25">
      <c r="A21" s="1">
        <v>884</v>
      </c>
      <c r="B21" s="1">
        <v>23</v>
      </c>
      <c r="C21" s="1">
        <v>31</v>
      </c>
      <c r="D21" s="1">
        <v>1.3478300000000001</v>
      </c>
      <c r="E21" s="1">
        <v>0.62942699999999996</v>
      </c>
      <c r="F21" s="1">
        <v>59113</v>
      </c>
      <c r="G21" s="1">
        <v>0.265648</v>
      </c>
      <c r="H21" s="1">
        <v>555.16999999999996</v>
      </c>
    </row>
    <row r="22" spans="1:8" x14ac:dyDescent="0.25">
      <c r="A22" s="1">
        <v>925</v>
      </c>
      <c r="B22" s="1">
        <v>25</v>
      </c>
      <c r="C22" s="1">
        <v>26</v>
      </c>
      <c r="D22" s="1">
        <v>1.04</v>
      </c>
      <c r="E22" s="1">
        <v>0.92105499999999996</v>
      </c>
      <c r="F22" s="1">
        <v>112760</v>
      </c>
      <c r="G22" s="1">
        <v>0.27752199999999999</v>
      </c>
      <c r="H22" s="1">
        <v>245.00800000000001</v>
      </c>
    </row>
    <row r="23" spans="1:8" x14ac:dyDescent="0.25">
      <c r="A23" s="1">
        <v>994</v>
      </c>
      <c r="B23" s="1">
        <v>27</v>
      </c>
      <c r="C23" s="1">
        <v>30</v>
      </c>
      <c r="D23" s="1">
        <v>1.11111</v>
      </c>
      <c r="E23" s="1">
        <v>0.82323999999999997</v>
      </c>
      <c r="F23" s="1">
        <v>106612</v>
      </c>
      <c r="G23" s="1">
        <v>0.24280099999999999</v>
      </c>
      <c r="H23" s="1">
        <v>586.83000000000004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3333"/>
  </sheetPr>
  <dimension ref="A1:AMK23"/>
  <sheetViews>
    <sheetView windowProtection="1" zoomScale="75" zoomScaleNormal="75" workbookViewId="0">
      <pane ySplit="3" topLeftCell="A4" activePane="bottomLeft" state="frozen"/>
      <selection pane="bottomLeft" activeCell="N24" sqref="N24"/>
    </sheetView>
  </sheetViews>
  <sheetFormatPr defaultRowHeight="16.5" x14ac:dyDescent="0.25"/>
  <cols>
    <col min="1" max="1025" width="10.7109375" style="1"/>
  </cols>
  <sheetData>
    <row r="1" spans="1:1024" ht="22.9" customHeight="1" x14ac:dyDescent="0.35">
      <c r="A1" s="2" t="s">
        <v>21</v>
      </c>
      <c r="B1" s="3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2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4" customFormat="1" ht="16.7" customHeight="1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K3" s="4" t="s">
        <v>2</v>
      </c>
      <c r="L3" s="4" t="s">
        <v>9</v>
      </c>
      <c r="M3" s="4" t="s">
        <v>4</v>
      </c>
      <c r="N3" s="4" t="s">
        <v>5</v>
      </c>
      <c r="O3" s="4" t="s">
        <v>10</v>
      </c>
      <c r="P3" s="4" t="s">
        <v>7</v>
      </c>
      <c r="Q3" s="4" t="s">
        <v>11</v>
      </c>
      <c r="R3" s="4" t="s">
        <v>12</v>
      </c>
      <c r="S3" s="4" t="s">
        <v>13</v>
      </c>
    </row>
    <row r="4" spans="1:1024" x14ac:dyDescent="0.25">
      <c r="A4" s="1">
        <v>8</v>
      </c>
      <c r="B4" s="1">
        <v>23</v>
      </c>
      <c r="C4" s="1">
        <v>24</v>
      </c>
      <c r="D4" s="1">
        <v>1.04348</v>
      </c>
      <c r="E4" s="1">
        <v>0.92415800000000004</v>
      </c>
      <c r="F4" s="1">
        <v>159289</v>
      </c>
      <c r="G4" s="1">
        <v>0.35449000000000003</v>
      </c>
      <c r="H4" s="1">
        <v>13.761900000000001</v>
      </c>
      <c r="J4" s="4" t="s">
        <v>14</v>
      </c>
      <c r="K4" s="1">
        <f>AVERAGE(B4:B23)</f>
        <v>23.05</v>
      </c>
      <c r="L4" s="1">
        <f>AVERAGE(C4:C23)</f>
        <v>25.8</v>
      </c>
      <c r="M4" s="1">
        <f>AVERAGE(D4:D23)</f>
        <v>1.126573</v>
      </c>
      <c r="N4" s="1">
        <f>AVERAGE(E4:E23)</f>
        <v>0.86346895000000001</v>
      </c>
      <c r="O4" s="1">
        <f>AVERAGE(F4:F23)</f>
        <v>151244.04999999999</v>
      </c>
      <c r="P4" s="1">
        <f>AVERAGE(G4:G23)</f>
        <v>0.30836729999999996</v>
      </c>
      <c r="Q4" s="1">
        <f>COUNTIF(D4:D23, 1)</f>
        <v>11</v>
      </c>
      <c r="R4" s="1">
        <f>100/K4</f>
        <v>4.3383947939262475</v>
      </c>
      <c r="S4" s="1">
        <f>100/L4</f>
        <v>3.8759689922480618</v>
      </c>
    </row>
    <row r="5" spans="1:1024" x14ac:dyDescent="0.25">
      <c r="A5" s="1">
        <v>50</v>
      </c>
      <c r="B5" s="1">
        <v>22</v>
      </c>
      <c r="C5" s="1">
        <v>22</v>
      </c>
      <c r="D5" s="1">
        <v>1</v>
      </c>
      <c r="E5" s="1">
        <v>0.94320999999999999</v>
      </c>
      <c r="F5" s="1">
        <v>125723</v>
      </c>
      <c r="G5" s="1">
        <v>0.22672300000000001</v>
      </c>
      <c r="H5" s="1">
        <v>286.08300000000003</v>
      </c>
      <c r="J5"/>
      <c r="K5"/>
      <c r="L5"/>
      <c r="M5"/>
    </row>
    <row r="6" spans="1:1024" x14ac:dyDescent="0.25">
      <c r="A6" s="1">
        <v>101</v>
      </c>
      <c r="B6" s="1">
        <v>19</v>
      </c>
      <c r="C6" s="1">
        <v>38</v>
      </c>
      <c r="D6" s="1">
        <v>2</v>
      </c>
      <c r="E6" s="1">
        <v>0.401702</v>
      </c>
      <c r="F6" s="1">
        <v>51533</v>
      </c>
      <c r="G6" s="1">
        <v>0.131795</v>
      </c>
      <c r="H6" s="1">
        <v>104.76900000000001</v>
      </c>
      <c r="J6" s="4"/>
      <c r="K6" s="4" t="s">
        <v>4</v>
      </c>
      <c r="L6" s="4" t="s">
        <v>5</v>
      </c>
      <c r="M6" s="4" t="s">
        <v>10</v>
      </c>
    </row>
    <row r="7" spans="1:1024" x14ac:dyDescent="0.25">
      <c r="A7" s="1">
        <v>171</v>
      </c>
      <c r="B7" s="1">
        <v>23</v>
      </c>
      <c r="C7" s="1">
        <v>23</v>
      </c>
      <c r="D7" s="1">
        <v>1</v>
      </c>
      <c r="E7" s="1">
        <v>0.94740400000000002</v>
      </c>
      <c r="F7" s="1">
        <v>105603</v>
      </c>
      <c r="G7" s="1">
        <v>0.157917</v>
      </c>
      <c r="H7" s="1">
        <v>1.4107000000000001</v>
      </c>
      <c r="J7" s="4" t="s">
        <v>15</v>
      </c>
      <c r="K7" s="1">
        <f>MAX(D4:D23)</f>
        <v>2</v>
      </c>
      <c r="L7" s="1">
        <f>MAX(E4:E23)</f>
        <v>0.99148800000000004</v>
      </c>
      <c r="M7" s="1">
        <f>MAX(F4:F23)</f>
        <v>385400</v>
      </c>
    </row>
    <row r="8" spans="1:1024" x14ac:dyDescent="0.25">
      <c r="A8" s="1">
        <v>232</v>
      </c>
      <c r="B8" s="1">
        <v>22</v>
      </c>
      <c r="C8" s="1">
        <v>27</v>
      </c>
      <c r="D8" s="1">
        <v>1.2272700000000001</v>
      </c>
      <c r="E8" s="1">
        <v>0.74617999999999995</v>
      </c>
      <c r="F8" s="1">
        <v>80436</v>
      </c>
      <c r="G8" s="1">
        <v>0.27027299999999999</v>
      </c>
      <c r="H8" s="1">
        <v>33.416699999999999</v>
      </c>
      <c r="J8" s="4" t="s">
        <v>16</v>
      </c>
      <c r="K8" s="1">
        <f>MIN(D4:D23)</f>
        <v>1</v>
      </c>
      <c r="L8" s="1">
        <f>MIN(E4:E23)</f>
        <v>0.401702</v>
      </c>
      <c r="M8" s="1">
        <f>MIN(F4:F23)</f>
        <v>51533</v>
      </c>
    </row>
    <row r="9" spans="1:1024" x14ac:dyDescent="0.25">
      <c r="A9" s="1">
        <v>243</v>
      </c>
      <c r="B9" s="1">
        <v>23</v>
      </c>
      <c r="C9" s="1">
        <v>23</v>
      </c>
      <c r="D9" s="1">
        <v>1</v>
      </c>
      <c r="E9" s="1">
        <v>0.95147099999999996</v>
      </c>
      <c r="F9" s="1">
        <v>106925</v>
      </c>
      <c r="G9" s="1">
        <v>0.46634999999999999</v>
      </c>
      <c r="H9" s="1">
        <v>8.2545099999999998</v>
      </c>
      <c r="J9"/>
      <c r="K9"/>
      <c r="L9"/>
    </row>
    <row r="10" spans="1:1024" x14ac:dyDescent="0.25">
      <c r="A10" s="1">
        <v>318</v>
      </c>
      <c r="B10" s="1">
        <v>28</v>
      </c>
      <c r="C10" s="1">
        <v>28</v>
      </c>
      <c r="D10" s="1">
        <v>1</v>
      </c>
      <c r="E10" s="1">
        <v>0.96101499999999995</v>
      </c>
      <c r="F10" s="1">
        <v>385400</v>
      </c>
      <c r="G10" s="1">
        <v>0.565832</v>
      </c>
      <c r="H10" s="1">
        <v>2.12853</v>
      </c>
      <c r="J10"/>
      <c r="K10"/>
      <c r="L10"/>
    </row>
    <row r="11" spans="1:1024" x14ac:dyDescent="0.25">
      <c r="A11" s="1">
        <v>396</v>
      </c>
      <c r="B11" s="1">
        <v>23</v>
      </c>
      <c r="C11" s="1">
        <v>23</v>
      </c>
      <c r="D11" s="1">
        <v>1</v>
      </c>
      <c r="E11" s="1">
        <v>0.95465199999999995</v>
      </c>
      <c r="F11" s="1">
        <v>119251</v>
      </c>
      <c r="G11" s="1">
        <v>0.405557</v>
      </c>
      <c r="H11" s="1">
        <v>200.30699999999999</v>
      </c>
      <c r="J11" s="4" t="s">
        <v>17</v>
      </c>
      <c r="K11" s="1">
        <f>COUNTIF(D4:D23, "&gt;=2")</f>
        <v>1</v>
      </c>
      <c r="L11"/>
    </row>
    <row r="12" spans="1:1024" x14ac:dyDescent="0.25">
      <c r="A12" s="1">
        <v>420</v>
      </c>
      <c r="B12" s="1">
        <v>21</v>
      </c>
      <c r="C12" s="1">
        <v>22</v>
      </c>
      <c r="D12" s="1">
        <v>1.04762</v>
      </c>
      <c r="E12" s="1">
        <v>0.88594300000000004</v>
      </c>
      <c r="F12" s="1">
        <v>103762</v>
      </c>
      <c r="G12" s="1">
        <v>0.346165</v>
      </c>
      <c r="H12" s="1">
        <v>123.53400000000001</v>
      </c>
      <c r="J12"/>
      <c r="K12"/>
      <c r="L12"/>
    </row>
    <row r="13" spans="1:1024" x14ac:dyDescent="0.25">
      <c r="A13" s="1">
        <v>456</v>
      </c>
      <c r="B13" s="1">
        <v>22</v>
      </c>
      <c r="C13" s="1">
        <v>22</v>
      </c>
      <c r="D13" s="1">
        <v>1</v>
      </c>
      <c r="E13" s="1">
        <v>0.99065400000000003</v>
      </c>
      <c r="F13" s="1">
        <v>174778</v>
      </c>
      <c r="G13" s="1">
        <v>0.36024400000000001</v>
      </c>
      <c r="H13" s="1">
        <v>6.0415200000000002</v>
      </c>
      <c r="J13"/>
      <c r="K13"/>
      <c r="L13"/>
    </row>
    <row r="14" spans="1:1024" x14ac:dyDescent="0.25">
      <c r="A14" s="1">
        <v>542</v>
      </c>
      <c r="B14" s="1">
        <v>20</v>
      </c>
      <c r="C14" s="1">
        <v>20</v>
      </c>
      <c r="D14" s="1">
        <v>1</v>
      </c>
      <c r="E14" s="1">
        <v>0.94247099999999995</v>
      </c>
      <c r="F14" s="1">
        <v>85612</v>
      </c>
      <c r="G14" s="1">
        <v>0.25970300000000002</v>
      </c>
      <c r="H14" s="1">
        <v>0</v>
      </c>
      <c r="J14" s="4" t="s">
        <v>18</v>
      </c>
      <c r="K14" s="1">
        <f>_xlfn.STDEV.P(C4:C23)</f>
        <v>4.71805044483418</v>
      </c>
      <c r="L14"/>
    </row>
    <row r="15" spans="1:1024" x14ac:dyDescent="0.25">
      <c r="A15" s="1">
        <v>594</v>
      </c>
      <c r="B15" s="1">
        <v>26</v>
      </c>
      <c r="C15" s="1">
        <v>29</v>
      </c>
      <c r="D15" s="1">
        <v>1.11538</v>
      </c>
      <c r="E15" s="1">
        <v>0.84638800000000003</v>
      </c>
      <c r="F15" s="1">
        <v>114385</v>
      </c>
      <c r="G15" s="1">
        <v>0.29476200000000002</v>
      </c>
      <c r="H15" s="1">
        <v>0</v>
      </c>
      <c r="J15" s="4" t="s">
        <v>19</v>
      </c>
      <c r="K15" s="1">
        <f>K14/L4</f>
        <v>0.18287017228039457</v>
      </c>
      <c r="L15" s="1" t="s">
        <v>20</v>
      </c>
    </row>
    <row r="16" spans="1:1024" x14ac:dyDescent="0.25">
      <c r="A16" s="1">
        <v>628</v>
      </c>
      <c r="B16" s="1">
        <v>22</v>
      </c>
      <c r="C16" s="1">
        <v>22</v>
      </c>
      <c r="D16" s="1">
        <v>1</v>
      </c>
      <c r="E16" s="1">
        <v>0.95694500000000005</v>
      </c>
      <c r="F16" s="1">
        <v>189611</v>
      </c>
      <c r="G16" s="1">
        <v>0.32720199999999999</v>
      </c>
      <c r="H16" s="1">
        <v>4.22675</v>
      </c>
    </row>
    <row r="17" spans="1:8" x14ac:dyDescent="0.25">
      <c r="A17" s="1">
        <v>662</v>
      </c>
      <c r="B17" s="1">
        <v>23</v>
      </c>
      <c r="C17" s="1">
        <v>33</v>
      </c>
      <c r="D17" s="1">
        <v>1.4347799999999999</v>
      </c>
      <c r="E17" s="1">
        <v>0.63025699999999996</v>
      </c>
      <c r="F17" s="1">
        <v>80165</v>
      </c>
      <c r="G17" s="1">
        <v>0.19092300000000001</v>
      </c>
      <c r="H17" s="1">
        <v>262.44299999999998</v>
      </c>
    </row>
    <row r="18" spans="1:8" x14ac:dyDescent="0.25">
      <c r="A18" s="1">
        <v>711</v>
      </c>
      <c r="B18" s="1">
        <v>22</v>
      </c>
      <c r="C18" s="1">
        <v>22</v>
      </c>
      <c r="D18" s="1">
        <v>1</v>
      </c>
      <c r="E18" s="1">
        <v>0.972024</v>
      </c>
      <c r="F18" s="1">
        <v>126832</v>
      </c>
      <c r="G18" s="1">
        <v>0.253662</v>
      </c>
      <c r="H18" s="1">
        <v>1.02058</v>
      </c>
    </row>
    <row r="19" spans="1:8" x14ac:dyDescent="0.25">
      <c r="A19" s="1">
        <v>732</v>
      </c>
      <c r="B19" s="1">
        <v>25</v>
      </c>
      <c r="C19" s="1">
        <v>25</v>
      </c>
      <c r="D19" s="1">
        <v>1</v>
      </c>
      <c r="E19" s="1">
        <v>0.95589900000000005</v>
      </c>
      <c r="F19" s="1">
        <v>271584</v>
      </c>
      <c r="G19" s="1">
        <v>0.28858600000000001</v>
      </c>
      <c r="H19" s="1">
        <v>0</v>
      </c>
    </row>
    <row r="20" spans="1:8" x14ac:dyDescent="0.25">
      <c r="A20" s="1">
        <v>860</v>
      </c>
      <c r="B20" s="1">
        <v>22</v>
      </c>
      <c r="C20" s="1">
        <v>22</v>
      </c>
      <c r="D20" s="1">
        <v>1</v>
      </c>
      <c r="E20" s="1">
        <v>0.99148800000000004</v>
      </c>
      <c r="F20" s="1">
        <v>377393</v>
      </c>
      <c r="G20" s="1">
        <v>0.51722800000000002</v>
      </c>
      <c r="H20" s="1">
        <v>9.0493199999999998</v>
      </c>
    </row>
    <row r="21" spans="1:8" x14ac:dyDescent="0.25">
      <c r="A21" s="1">
        <v>884</v>
      </c>
      <c r="B21" s="1">
        <v>23</v>
      </c>
      <c r="C21" s="1">
        <v>33</v>
      </c>
      <c r="D21" s="1">
        <v>1.4347799999999999</v>
      </c>
      <c r="E21" s="1">
        <v>0.57862800000000003</v>
      </c>
      <c r="F21" s="1">
        <v>77229</v>
      </c>
      <c r="G21" s="1">
        <v>0.25572499999999998</v>
      </c>
      <c r="H21" s="1">
        <v>283.42599999999999</v>
      </c>
    </row>
    <row r="22" spans="1:8" x14ac:dyDescent="0.25">
      <c r="A22" s="1">
        <v>925</v>
      </c>
      <c r="B22" s="1">
        <v>25</v>
      </c>
      <c r="C22" s="1">
        <v>27</v>
      </c>
      <c r="D22" s="1">
        <v>1.08</v>
      </c>
      <c r="E22" s="1">
        <v>0.88312100000000004</v>
      </c>
      <c r="F22" s="1">
        <v>146606</v>
      </c>
      <c r="G22" s="1">
        <v>0.27167799999999998</v>
      </c>
      <c r="H22" s="1">
        <v>0</v>
      </c>
    </row>
    <row r="23" spans="1:8" x14ac:dyDescent="0.25">
      <c r="A23" s="1">
        <v>994</v>
      </c>
      <c r="B23" s="1">
        <v>27</v>
      </c>
      <c r="C23" s="1">
        <v>31</v>
      </c>
      <c r="D23" s="1">
        <v>1.14815</v>
      </c>
      <c r="E23" s="1">
        <v>0.80576899999999996</v>
      </c>
      <c r="F23" s="1">
        <v>142764</v>
      </c>
      <c r="G23" s="1">
        <v>0.22253100000000001</v>
      </c>
      <c r="H23" s="1">
        <v>190.03800000000001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3333"/>
  </sheetPr>
  <dimension ref="A1:AMK23"/>
  <sheetViews>
    <sheetView windowProtection="1" zoomScale="75" zoomScaleNormal="75" workbookViewId="0">
      <pane ySplit="3" topLeftCell="A4" activePane="bottomLeft" state="frozen"/>
      <selection pane="bottomLeft" activeCell="U20" sqref="U20"/>
    </sheetView>
  </sheetViews>
  <sheetFormatPr defaultRowHeight="16.5" x14ac:dyDescent="0.25"/>
  <cols>
    <col min="1" max="1025" width="10.7109375" style="1"/>
  </cols>
  <sheetData>
    <row r="1" spans="1:1024" ht="22.9" customHeight="1" x14ac:dyDescent="0.35">
      <c r="A1" s="2" t="s">
        <v>22</v>
      </c>
      <c r="B1" s="3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2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4" customFormat="1" ht="16.7" customHeight="1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K3" s="4" t="s">
        <v>2</v>
      </c>
      <c r="L3" s="4" t="s">
        <v>9</v>
      </c>
      <c r="M3" s="4" t="s">
        <v>4</v>
      </c>
      <c r="N3" s="4" t="s">
        <v>5</v>
      </c>
      <c r="O3" s="4" t="s">
        <v>10</v>
      </c>
      <c r="P3" s="4" t="s">
        <v>7</v>
      </c>
      <c r="Q3" s="4" t="s">
        <v>11</v>
      </c>
      <c r="R3" s="4" t="s">
        <v>12</v>
      </c>
      <c r="S3" s="4" t="s">
        <v>13</v>
      </c>
    </row>
    <row r="4" spans="1:1024" x14ac:dyDescent="0.25">
      <c r="A4" s="1">
        <v>8</v>
      </c>
      <c r="B4" s="1">
        <v>23</v>
      </c>
      <c r="C4" s="1">
        <v>24</v>
      </c>
      <c r="D4" s="1">
        <v>1.04348</v>
      </c>
      <c r="E4" s="1">
        <v>0.92417099999999996</v>
      </c>
      <c r="F4" s="1">
        <v>146631</v>
      </c>
      <c r="G4" s="1">
        <v>0.36044900000000002</v>
      </c>
      <c r="H4" s="1">
        <v>3.3227000000000002</v>
      </c>
      <c r="J4" s="4" t="s">
        <v>14</v>
      </c>
      <c r="K4" s="1">
        <f>AVERAGE(B4:B23)</f>
        <v>23.05</v>
      </c>
      <c r="L4" s="1">
        <f>AVERAGE(C4:C23)</f>
        <v>25.4</v>
      </c>
      <c r="M4" s="1">
        <f>AVERAGE(D4:D23)</f>
        <v>1.109874</v>
      </c>
      <c r="N4" s="1">
        <f>AVERAGE(E4:E23)</f>
        <v>0.87647834999999996</v>
      </c>
      <c r="O4" s="1">
        <f>AVERAGE(F4:F23)</f>
        <v>137188</v>
      </c>
      <c r="P4" s="1">
        <f>AVERAGE(G4:G23)</f>
        <v>0.31825520000000002</v>
      </c>
      <c r="Q4" s="1">
        <f>COUNTIF(D4:D23, 1)</f>
        <v>12</v>
      </c>
      <c r="R4" s="1">
        <f>100/K4</f>
        <v>4.3383947939262475</v>
      </c>
      <c r="S4" s="1">
        <f>100/L4</f>
        <v>3.9370078740157481</v>
      </c>
    </row>
    <row r="5" spans="1:1024" x14ac:dyDescent="0.25">
      <c r="A5" s="1">
        <v>50</v>
      </c>
      <c r="B5" s="1">
        <v>22</v>
      </c>
      <c r="C5" s="1">
        <v>22</v>
      </c>
      <c r="D5" s="1">
        <v>1</v>
      </c>
      <c r="E5" s="1">
        <v>0.93923400000000001</v>
      </c>
      <c r="F5" s="1">
        <v>103799</v>
      </c>
      <c r="G5" s="1">
        <v>0.23943</v>
      </c>
      <c r="H5" s="1">
        <v>522.11</v>
      </c>
      <c r="J5"/>
      <c r="K5"/>
      <c r="L5"/>
      <c r="M5"/>
    </row>
    <row r="6" spans="1:1024" x14ac:dyDescent="0.25">
      <c r="A6" s="1">
        <v>101</v>
      </c>
      <c r="B6" s="1">
        <v>19</v>
      </c>
      <c r="C6" s="1">
        <v>38</v>
      </c>
      <c r="D6" s="1">
        <v>2</v>
      </c>
      <c r="E6" s="1">
        <v>0.40265000000000001</v>
      </c>
      <c r="F6" s="1">
        <v>44756</v>
      </c>
      <c r="G6" s="1">
        <v>0.120893</v>
      </c>
      <c r="H6" s="1">
        <v>111.879</v>
      </c>
      <c r="J6" s="4"/>
      <c r="K6" s="4" t="s">
        <v>4</v>
      </c>
      <c r="L6" s="4" t="s">
        <v>5</v>
      </c>
      <c r="M6" s="4" t="s">
        <v>10</v>
      </c>
    </row>
    <row r="7" spans="1:1024" x14ac:dyDescent="0.25">
      <c r="A7" s="1">
        <v>171</v>
      </c>
      <c r="B7" s="1">
        <v>23</v>
      </c>
      <c r="C7" s="1">
        <v>23</v>
      </c>
      <c r="D7" s="1">
        <v>1</v>
      </c>
      <c r="E7" s="1">
        <v>0.95108300000000001</v>
      </c>
      <c r="F7" s="1">
        <v>85315</v>
      </c>
      <c r="G7" s="1">
        <v>0.15578600000000001</v>
      </c>
      <c r="H7" s="1">
        <v>19.260400000000001</v>
      </c>
      <c r="J7" s="4" t="s">
        <v>15</v>
      </c>
      <c r="K7" s="1">
        <f>MAX(D4:D23)</f>
        <v>2</v>
      </c>
      <c r="L7" s="1">
        <f>MAX(E4:E23)</f>
        <v>0.991425</v>
      </c>
      <c r="M7" s="1">
        <f>MAX(F4:F23)</f>
        <v>383956</v>
      </c>
    </row>
    <row r="8" spans="1:1024" x14ac:dyDescent="0.25">
      <c r="A8" s="1">
        <v>232</v>
      </c>
      <c r="B8" s="1">
        <v>22</v>
      </c>
      <c r="C8" s="1">
        <v>26</v>
      </c>
      <c r="D8" s="1">
        <v>1.1818200000000001</v>
      </c>
      <c r="E8" s="1">
        <v>0.77370899999999998</v>
      </c>
      <c r="F8" s="1">
        <v>68633</v>
      </c>
      <c r="G8" s="1">
        <v>0.26496199999999998</v>
      </c>
      <c r="H8" s="1">
        <v>171.15199999999999</v>
      </c>
      <c r="J8" s="4" t="s">
        <v>16</v>
      </c>
      <c r="K8" s="1">
        <f>MIN(D4:D23)</f>
        <v>1</v>
      </c>
      <c r="L8" s="1">
        <f>MIN(E4:E23)</f>
        <v>0.40265000000000001</v>
      </c>
      <c r="M8" s="1">
        <f>MIN(F4:F23)</f>
        <v>44756</v>
      </c>
    </row>
    <row r="9" spans="1:1024" x14ac:dyDescent="0.25">
      <c r="A9" s="1">
        <v>243</v>
      </c>
      <c r="B9" s="1">
        <v>23</v>
      </c>
      <c r="C9" s="1">
        <v>23</v>
      </c>
      <c r="D9" s="1">
        <v>1</v>
      </c>
      <c r="E9" s="1">
        <v>0.95098499999999997</v>
      </c>
      <c r="F9" s="1">
        <v>121703</v>
      </c>
      <c r="G9" s="1">
        <v>0.44006499999999998</v>
      </c>
      <c r="H9" s="1">
        <v>13.9863</v>
      </c>
      <c r="J9"/>
      <c r="K9"/>
      <c r="L9"/>
    </row>
    <row r="10" spans="1:1024" x14ac:dyDescent="0.25">
      <c r="A10" s="1">
        <v>318</v>
      </c>
      <c r="B10" s="1">
        <v>28</v>
      </c>
      <c r="C10" s="1">
        <v>28</v>
      </c>
      <c r="D10" s="1">
        <v>1</v>
      </c>
      <c r="E10" s="1">
        <v>0.96088200000000001</v>
      </c>
      <c r="F10" s="1">
        <v>383956</v>
      </c>
      <c r="G10" s="1">
        <v>0.58609599999999995</v>
      </c>
      <c r="H10" s="1">
        <v>3.6577600000000002E-2</v>
      </c>
      <c r="J10"/>
      <c r="K10"/>
      <c r="L10"/>
    </row>
    <row r="11" spans="1:1024" x14ac:dyDescent="0.25">
      <c r="A11" s="1">
        <v>396</v>
      </c>
      <c r="B11" s="1">
        <v>23</v>
      </c>
      <c r="C11" s="1">
        <v>23</v>
      </c>
      <c r="D11" s="1">
        <v>1</v>
      </c>
      <c r="E11" s="1">
        <v>0.95360100000000003</v>
      </c>
      <c r="F11" s="1">
        <v>122756</v>
      </c>
      <c r="G11" s="1">
        <v>0.42718499999999998</v>
      </c>
      <c r="H11" s="1">
        <v>27.043700000000001</v>
      </c>
      <c r="J11" s="4" t="s">
        <v>17</v>
      </c>
      <c r="K11" s="1">
        <f>COUNTIF(D4:D23, "&gt;=2")</f>
        <v>1</v>
      </c>
      <c r="L11"/>
    </row>
    <row r="12" spans="1:1024" x14ac:dyDescent="0.25">
      <c r="A12" s="1">
        <v>420</v>
      </c>
      <c r="B12" s="1">
        <v>21</v>
      </c>
      <c r="C12" s="1">
        <v>21</v>
      </c>
      <c r="D12" s="1">
        <v>1</v>
      </c>
      <c r="E12" s="1">
        <v>0.93335299999999999</v>
      </c>
      <c r="F12" s="1">
        <v>90210</v>
      </c>
      <c r="G12" s="1">
        <v>0.35580200000000001</v>
      </c>
      <c r="H12" s="1">
        <v>70.138000000000005</v>
      </c>
      <c r="J12"/>
      <c r="K12"/>
      <c r="L12"/>
    </row>
    <row r="13" spans="1:1024" x14ac:dyDescent="0.25">
      <c r="A13" s="1">
        <v>456</v>
      </c>
      <c r="B13" s="1">
        <v>22</v>
      </c>
      <c r="C13" s="1">
        <v>22</v>
      </c>
      <c r="D13" s="1">
        <v>1</v>
      </c>
      <c r="E13" s="1">
        <v>0.99055199999999999</v>
      </c>
      <c r="F13" s="1">
        <v>164499</v>
      </c>
      <c r="G13" s="1">
        <v>0.385994</v>
      </c>
      <c r="H13" s="1">
        <v>141.74</v>
      </c>
      <c r="J13"/>
      <c r="K13"/>
      <c r="L13"/>
    </row>
    <row r="14" spans="1:1024" x14ac:dyDescent="0.25">
      <c r="A14" s="1">
        <v>542</v>
      </c>
      <c r="B14" s="1">
        <v>20</v>
      </c>
      <c r="C14" s="1">
        <v>20</v>
      </c>
      <c r="D14" s="1">
        <v>1</v>
      </c>
      <c r="E14" s="1">
        <v>0.94097399999999998</v>
      </c>
      <c r="F14" s="1">
        <v>88580</v>
      </c>
      <c r="G14" s="1">
        <v>0.320185</v>
      </c>
      <c r="H14" s="1">
        <v>0</v>
      </c>
      <c r="J14" s="4" t="s">
        <v>18</v>
      </c>
      <c r="K14" s="1">
        <f>_xlfn.STDEV.P(C4:C23)</f>
        <v>4.4988887516807967</v>
      </c>
      <c r="L14"/>
    </row>
    <row r="15" spans="1:1024" x14ac:dyDescent="0.25">
      <c r="A15" s="1">
        <v>594</v>
      </c>
      <c r="B15" s="1">
        <v>26</v>
      </c>
      <c r="C15" s="1">
        <v>27</v>
      </c>
      <c r="D15" s="1">
        <v>1.0384599999999999</v>
      </c>
      <c r="E15" s="1">
        <v>0.92276000000000002</v>
      </c>
      <c r="F15" s="1">
        <v>143318</v>
      </c>
      <c r="G15" s="1">
        <v>0.330648</v>
      </c>
      <c r="H15" s="1">
        <v>260.25</v>
      </c>
      <c r="J15" s="4" t="s">
        <v>19</v>
      </c>
      <c r="K15" s="1">
        <f>K14/L4</f>
        <v>0.17712160439688177</v>
      </c>
      <c r="L15" s="1" t="s">
        <v>20</v>
      </c>
    </row>
    <row r="16" spans="1:1024" x14ac:dyDescent="0.25">
      <c r="A16" s="1">
        <v>628</v>
      </c>
      <c r="B16" s="1">
        <v>22</v>
      </c>
      <c r="C16" s="1">
        <v>22</v>
      </c>
      <c r="D16" s="1">
        <v>1</v>
      </c>
      <c r="E16" s="1">
        <v>0.95485100000000001</v>
      </c>
      <c r="F16" s="1">
        <v>161098</v>
      </c>
      <c r="G16" s="1">
        <v>0.33132899999999998</v>
      </c>
      <c r="H16" s="1">
        <v>6.69672</v>
      </c>
    </row>
    <row r="17" spans="1:8" x14ac:dyDescent="0.25">
      <c r="A17" s="1">
        <v>662</v>
      </c>
      <c r="B17" s="1">
        <v>23</v>
      </c>
      <c r="C17" s="1">
        <v>33</v>
      </c>
      <c r="D17" s="1">
        <v>1.4347799999999999</v>
      </c>
      <c r="E17" s="1">
        <v>0.62809599999999999</v>
      </c>
      <c r="F17" s="1">
        <v>64657</v>
      </c>
      <c r="G17" s="1">
        <v>0.21013899999999999</v>
      </c>
      <c r="H17" s="1">
        <v>72.020300000000006</v>
      </c>
    </row>
    <row r="18" spans="1:8" x14ac:dyDescent="0.25">
      <c r="A18" s="1">
        <v>711</v>
      </c>
      <c r="B18" s="1">
        <v>22</v>
      </c>
      <c r="C18" s="1">
        <v>22</v>
      </c>
      <c r="D18" s="1">
        <v>1</v>
      </c>
      <c r="E18" s="1">
        <v>0.97070900000000004</v>
      </c>
      <c r="F18" s="1">
        <v>68593</v>
      </c>
      <c r="G18" s="1">
        <v>0.189966</v>
      </c>
      <c r="H18" s="1">
        <v>29.7697</v>
      </c>
    </row>
    <row r="19" spans="1:8" x14ac:dyDescent="0.25">
      <c r="A19" s="1">
        <v>732</v>
      </c>
      <c r="B19" s="1">
        <v>25</v>
      </c>
      <c r="C19" s="1">
        <v>25</v>
      </c>
      <c r="D19" s="1">
        <v>1</v>
      </c>
      <c r="E19" s="1">
        <v>0.95581799999999995</v>
      </c>
      <c r="F19" s="1">
        <v>254747</v>
      </c>
      <c r="G19" s="1">
        <v>0.31071900000000002</v>
      </c>
      <c r="H19" s="1">
        <v>0</v>
      </c>
    </row>
    <row r="20" spans="1:8" x14ac:dyDescent="0.25">
      <c r="A20" s="1">
        <v>860</v>
      </c>
      <c r="B20" s="1">
        <v>22</v>
      </c>
      <c r="C20" s="1">
        <v>22</v>
      </c>
      <c r="D20" s="1">
        <v>1</v>
      </c>
      <c r="E20" s="1">
        <v>0.991425</v>
      </c>
      <c r="F20" s="1">
        <v>302222</v>
      </c>
      <c r="G20" s="1">
        <v>0.50278599999999996</v>
      </c>
      <c r="H20" s="1">
        <v>57.166699999999999</v>
      </c>
    </row>
    <row r="21" spans="1:8" x14ac:dyDescent="0.25">
      <c r="A21" s="1">
        <v>884</v>
      </c>
      <c r="B21" s="1">
        <v>23</v>
      </c>
      <c r="C21" s="1">
        <v>31</v>
      </c>
      <c r="D21" s="1">
        <v>1.3478300000000001</v>
      </c>
      <c r="E21" s="1">
        <v>0.63282700000000003</v>
      </c>
      <c r="F21" s="1">
        <v>71385</v>
      </c>
      <c r="G21" s="1">
        <v>0.263797</v>
      </c>
      <c r="H21" s="1">
        <v>62.604799999999997</v>
      </c>
    </row>
    <row r="22" spans="1:8" x14ac:dyDescent="0.25">
      <c r="A22" s="1">
        <v>925</v>
      </c>
      <c r="B22" s="1">
        <v>25</v>
      </c>
      <c r="C22" s="1">
        <v>26</v>
      </c>
      <c r="D22" s="1">
        <v>1.04</v>
      </c>
      <c r="E22" s="1">
        <v>0.92205700000000002</v>
      </c>
      <c r="F22" s="1">
        <v>142975</v>
      </c>
      <c r="G22" s="1">
        <v>0.31295600000000001</v>
      </c>
      <c r="H22" s="1">
        <v>92.253200000000007</v>
      </c>
    </row>
    <row r="23" spans="1:8" x14ac:dyDescent="0.25">
      <c r="A23" s="1">
        <v>994</v>
      </c>
      <c r="B23" s="1">
        <v>27</v>
      </c>
      <c r="C23" s="1">
        <v>30</v>
      </c>
      <c r="D23" s="1">
        <v>1.11111</v>
      </c>
      <c r="E23" s="1">
        <v>0.82982999999999996</v>
      </c>
      <c r="F23" s="1">
        <v>113927</v>
      </c>
      <c r="G23" s="1">
        <v>0.25591700000000001</v>
      </c>
      <c r="H23" s="1">
        <v>127.072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6600"/>
  </sheetPr>
  <dimension ref="A1:AMK23"/>
  <sheetViews>
    <sheetView windowProtection="1" zoomScale="75" zoomScaleNormal="75" workbookViewId="0">
      <pane ySplit="3" topLeftCell="A4" activePane="bottomLeft" state="frozen"/>
      <selection pane="bottomLeft" activeCell="Y21" sqref="Y21"/>
    </sheetView>
  </sheetViews>
  <sheetFormatPr defaultRowHeight="16.5" x14ac:dyDescent="0.25"/>
  <cols>
    <col min="1" max="1025" width="10.7109375" style="1"/>
  </cols>
  <sheetData>
    <row r="1" spans="1:1024" ht="22.9" customHeight="1" x14ac:dyDescent="0.35">
      <c r="A1" s="5" t="s">
        <v>23</v>
      </c>
      <c r="B1" s="6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2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4" customFormat="1" ht="16.7" customHeight="1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K3" s="4" t="s">
        <v>2</v>
      </c>
      <c r="L3" s="4" t="s">
        <v>9</v>
      </c>
      <c r="M3" s="4" t="s">
        <v>4</v>
      </c>
      <c r="N3" s="4" t="s">
        <v>5</v>
      </c>
      <c r="O3" s="4" t="s">
        <v>10</v>
      </c>
      <c r="P3" s="4" t="s">
        <v>7</v>
      </c>
      <c r="Q3" s="4" t="s">
        <v>11</v>
      </c>
      <c r="R3" s="4" t="s">
        <v>12</v>
      </c>
      <c r="S3" s="4" t="s">
        <v>13</v>
      </c>
    </row>
    <row r="4" spans="1:1024" x14ac:dyDescent="0.25">
      <c r="A4" s="1">
        <v>8</v>
      </c>
      <c r="B4" s="1">
        <v>12</v>
      </c>
      <c r="C4" s="1">
        <v>15</v>
      </c>
      <c r="D4" s="1">
        <v>1.25</v>
      </c>
      <c r="E4" s="1">
        <v>0.71881099999999998</v>
      </c>
      <c r="F4" s="1">
        <v>21820</v>
      </c>
      <c r="G4" s="1">
        <v>0.40945399999999998</v>
      </c>
      <c r="H4" s="1">
        <v>76.162199999999999</v>
      </c>
      <c r="J4" s="4" t="s">
        <v>14</v>
      </c>
      <c r="K4" s="1">
        <f>AVERAGE(B4:B23)</f>
        <v>11.8</v>
      </c>
      <c r="L4" s="1">
        <f>AVERAGE(C4:C23)</f>
        <v>17.7</v>
      </c>
      <c r="M4" s="1">
        <f>AVERAGE(D4:D23)</f>
        <v>1.5162409999999997</v>
      </c>
      <c r="N4" s="1">
        <f>AVERAGE(E4:E23)</f>
        <v>0.68271665000000004</v>
      </c>
      <c r="O4" s="1">
        <f>AVERAGE(F4:F23)</f>
        <v>20517.900000000001</v>
      </c>
      <c r="P4" s="1">
        <f>AVERAGE(G4:G23)</f>
        <v>0.29675990999999996</v>
      </c>
      <c r="Q4" s="1">
        <f>COUNTIF(D4:D23, 1)</f>
        <v>6</v>
      </c>
      <c r="R4" s="1">
        <f>100/K4</f>
        <v>8.4745762711864394</v>
      </c>
      <c r="S4" s="1">
        <f>100/L4</f>
        <v>5.6497175141242941</v>
      </c>
    </row>
    <row r="5" spans="1:1024" x14ac:dyDescent="0.25">
      <c r="A5" s="1">
        <v>50</v>
      </c>
      <c r="B5" s="1">
        <v>11</v>
      </c>
      <c r="C5" s="1">
        <v>20</v>
      </c>
      <c r="D5" s="1">
        <v>1.8181799999999999</v>
      </c>
      <c r="E5" s="1">
        <v>0.47390100000000002</v>
      </c>
      <c r="F5" s="1">
        <v>14398</v>
      </c>
      <c r="G5" s="1">
        <v>0.138599</v>
      </c>
      <c r="H5" s="1">
        <v>17.851600000000001</v>
      </c>
      <c r="J5"/>
      <c r="K5"/>
      <c r="L5"/>
      <c r="M5"/>
    </row>
    <row r="6" spans="1:1024" x14ac:dyDescent="0.25">
      <c r="A6" s="1">
        <v>101</v>
      </c>
      <c r="B6" s="1">
        <v>10</v>
      </c>
      <c r="C6" s="1">
        <v>38</v>
      </c>
      <c r="D6" s="1">
        <v>3.8</v>
      </c>
      <c r="E6" s="1">
        <v>0.17982600000000001</v>
      </c>
      <c r="F6" s="1">
        <v>11738</v>
      </c>
      <c r="G6" s="1">
        <v>0.11899899999999999</v>
      </c>
      <c r="H6" s="1">
        <v>0</v>
      </c>
      <c r="J6" s="4"/>
      <c r="K6" s="4" t="s">
        <v>4</v>
      </c>
      <c r="L6" s="4" t="s">
        <v>5</v>
      </c>
      <c r="M6" s="4" t="s">
        <v>10</v>
      </c>
    </row>
    <row r="7" spans="1:1024" x14ac:dyDescent="0.25">
      <c r="A7" s="1">
        <v>171</v>
      </c>
      <c r="B7" s="1">
        <v>12</v>
      </c>
      <c r="C7" s="1">
        <v>17</v>
      </c>
      <c r="D7" s="1">
        <v>1.4166700000000001</v>
      </c>
      <c r="E7" s="1">
        <v>0.60003300000000004</v>
      </c>
      <c r="F7" s="1">
        <v>16437</v>
      </c>
      <c r="G7" s="1">
        <v>9.5103199999999999E-2</v>
      </c>
      <c r="H7" s="1">
        <v>121.28100000000001</v>
      </c>
      <c r="J7" s="4" t="s">
        <v>15</v>
      </c>
      <c r="K7" s="1">
        <f>MAX(D4:D23)</f>
        <v>3.8</v>
      </c>
      <c r="L7" s="1">
        <f>MAX(E4:E23)</f>
        <v>0.99153999999999998</v>
      </c>
      <c r="M7" s="1">
        <f>MAX(F4:F23)</f>
        <v>50802</v>
      </c>
    </row>
    <row r="8" spans="1:1024" x14ac:dyDescent="0.25">
      <c r="A8" s="1">
        <v>232</v>
      </c>
      <c r="B8" s="1">
        <v>11</v>
      </c>
      <c r="C8" s="1">
        <v>22</v>
      </c>
      <c r="D8" s="1">
        <v>2</v>
      </c>
      <c r="E8" s="1">
        <v>0.43792999999999999</v>
      </c>
      <c r="F8" s="1">
        <v>16151</v>
      </c>
      <c r="G8" s="1">
        <v>0.28359000000000001</v>
      </c>
      <c r="H8" s="1">
        <v>82.5642</v>
      </c>
      <c r="J8" s="4" t="s">
        <v>16</v>
      </c>
      <c r="K8" s="1">
        <f>MIN(D4:D23)</f>
        <v>1</v>
      </c>
      <c r="L8" s="1">
        <f>MIN(E4:E23)</f>
        <v>0.17982600000000001</v>
      </c>
      <c r="M8" s="1">
        <f>MIN(F4:F23)</f>
        <v>8627</v>
      </c>
    </row>
    <row r="9" spans="1:1024" x14ac:dyDescent="0.25">
      <c r="A9" s="1">
        <v>243</v>
      </c>
      <c r="B9" s="1">
        <v>12</v>
      </c>
      <c r="C9" s="1">
        <v>13</v>
      </c>
      <c r="D9" s="1">
        <v>1.0833299999999999</v>
      </c>
      <c r="E9" s="1">
        <v>0.83789199999999997</v>
      </c>
      <c r="F9" s="1">
        <v>12289</v>
      </c>
      <c r="G9" s="1">
        <v>0.45123600000000003</v>
      </c>
      <c r="H9" s="1">
        <v>72.237399999999994</v>
      </c>
      <c r="J9"/>
      <c r="K9"/>
      <c r="L9"/>
    </row>
    <row r="10" spans="1:1024" x14ac:dyDescent="0.25">
      <c r="A10" s="1">
        <v>318</v>
      </c>
      <c r="B10" s="1">
        <v>14</v>
      </c>
      <c r="C10" s="1">
        <v>14</v>
      </c>
      <c r="D10" s="1">
        <v>1</v>
      </c>
      <c r="E10" s="1">
        <v>0.95910300000000004</v>
      </c>
      <c r="F10" s="1">
        <v>50802</v>
      </c>
      <c r="G10" s="1">
        <v>0.45692199999999999</v>
      </c>
      <c r="H10" s="1">
        <v>0</v>
      </c>
      <c r="J10"/>
      <c r="K10"/>
      <c r="L10"/>
    </row>
    <row r="11" spans="1:1024" x14ac:dyDescent="0.25">
      <c r="A11" s="1">
        <v>396</v>
      </c>
      <c r="B11" s="1">
        <v>12</v>
      </c>
      <c r="C11" s="1">
        <v>12</v>
      </c>
      <c r="D11" s="1">
        <v>1</v>
      </c>
      <c r="E11" s="1">
        <v>0.91694100000000001</v>
      </c>
      <c r="F11" s="1">
        <v>14061</v>
      </c>
      <c r="G11" s="1">
        <v>0.46701300000000001</v>
      </c>
      <c r="H11" s="1">
        <v>18.507200000000001</v>
      </c>
      <c r="J11" s="4" t="s">
        <v>24</v>
      </c>
      <c r="K11" s="1">
        <f>COUNTIF(D4:D23, "&gt;=3")</f>
        <v>1</v>
      </c>
      <c r="L11"/>
    </row>
    <row r="12" spans="1:1024" x14ac:dyDescent="0.25">
      <c r="A12" s="1">
        <v>420</v>
      </c>
      <c r="B12" s="1">
        <v>11</v>
      </c>
      <c r="C12" s="1">
        <v>14</v>
      </c>
      <c r="D12" s="1">
        <v>1.2727299999999999</v>
      </c>
      <c r="E12" s="1">
        <v>0.65759599999999996</v>
      </c>
      <c r="F12" s="1">
        <v>16030</v>
      </c>
      <c r="G12" s="1">
        <v>0.365873</v>
      </c>
      <c r="H12" s="1">
        <v>234.86799999999999</v>
      </c>
      <c r="J12"/>
      <c r="K12"/>
      <c r="L12"/>
    </row>
    <row r="13" spans="1:1024" x14ac:dyDescent="0.25">
      <c r="A13" s="1">
        <v>456</v>
      </c>
      <c r="B13" s="1">
        <v>11</v>
      </c>
      <c r="C13" s="1">
        <v>11</v>
      </c>
      <c r="D13" s="1">
        <v>1</v>
      </c>
      <c r="E13" s="1">
        <v>0.99063999999999997</v>
      </c>
      <c r="F13" s="1">
        <v>25033</v>
      </c>
      <c r="G13" s="1">
        <v>0.346943</v>
      </c>
      <c r="H13" s="1">
        <v>235.09200000000001</v>
      </c>
      <c r="J13"/>
      <c r="K13"/>
      <c r="L13"/>
    </row>
    <row r="14" spans="1:1024" x14ac:dyDescent="0.25">
      <c r="A14" s="1">
        <v>542</v>
      </c>
      <c r="B14" s="1">
        <v>10</v>
      </c>
      <c r="C14" s="1">
        <v>10</v>
      </c>
      <c r="D14" s="1">
        <v>1</v>
      </c>
      <c r="E14" s="1">
        <v>0.929593</v>
      </c>
      <c r="F14" s="1">
        <v>8627</v>
      </c>
      <c r="G14" s="1">
        <v>0.28067700000000001</v>
      </c>
      <c r="H14" s="1">
        <v>58.863399999999999</v>
      </c>
      <c r="J14" s="4" t="s">
        <v>18</v>
      </c>
      <c r="K14" s="1">
        <f>_xlfn.STDEV.P(C4:C23)</f>
        <v>7.3013697345087243</v>
      </c>
      <c r="L14"/>
    </row>
    <row r="15" spans="1:1024" x14ac:dyDescent="0.25">
      <c r="A15" s="1">
        <v>594</v>
      </c>
      <c r="B15" s="1">
        <v>13</v>
      </c>
      <c r="C15" s="1">
        <v>20</v>
      </c>
      <c r="D15" s="1">
        <v>1.5384599999999999</v>
      </c>
      <c r="E15" s="1">
        <v>0.58178799999999997</v>
      </c>
      <c r="F15" s="1">
        <v>12338</v>
      </c>
      <c r="G15" s="1">
        <v>0.387318</v>
      </c>
      <c r="H15" s="1">
        <v>51.105899999999998</v>
      </c>
      <c r="J15" s="4" t="s">
        <v>19</v>
      </c>
      <c r="K15" s="1">
        <f>K14/L4</f>
        <v>0.41250676466150987</v>
      </c>
      <c r="L15" s="1" t="s">
        <v>20</v>
      </c>
    </row>
    <row r="16" spans="1:1024" x14ac:dyDescent="0.25">
      <c r="A16" s="1">
        <v>628</v>
      </c>
      <c r="B16" s="1">
        <v>11</v>
      </c>
      <c r="C16" s="1">
        <v>12</v>
      </c>
      <c r="D16" s="1">
        <v>1.09091</v>
      </c>
      <c r="E16" s="1">
        <v>0.859151</v>
      </c>
      <c r="F16" s="1">
        <v>16979</v>
      </c>
      <c r="G16" s="1">
        <v>0.38350699999999999</v>
      </c>
      <c r="H16" s="1">
        <v>91.431700000000006</v>
      </c>
    </row>
    <row r="17" spans="1:8" x14ac:dyDescent="0.25">
      <c r="A17" s="1">
        <v>662</v>
      </c>
      <c r="B17" s="1">
        <v>12</v>
      </c>
      <c r="C17" s="1">
        <v>32</v>
      </c>
      <c r="D17" s="1">
        <v>2.6666699999999999</v>
      </c>
      <c r="E17" s="1">
        <v>0.29968099999999998</v>
      </c>
      <c r="F17" s="1">
        <v>23555</v>
      </c>
      <c r="G17" s="1">
        <v>0.196186</v>
      </c>
      <c r="H17" s="1">
        <v>1.5044200000000001</v>
      </c>
    </row>
    <row r="18" spans="1:8" x14ac:dyDescent="0.25">
      <c r="A18" s="1">
        <v>711</v>
      </c>
      <c r="B18" s="1">
        <v>11</v>
      </c>
      <c r="C18" s="1">
        <v>13</v>
      </c>
      <c r="D18" s="1">
        <v>1.1818200000000001</v>
      </c>
      <c r="E18" s="1">
        <v>0.78745100000000001</v>
      </c>
      <c r="F18" s="1">
        <v>8972</v>
      </c>
      <c r="G18" s="1">
        <v>0.168124</v>
      </c>
      <c r="H18" s="1">
        <v>565.11500000000001</v>
      </c>
    </row>
    <row r="19" spans="1:8" x14ac:dyDescent="0.25">
      <c r="A19" s="1">
        <v>732</v>
      </c>
      <c r="B19" s="1">
        <v>13</v>
      </c>
      <c r="C19" s="1">
        <v>13</v>
      </c>
      <c r="D19" s="1">
        <v>1</v>
      </c>
      <c r="E19" s="1">
        <v>0.92286400000000002</v>
      </c>
      <c r="F19" s="1">
        <v>47277</v>
      </c>
      <c r="G19" s="1">
        <v>0.189334</v>
      </c>
      <c r="H19" s="1">
        <v>0.270957</v>
      </c>
    </row>
    <row r="20" spans="1:8" x14ac:dyDescent="0.25">
      <c r="A20" s="1">
        <v>860</v>
      </c>
      <c r="B20" s="1">
        <v>11</v>
      </c>
      <c r="C20" s="1">
        <v>11</v>
      </c>
      <c r="D20" s="1">
        <v>1</v>
      </c>
      <c r="E20" s="1">
        <v>0.99153999999999998</v>
      </c>
      <c r="F20" s="1">
        <v>39779</v>
      </c>
      <c r="G20" s="1">
        <v>0.22181100000000001</v>
      </c>
      <c r="H20" s="1">
        <v>0</v>
      </c>
    </row>
    <row r="21" spans="1:8" x14ac:dyDescent="0.25">
      <c r="A21" s="1">
        <v>884</v>
      </c>
      <c r="B21" s="1">
        <v>12</v>
      </c>
      <c r="C21" s="1">
        <v>27</v>
      </c>
      <c r="D21" s="1">
        <v>2.25</v>
      </c>
      <c r="E21" s="1">
        <v>0.31801600000000002</v>
      </c>
      <c r="F21" s="1">
        <v>10606</v>
      </c>
      <c r="G21" s="1">
        <v>0.37179899999999999</v>
      </c>
      <c r="H21" s="1">
        <v>32.475000000000001</v>
      </c>
    </row>
    <row r="22" spans="1:8" x14ac:dyDescent="0.25">
      <c r="A22" s="1">
        <v>925</v>
      </c>
      <c r="B22" s="1">
        <v>13</v>
      </c>
      <c r="C22" s="1">
        <v>18</v>
      </c>
      <c r="D22" s="1">
        <v>1.38462</v>
      </c>
      <c r="E22" s="1">
        <v>0.64399099999999998</v>
      </c>
      <c r="F22" s="1">
        <v>23629</v>
      </c>
      <c r="G22" s="1">
        <v>0.31249500000000002</v>
      </c>
      <c r="H22" s="1">
        <v>41.122</v>
      </c>
    </row>
    <row r="23" spans="1:8" x14ac:dyDescent="0.25">
      <c r="A23" s="1">
        <v>994</v>
      </c>
      <c r="B23" s="1">
        <v>14</v>
      </c>
      <c r="C23" s="1">
        <v>22</v>
      </c>
      <c r="D23" s="1">
        <v>1.5714300000000001</v>
      </c>
      <c r="E23" s="1">
        <v>0.54758499999999999</v>
      </c>
      <c r="F23" s="1">
        <v>19837</v>
      </c>
      <c r="G23" s="1">
        <v>0.290215</v>
      </c>
      <c r="H23" s="1">
        <v>421.149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6600"/>
  </sheetPr>
  <dimension ref="A1:AMK23"/>
  <sheetViews>
    <sheetView windowProtection="1" tabSelected="1" zoomScale="75" zoomScaleNormal="75" workbookViewId="0">
      <pane ySplit="3" topLeftCell="A4" activePane="bottomLeft" state="frozen"/>
      <selection pane="bottomLeft" activeCell="Q21" sqref="Q21"/>
    </sheetView>
  </sheetViews>
  <sheetFormatPr defaultRowHeight="16.5" x14ac:dyDescent="0.25"/>
  <cols>
    <col min="1" max="1025" width="10.7109375" style="1"/>
  </cols>
  <sheetData>
    <row r="1" spans="1:1024" ht="22.9" customHeight="1" x14ac:dyDescent="0.35">
      <c r="A1" s="5" t="s">
        <v>25</v>
      </c>
      <c r="B1" s="6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2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4" customFormat="1" ht="16.7" customHeight="1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K3" s="4" t="s">
        <v>2</v>
      </c>
      <c r="L3" s="4" t="s">
        <v>9</v>
      </c>
      <c r="M3" s="4" t="s">
        <v>4</v>
      </c>
      <c r="N3" s="4" t="s">
        <v>5</v>
      </c>
      <c r="O3" s="4" t="s">
        <v>10</v>
      </c>
      <c r="P3" s="4" t="s">
        <v>7</v>
      </c>
      <c r="Q3" s="4" t="s">
        <v>11</v>
      </c>
      <c r="R3" s="4" t="s">
        <v>12</v>
      </c>
      <c r="S3" s="4" t="s">
        <v>13</v>
      </c>
    </row>
    <row r="4" spans="1:1024" x14ac:dyDescent="0.25">
      <c r="A4" s="1">
        <v>8</v>
      </c>
      <c r="B4" s="1">
        <v>12</v>
      </c>
      <c r="C4" s="1">
        <v>14</v>
      </c>
      <c r="D4" s="1">
        <v>1.1666700000000001</v>
      </c>
      <c r="E4" s="1">
        <v>0.75962700000000005</v>
      </c>
      <c r="F4" s="1">
        <v>27095</v>
      </c>
      <c r="G4" s="1">
        <v>0.41739599999999999</v>
      </c>
      <c r="H4" s="1">
        <v>342.36500000000001</v>
      </c>
      <c r="J4" s="4" t="s">
        <v>14</v>
      </c>
      <c r="K4" s="1">
        <f>AVERAGE(B4:B23)</f>
        <v>11.8</v>
      </c>
      <c r="L4" s="1">
        <f>AVERAGE(C4:C23)</f>
        <v>17.7</v>
      </c>
      <c r="M4" s="1">
        <f>AVERAGE(D4:D23)</f>
        <v>1.5160249999999997</v>
      </c>
      <c r="N4" s="1">
        <f>AVERAGE(E4:E23)</f>
        <v>0.67935115000000001</v>
      </c>
      <c r="O4" s="1">
        <f>AVERAGE(F4:F23)</f>
        <v>23388.799999999999</v>
      </c>
      <c r="P4" s="1">
        <f>AVERAGE(G4:G23)</f>
        <v>0.30409714999999993</v>
      </c>
      <c r="Q4" s="1">
        <f>COUNTIF(D4:D23, 1)</f>
        <v>7</v>
      </c>
      <c r="R4" s="1">
        <f>100/K4</f>
        <v>8.4745762711864394</v>
      </c>
      <c r="S4" s="1">
        <f>100/L4</f>
        <v>5.6497175141242941</v>
      </c>
    </row>
    <row r="5" spans="1:1024" x14ac:dyDescent="0.25">
      <c r="A5" s="1">
        <v>50</v>
      </c>
      <c r="B5" s="1">
        <v>11</v>
      </c>
      <c r="C5" s="1">
        <v>20</v>
      </c>
      <c r="D5" s="1">
        <v>1.8181799999999999</v>
      </c>
      <c r="E5" s="1">
        <v>0.47357100000000002</v>
      </c>
      <c r="F5" s="1">
        <v>17437</v>
      </c>
      <c r="G5" s="1">
        <v>0.155083</v>
      </c>
      <c r="H5" s="1">
        <v>4.6963699999999999</v>
      </c>
      <c r="J5"/>
      <c r="K5"/>
      <c r="L5"/>
      <c r="M5"/>
    </row>
    <row r="6" spans="1:1024" x14ac:dyDescent="0.25">
      <c r="A6" s="1">
        <v>101</v>
      </c>
      <c r="B6" s="1">
        <v>10</v>
      </c>
      <c r="C6" s="1">
        <v>38</v>
      </c>
      <c r="D6" s="1">
        <v>3.8</v>
      </c>
      <c r="E6" s="1">
        <v>0.17982899999999999</v>
      </c>
      <c r="F6" s="1">
        <v>13809</v>
      </c>
      <c r="G6" s="1">
        <v>0.12306</v>
      </c>
      <c r="H6" s="1">
        <v>0</v>
      </c>
      <c r="J6" s="4"/>
      <c r="K6" s="4" t="s">
        <v>4</v>
      </c>
      <c r="L6" s="4" t="s">
        <v>5</v>
      </c>
      <c r="M6" s="4" t="s">
        <v>10</v>
      </c>
    </row>
    <row r="7" spans="1:1024" x14ac:dyDescent="0.25">
      <c r="A7" s="1">
        <v>171</v>
      </c>
      <c r="B7" s="1">
        <v>12</v>
      </c>
      <c r="C7" s="1">
        <v>17</v>
      </c>
      <c r="D7" s="1">
        <v>1.4166700000000001</v>
      </c>
      <c r="E7" s="1">
        <v>0.59944799999999998</v>
      </c>
      <c r="F7" s="1">
        <v>17838</v>
      </c>
      <c r="G7" s="1">
        <v>9.9812999999999999E-2</v>
      </c>
      <c r="H7" s="1">
        <v>58.034300000000002</v>
      </c>
      <c r="J7" s="4" t="s">
        <v>15</v>
      </c>
      <c r="K7" s="1">
        <f>MAX(D4:D23)</f>
        <v>3.8</v>
      </c>
      <c r="L7" s="1">
        <f>MAX(E4:E23)</f>
        <v>0.99154299999999995</v>
      </c>
      <c r="M7" s="1">
        <f>MAX(F4:F23)</f>
        <v>59820</v>
      </c>
    </row>
    <row r="8" spans="1:1024" x14ac:dyDescent="0.25">
      <c r="A8" s="1">
        <v>232</v>
      </c>
      <c r="B8" s="1">
        <v>11</v>
      </c>
      <c r="C8" s="1">
        <v>22</v>
      </c>
      <c r="D8" s="1">
        <v>2</v>
      </c>
      <c r="E8" s="1">
        <v>0.39201999999999998</v>
      </c>
      <c r="F8" s="1">
        <v>16565</v>
      </c>
      <c r="G8" s="1">
        <v>0.29144199999999998</v>
      </c>
      <c r="H8" s="1">
        <v>26.860399999999998</v>
      </c>
      <c r="J8" s="4" t="s">
        <v>16</v>
      </c>
      <c r="K8" s="1">
        <f>MIN(D4:D23)</f>
        <v>1</v>
      </c>
      <c r="L8" s="1">
        <f>MIN(E4:E23)</f>
        <v>0.17982899999999999</v>
      </c>
      <c r="M8" s="1">
        <f>MIN(F4:F23)</f>
        <v>9519</v>
      </c>
    </row>
    <row r="9" spans="1:1024" x14ac:dyDescent="0.25">
      <c r="A9" s="1">
        <v>243</v>
      </c>
      <c r="B9" s="1">
        <v>12</v>
      </c>
      <c r="C9" s="1">
        <v>12</v>
      </c>
      <c r="D9" s="1">
        <v>1</v>
      </c>
      <c r="E9" s="1">
        <v>0.88347100000000001</v>
      </c>
      <c r="F9" s="1">
        <v>16396</v>
      </c>
      <c r="G9" s="1">
        <v>0.45027400000000001</v>
      </c>
      <c r="H9" s="1">
        <v>532.93600000000004</v>
      </c>
      <c r="J9"/>
      <c r="K9"/>
      <c r="L9"/>
    </row>
    <row r="10" spans="1:1024" x14ac:dyDescent="0.25">
      <c r="A10" s="1">
        <v>318</v>
      </c>
      <c r="B10" s="1">
        <v>14</v>
      </c>
      <c r="C10" s="1">
        <v>14</v>
      </c>
      <c r="D10" s="1">
        <v>1</v>
      </c>
      <c r="E10" s="1">
        <v>0.95921900000000004</v>
      </c>
      <c r="F10" s="1">
        <v>59820</v>
      </c>
      <c r="G10" s="1">
        <v>0.470553</v>
      </c>
      <c r="H10" s="1">
        <v>0</v>
      </c>
      <c r="J10"/>
      <c r="K10"/>
      <c r="L10"/>
    </row>
    <row r="11" spans="1:1024" x14ac:dyDescent="0.25">
      <c r="A11" s="1">
        <v>396</v>
      </c>
      <c r="B11" s="1">
        <v>12</v>
      </c>
      <c r="C11" s="1">
        <v>12</v>
      </c>
      <c r="D11" s="1">
        <v>1</v>
      </c>
      <c r="E11" s="1">
        <v>0.91657599999999995</v>
      </c>
      <c r="F11" s="1">
        <v>15342</v>
      </c>
      <c r="G11" s="1">
        <v>0.47007399999999999</v>
      </c>
      <c r="H11" s="1">
        <v>53.212499999999999</v>
      </c>
      <c r="J11" s="4" t="s">
        <v>24</v>
      </c>
      <c r="K11" s="1">
        <f>COUNTIF(D4:D23, "&gt;=3")</f>
        <v>1</v>
      </c>
      <c r="L11"/>
    </row>
    <row r="12" spans="1:1024" x14ac:dyDescent="0.25">
      <c r="A12" s="1">
        <v>420</v>
      </c>
      <c r="B12" s="1">
        <v>11</v>
      </c>
      <c r="C12" s="1">
        <v>15</v>
      </c>
      <c r="D12" s="1">
        <v>1.36364</v>
      </c>
      <c r="E12" s="1">
        <v>0.60080800000000001</v>
      </c>
      <c r="F12" s="1">
        <v>16757</v>
      </c>
      <c r="G12" s="1">
        <v>0.38214999999999999</v>
      </c>
      <c r="H12" s="1">
        <v>270.39</v>
      </c>
      <c r="J12"/>
      <c r="K12"/>
      <c r="L12"/>
    </row>
    <row r="13" spans="1:1024" x14ac:dyDescent="0.25">
      <c r="A13" s="1">
        <v>456</v>
      </c>
      <c r="B13" s="1">
        <v>11</v>
      </c>
      <c r="C13" s="1">
        <v>11</v>
      </c>
      <c r="D13" s="1">
        <v>1</v>
      </c>
      <c r="E13" s="1">
        <v>0.99056900000000003</v>
      </c>
      <c r="F13" s="1">
        <v>25653</v>
      </c>
      <c r="G13" s="1">
        <v>0.34856700000000002</v>
      </c>
      <c r="H13" s="1">
        <v>507.87599999999998</v>
      </c>
      <c r="J13"/>
      <c r="K13"/>
      <c r="L13"/>
    </row>
    <row r="14" spans="1:1024" x14ac:dyDescent="0.25">
      <c r="A14" s="1">
        <v>542</v>
      </c>
      <c r="B14" s="1">
        <v>10</v>
      </c>
      <c r="C14" s="1">
        <v>10</v>
      </c>
      <c r="D14" s="1">
        <v>1</v>
      </c>
      <c r="E14" s="1">
        <v>0.93110000000000004</v>
      </c>
      <c r="F14" s="1">
        <v>9519</v>
      </c>
      <c r="G14" s="1">
        <v>0.28101999999999999</v>
      </c>
      <c r="H14" s="1">
        <v>58.152799999999999</v>
      </c>
      <c r="J14" s="4" t="s">
        <v>18</v>
      </c>
      <c r="K14" s="1">
        <f>_xlfn.STDEV.P(C4:C23)</f>
        <v>7.3695318711570819</v>
      </c>
      <c r="L14"/>
    </row>
    <row r="15" spans="1:1024" x14ac:dyDescent="0.25">
      <c r="A15" s="1">
        <v>594</v>
      </c>
      <c r="B15" s="1">
        <v>13</v>
      </c>
      <c r="C15" s="1">
        <v>20</v>
      </c>
      <c r="D15" s="1">
        <v>1.5384599999999999</v>
      </c>
      <c r="E15" s="1">
        <v>0.56327700000000003</v>
      </c>
      <c r="F15" s="1">
        <v>13705</v>
      </c>
      <c r="G15" s="1">
        <v>0.391683</v>
      </c>
      <c r="H15" s="1">
        <v>386.46499999999997</v>
      </c>
      <c r="J15" s="4" t="s">
        <v>19</v>
      </c>
      <c r="K15" s="1">
        <f>K14/L4</f>
        <v>0.41635773283373345</v>
      </c>
      <c r="L15" s="1" t="s">
        <v>20</v>
      </c>
    </row>
    <row r="16" spans="1:1024" x14ac:dyDescent="0.25">
      <c r="A16" s="1">
        <v>628</v>
      </c>
      <c r="B16" s="1">
        <v>11</v>
      </c>
      <c r="C16" s="1">
        <v>12</v>
      </c>
      <c r="D16" s="1">
        <v>1.09091</v>
      </c>
      <c r="E16" s="1">
        <v>0.85857000000000006</v>
      </c>
      <c r="F16" s="1">
        <v>18230</v>
      </c>
      <c r="G16" s="1">
        <v>0.39217600000000002</v>
      </c>
      <c r="H16" s="1">
        <v>159.80099999999999</v>
      </c>
    </row>
    <row r="17" spans="1:8" x14ac:dyDescent="0.25">
      <c r="A17" s="1">
        <v>662</v>
      </c>
      <c r="B17" s="1">
        <v>12</v>
      </c>
      <c r="C17" s="1">
        <v>32</v>
      </c>
      <c r="D17" s="1">
        <v>2.6666699999999999</v>
      </c>
      <c r="E17" s="1">
        <v>0.299674</v>
      </c>
      <c r="F17" s="1">
        <v>25901</v>
      </c>
      <c r="G17" s="1">
        <v>0.210397</v>
      </c>
      <c r="H17" s="1">
        <v>1.8890400000000001</v>
      </c>
    </row>
    <row r="18" spans="1:8" x14ac:dyDescent="0.25">
      <c r="A18" s="1">
        <v>711</v>
      </c>
      <c r="B18" s="1">
        <v>11</v>
      </c>
      <c r="C18" s="1">
        <v>13</v>
      </c>
      <c r="D18" s="1">
        <v>1.1818200000000001</v>
      </c>
      <c r="E18" s="1">
        <v>0.80401400000000001</v>
      </c>
      <c r="F18" s="1">
        <v>10736</v>
      </c>
      <c r="G18" s="1">
        <v>0.179727</v>
      </c>
      <c r="H18" s="1">
        <v>153.709</v>
      </c>
    </row>
    <row r="19" spans="1:8" x14ac:dyDescent="0.25">
      <c r="A19" s="1">
        <v>732</v>
      </c>
      <c r="B19" s="1">
        <v>13</v>
      </c>
      <c r="C19" s="1">
        <v>13</v>
      </c>
      <c r="D19" s="1">
        <v>1</v>
      </c>
      <c r="E19" s="1">
        <v>0.92297300000000004</v>
      </c>
      <c r="F19" s="1">
        <v>52517</v>
      </c>
      <c r="G19" s="1">
        <v>0.196685</v>
      </c>
      <c r="H19" s="1">
        <v>0.39366899999999999</v>
      </c>
    </row>
    <row r="20" spans="1:8" x14ac:dyDescent="0.25">
      <c r="A20" s="1">
        <v>860</v>
      </c>
      <c r="B20" s="1">
        <v>11</v>
      </c>
      <c r="C20" s="1">
        <v>11</v>
      </c>
      <c r="D20" s="1">
        <v>1</v>
      </c>
      <c r="E20" s="1">
        <v>0.99154299999999995</v>
      </c>
      <c r="F20" s="1">
        <v>47445</v>
      </c>
      <c r="G20" s="1">
        <v>0.23297399999999999</v>
      </c>
      <c r="H20" s="1">
        <v>0</v>
      </c>
    </row>
    <row r="21" spans="1:8" x14ac:dyDescent="0.25">
      <c r="A21" s="1">
        <v>884</v>
      </c>
      <c r="B21" s="1">
        <v>12</v>
      </c>
      <c r="C21" s="1">
        <v>27</v>
      </c>
      <c r="D21" s="1">
        <v>2.25</v>
      </c>
      <c r="E21" s="1">
        <v>0.32063700000000001</v>
      </c>
      <c r="F21" s="1">
        <v>13513</v>
      </c>
      <c r="G21" s="1">
        <v>0.37026599999999998</v>
      </c>
      <c r="H21" s="1">
        <v>74.953199999999995</v>
      </c>
    </row>
    <row r="22" spans="1:8" x14ac:dyDescent="0.25">
      <c r="A22" s="1">
        <v>925</v>
      </c>
      <c r="B22" s="1">
        <v>13</v>
      </c>
      <c r="C22" s="1">
        <v>18</v>
      </c>
      <c r="D22" s="1">
        <v>1.38462</v>
      </c>
      <c r="E22" s="1">
        <v>0.64681200000000005</v>
      </c>
      <c r="F22" s="1">
        <v>26587</v>
      </c>
      <c r="G22" s="1">
        <v>0.32672499999999999</v>
      </c>
      <c r="H22" s="1">
        <v>213.95099999999999</v>
      </c>
    </row>
    <row r="23" spans="1:8" x14ac:dyDescent="0.25">
      <c r="A23" s="1">
        <v>994</v>
      </c>
      <c r="B23" s="1">
        <v>14</v>
      </c>
      <c r="C23" s="1">
        <v>23</v>
      </c>
      <c r="D23" s="1">
        <v>1.64286</v>
      </c>
      <c r="E23" s="1">
        <v>0.49328499999999997</v>
      </c>
      <c r="F23" s="1">
        <v>22911</v>
      </c>
      <c r="G23" s="1">
        <v>0.29187800000000003</v>
      </c>
      <c r="H23" s="1">
        <v>42.581299999999999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MK23"/>
  <sheetViews>
    <sheetView windowProtection="1" zoomScale="75" zoomScaleNormal="75" workbookViewId="0">
      <pane ySplit="3" topLeftCell="A4" activePane="bottomLeft" state="frozen"/>
      <selection pane="bottomLeft" activeCell="K16" sqref="K16"/>
    </sheetView>
  </sheetViews>
  <sheetFormatPr defaultRowHeight="16.5" x14ac:dyDescent="0.25"/>
  <cols>
    <col min="1" max="1025" width="10.7109375" style="1"/>
  </cols>
  <sheetData>
    <row r="1" spans="1:1024" ht="22.9" customHeight="1" x14ac:dyDescent="0.35">
      <c r="A1" s="5" t="s">
        <v>26</v>
      </c>
      <c r="B1" s="6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2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4" customFormat="1" ht="16.7" customHeight="1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K3" s="4" t="s">
        <v>2</v>
      </c>
      <c r="L3" s="4" t="s">
        <v>9</v>
      </c>
      <c r="M3" s="4" t="s">
        <v>4</v>
      </c>
      <c r="N3" s="4" t="s">
        <v>5</v>
      </c>
      <c r="O3" s="4" t="s">
        <v>10</v>
      </c>
      <c r="P3" s="4" t="s">
        <v>7</v>
      </c>
      <c r="Q3" s="4" t="s">
        <v>11</v>
      </c>
      <c r="R3" s="4" t="s">
        <v>12</v>
      </c>
      <c r="S3" s="4" t="s">
        <v>13</v>
      </c>
    </row>
    <row r="4" spans="1:1024" x14ac:dyDescent="0.25">
      <c r="A4" s="1">
        <v>8</v>
      </c>
      <c r="B4" s="1">
        <v>12</v>
      </c>
      <c r="C4" s="1">
        <v>14</v>
      </c>
      <c r="D4" s="1">
        <v>1.1666700000000001</v>
      </c>
      <c r="E4" s="1">
        <v>0.77062299999999995</v>
      </c>
      <c r="F4" s="1">
        <v>27686</v>
      </c>
      <c r="G4" s="1">
        <v>0.41760700000000001</v>
      </c>
      <c r="H4" s="1">
        <v>269.70400000000001</v>
      </c>
      <c r="J4" s="4" t="s">
        <v>14</v>
      </c>
      <c r="K4" s="1">
        <f>AVERAGE(B4:B23)</f>
        <v>11.8</v>
      </c>
      <c r="L4" s="1">
        <f>AVERAGE(C4:C23)</f>
        <v>17.75</v>
      </c>
      <c r="M4" s="1">
        <f>AVERAGE(D4:D23)</f>
        <v>1.5210250000000003</v>
      </c>
      <c r="N4" s="1">
        <f>AVERAGE(E4:E23)</f>
        <v>0.67636984999999994</v>
      </c>
      <c r="O4" s="1">
        <f>AVERAGE(F4:F23)</f>
        <v>25257.75</v>
      </c>
      <c r="P4" s="1">
        <f>AVERAGE(G4:G23)</f>
        <v>0.30479058000000003</v>
      </c>
      <c r="Q4" s="1">
        <f>COUNTIF(D4:D23, 1)</f>
        <v>5</v>
      </c>
      <c r="R4" s="1">
        <f>100/K4</f>
        <v>8.4745762711864394</v>
      </c>
      <c r="S4" s="1">
        <f>100/L4</f>
        <v>5.6338028169014081</v>
      </c>
    </row>
    <row r="5" spans="1:1024" x14ac:dyDescent="0.25">
      <c r="A5" s="1">
        <v>50</v>
      </c>
      <c r="B5" s="1">
        <v>11</v>
      </c>
      <c r="C5" s="1">
        <v>20</v>
      </c>
      <c r="D5" s="1">
        <v>1.8181799999999999</v>
      </c>
      <c r="E5" s="1">
        <v>0.474605</v>
      </c>
      <c r="F5" s="1">
        <v>19066</v>
      </c>
      <c r="G5" s="1">
        <v>0.16100700000000001</v>
      </c>
      <c r="H5" s="1">
        <v>14.4603</v>
      </c>
      <c r="J5"/>
      <c r="K5"/>
      <c r="L5"/>
      <c r="M5"/>
    </row>
    <row r="6" spans="1:1024" x14ac:dyDescent="0.25">
      <c r="A6" s="1">
        <v>101</v>
      </c>
      <c r="B6" s="1">
        <v>10</v>
      </c>
      <c r="C6" s="1">
        <v>38</v>
      </c>
      <c r="D6" s="1">
        <v>3.8</v>
      </c>
      <c r="E6" s="1">
        <v>0.17984900000000001</v>
      </c>
      <c r="F6" s="1">
        <v>14344</v>
      </c>
      <c r="G6" s="1">
        <v>0.12690499999999999</v>
      </c>
      <c r="H6" s="1">
        <v>0</v>
      </c>
      <c r="J6" s="4"/>
      <c r="K6" s="4" t="s">
        <v>4</v>
      </c>
      <c r="L6" s="4" t="s">
        <v>5</v>
      </c>
      <c r="M6" s="4" t="s">
        <v>10</v>
      </c>
    </row>
    <row r="7" spans="1:1024" x14ac:dyDescent="0.25">
      <c r="A7" s="1">
        <v>171</v>
      </c>
      <c r="B7" s="1">
        <v>12</v>
      </c>
      <c r="C7" s="1">
        <v>17</v>
      </c>
      <c r="D7" s="1">
        <v>1.4166700000000001</v>
      </c>
      <c r="E7" s="1">
        <v>0.59774499999999997</v>
      </c>
      <c r="F7" s="1">
        <v>17410</v>
      </c>
      <c r="G7" s="1">
        <v>9.5368599999999998E-2</v>
      </c>
      <c r="H7" s="1">
        <v>31.741</v>
      </c>
      <c r="J7" s="4" t="s">
        <v>15</v>
      </c>
      <c r="K7" s="1">
        <f>MAX(D4:D23)</f>
        <v>3.8</v>
      </c>
      <c r="L7" s="1">
        <f>MAX(E4:E23)</f>
        <v>0.991533</v>
      </c>
      <c r="M7" s="1">
        <f>MAX(F4:F23)</f>
        <v>72738</v>
      </c>
    </row>
    <row r="8" spans="1:1024" x14ac:dyDescent="0.25">
      <c r="A8" s="1">
        <v>232</v>
      </c>
      <c r="B8" s="1">
        <v>11</v>
      </c>
      <c r="C8" s="1">
        <v>21</v>
      </c>
      <c r="D8" s="1">
        <v>1.90909</v>
      </c>
      <c r="E8" s="1">
        <v>0.44880900000000001</v>
      </c>
      <c r="F8" s="1">
        <v>18507</v>
      </c>
      <c r="G8" s="1">
        <v>0.29148800000000002</v>
      </c>
      <c r="H8" s="1">
        <v>190.322</v>
      </c>
      <c r="J8" s="4" t="s">
        <v>16</v>
      </c>
      <c r="K8" s="1">
        <f>MIN(D4:D23)</f>
        <v>1</v>
      </c>
      <c r="L8" s="1">
        <f>MIN(E4:E23)</f>
        <v>0.17984900000000001</v>
      </c>
      <c r="M8" s="1">
        <f>MIN(F4:F23)</f>
        <v>11089</v>
      </c>
    </row>
    <row r="9" spans="1:1024" x14ac:dyDescent="0.25">
      <c r="A9" s="1">
        <v>243</v>
      </c>
      <c r="B9" s="1">
        <v>12</v>
      </c>
      <c r="C9" s="1">
        <v>12</v>
      </c>
      <c r="D9" s="1">
        <v>1</v>
      </c>
      <c r="E9" s="1">
        <v>0.89260099999999998</v>
      </c>
      <c r="F9" s="1">
        <v>18766</v>
      </c>
      <c r="G9" s="1">
        <v>0.43815799999999999</v>
      </c>
      <c r="H9" s="1">
        <v>246.09100000000001</v>
      </c>
      <c r="J9"/>
      <c r="K9"/>
      <c r="L9"/>
    </row>
    <row r="10" spans="1:1024" x14ac:dyDescent="0.25">
      <c r="A10" s="1">
        <v>318</v>
      </c>
      <c r="B10" s="1">
        <v>14</v>
      </c>
      <c r="C10" s="1">
        <v>14</v>
      </c>
      <c r="D10" s="1">
        <v>1</v>
      </c>
      <c r="E10" s="1">
        <v>0.95912200000000003</v>
      </c>
      <c r="F10" s="1">
        <v>72738</v>
      </c>
      <c r="G10" s="1">
        <v>0.49415900000000001</v>
      </c>
      <c r="H10" s="1">
        <v>0</v>
      </c>
      <c r="J10"/>
      <c r="K10"/>
      <c r="L10"/>
    </row>
    <row r="11" spans="1:1024" x14ac:dyDescent="0.25">
      <c r="A11" s="1">
        <v>396</v>
      </c>
      <c r="B11" s="1">
        <v>12</v>
      </c>
      <c r="C11" s="1">
        <v>12</v>
      </c>
      <c r="D11" s="1">
        <v>1</v>
      </c>
      <c r="E11" s="1">
        <v>0.91657599999999995</v>
      </c>
      <c r="F11" s="1">
        <v>20950</v>
      </c>
      <c r="G11" s="1">
        <v>0.47373500000000002</v>
      </c>
      <c r="H11" s="1">
        <v>113.12</v>
      </c>
      <c r="J11" s="4" t="s">
        <v>27</v>
      </c>
      <c r="K11" s="1">
        <f>COUNTIF(D4:D23, "&gt;=3")</f>
        <v>1</v>
      </c>
      <c r="L11"/>
    </row>
    <row r="12" spans="1:1024" x14ac:dyDescent="0.25">
      <c r="A12" s="1">
        <v>420</v>
      </c>
      <c r="B12" s="1">
        <v>11</v>
      </c>
      <c r="C12" s="1">
        <v>15</v>
      </c>
      <c r="D12" s="1">
        <v>1.36364</v>
      </c>
      <c r="E12" s="1">
        <v>0.57983899999999999</v>
      </c>
      <c r="F12" s="1">
        <v>16575</v>
      </c>
      <c r="G12" s="1">
        <v>0.38090099999999999</v>
      </c>
      <c r="H12" s="1">
        <v>268.59699999999998</v>
      </c>
      <c r="J12"/>
      <c r="K12"/>
      <c r="L12"/>
    </row>
    <row r="13" spans="1:1024" x14ac:dyDescent="0.25">
      <c r="A13" s="1">
        <v>456</v>
      </c>
      <c r="B13" s="1">
        <v>11</v>
      </c>
      <c r="C13" s="1">
        <v>12</v>
      </c>
      <c r="D13" s="1">
        <v>1.09091</v>
      </c>
      <c r="E13" s="1">
        <v>0.90039899999999995</v>
      </c>
      <c r="F13" s="1">
        <v>27563</v>
      </c>
      <c r="G13" s="1">
        <v>0.36044799999999999</v>
      </c>
      <c r="H13" s="1">
        <v>9.2492400000000004</v>
      </c>
      <c r="J13"/>
      <c r="K13"/>
      <c r="L13"/>
    </row>
    <row r="14" spans="1:1024" x14ac:dyDescent="0.25">
      <c r="A14" s="1">
        <v>542</v>
      </c>
      <c r="B14" s="1">
        <v>10</v>
      </c>
      <c r="C14" s="1">
        <v>11</v>
      </c>
      <c r="D14" s="1">
        <v>1.1000000000000001</v>
      </c>
      <c r="E14" s="1">
        <v>0.84171300000000004</v>
      </c>
      <c r="F14" s="1">
        <v>11089</v>
      </c>
      <c r="G14" s="1">
        <v>0.31093900000000002</v>
      </c>
      <c r="H14" s="1">
        <v>19.220300000000002</v>
      </c>
      <c r="J14" s="4" t="s">
        <v>18</v>
      </c>
      <c r="K14" s="1">
        <f>_xlfn.STDEV.P(C4:C23)</f>
        <v>7.2517239329693179</v>
      </c>
      <c r="L14"/>
    </row>
    <row r="15" spans="1:1024" x14ac:dyDescent="0.25">
      <c r="A15" s="1">
        <v>594</v>
      </c>
      <c r="B15" s="1">
        <v>13</v>
      </c>
      <c r="C15" s="1">
        <v>20</v>
      </c>
      <c r="D15" s="1">
        <v>1.5384599999999999</v>
      </c>
      <c r="E15" s="1">
        <v>0.58879300000000001</v>
      </c>
      <c r="F15" s="1">
        <v>14786</v>
      </c>
      <c r="G15" s="1">
        <v>0.38541500000000001</v>
      </c>
      <c r="H15" s="1">
        <v>79.354799999999997</v>
      </c>
      <c r="J15" s="4" t="s">
        <v>19</v>
      </c>
      <c r="K15" s="1">
        <f>K14/L4</f>
        <v>0.40854782720953903</v>
      </c>
      <c r="L15" s="1" t="s">
        <v>20</v>
      </c>
    </row>
    <row r="16" spans="1:1024" x14ac:dyDescent="0.25">
      <c r="A16" s="1">
        <v>628</v>
      </c>
      <c r="B16" s="1">
        <v>11</v>
      </c>
      <c r="C16" s="1">
        <v>12</v>
      </c>
      <c r="D16" s="1">
        <v>1.09091</v>
      </c>
      <c r="E16" s="1">
        <v>0.86063999999999996</v>
      </c>
      <c r="F16" s="1">
        <v>16936</v>
      </c>
      <c r="G16" s="1">
        <v>0.30229099999999998</v>
      </c>
      <c r="H16" s="1">
        <v>29.4785</v>
      </c>
    </row>
    <row r="17" spans="1:8" x14ac:dyDescent="0.25">
      <c r="A17" s="1">
        <v>662</v>
      </c>
      <c r="B17" s="1">
        <v>12</v>
      </c>
      <c r="C17" s="1">
        <v>32</v>
      </c>
      <c r="D17" s="1">
        <v>2.6666699999999999</v>
      </c>
      <c r="E17" s="1">
        <v>0.29961700000000002</v>
      </c>
      <c r="F17" s="1">
        <v>25126</v>
      </c>
      <c r="G17" s="1">
        <v>0.21122199999999999</v>
      </c>
      <c r="H17" s="1">
        <v>1.0248999999999999</v>
      </c>
    </row>
    <row r="18" spans="1:8" x14ac:dyDescent="0.25">
      <c r="A18" s="1">
        <v>711</v>
      </c>
      <c r="B18" s="1">
        <v>11</v>
      </c>
      <c r="C18" s="1">
        <v>13</v>
      </c>
      <c r="D18" s="1">
        <v>1.1818200000000001</v>
      </c>
      <c r="E18" s="1">
        <v>0.80193599999999998</v>
      </c>
      <c r="F18" s="1">
        <v>15198</v>
      </c>
      <c r="G18" s="1">
        <v>0.20551800000000001</v>
      </c>
      <c r="H18" s="1">
        <v>272.42899999999997</v>
      </c>
    </row>
    <row r="19" spans="1:8" x14ac:dyDescent="0.25">
      <c r="A19" s="1">
        <v>732</v>
      </c>
      <c r="B19" s="1">
        <v>13</v>
      </c>
      <c r="C19" s="1">
        <v>13</v>
      </c>
      <c r="D19" s="1">
        <v>1</v>
      </c>
      <c r="E19" s="1">
        <v>0.92316200000000004</v>
      </c>
      <c r="F19" s="1">
        <v>55076</v>
      </c>
      <c r="G19" s="1">
        <v>0.19852600000000001</v>
      </c>
      <c r="H19" s="1">
        <v>0.69421500000000003</v>
      </c>
    </row>
    <row r="20" spans="1:8" x14ac:dyDescent="0.25">
      <c r="A20" s="1">
        <v>860</v>
      </c>
      <c r="B20" s="1">
        <v>11</v>
      </c>
      <c r="C20" s="1">
        <v>11</v>
      </c>
      <c r="D20" s="1">
        <v>1</v>
      </c>
      <c r="E20" s="1">
        <v>0.991533</v>
      </c>
      <c r="F20" s="1">
        <v>51753</v>
      </c>
      <c r="G20" s="1">
        <v>0.26008599999999998</v>
      </c>
      <c r="H20" s="1">
        <v>0</v>
      </c>
    </row>
    <row r="21" spans="1:8" x14ac:dyDescent="0.25">
      <c r="A21" s="1">
        <v>884</v>
      </c>
      <c r="B21" s="1">
        <v>12</v>
      </c>
      <c r="C21" s="1">
        <v>27</v>
      </c>
      <c r="D21" s="1">
        <v>2.25</v>
      </c>
      <c r="E21" s="1">
        <v>0.32658500000000001</v>
      </c>
      <c r="F21" s="1">
        <v>13378</v>
      </c>
      <c r="G21" s="1">
        <v>0.36544399999999999</v>
      </c>
      <c r="H21" s="1">
        <v>16.669799999999999</v>
      </c>
    </row>
    <row r="22" spans="1:8" x14ac:dyDescent="0.25">
      <c r="A22" s="1">
        <v>925</v>
      </c>
      <c r="B22" s="1">
        <v>13</v>
      </c>
      <c r="C22" s="1">
        <v>18</v>
      </c>
      <c r="D22" s="1">
        <v>1.38462</v>
      </c>
      <c r="E22" s="1">
        <v>0.65167699999999995</v>
      </c>
      <c r="F22" s="1">
        <v>25783</v>
      </c>
      <c r="G22" s="1">
        <v>0.32495200000000002</v>
      </c>
      <c r="H22" s="1">
        <v>7.7184499999999998</v>
      </c>
    </row>
    <row r="23" spans="1:8" x14ac:dyDescent="0.25">
      <c r="A23" s="1">
        <v>994</v>
      </c>
      <c r="B23" s="1">
        <v>14</v>
      </c>
      <c r="C23" s="1">
        <v>23</v>
      </c>
      <c r="D23" s="1">
        <v>1.64286</v>
      </c>
      <c r="E23" s="1">
        <v>0.52157299999999995</v>
      </c>
      <c r="F23" s="1">
        <v>22425</v>
      </c>
      <c r="G23" s="1">
        <v>0.29164200000000001</v>
      </c>
      <c r="H23" s="1">
        <v>189.142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ER121</vt:lpstr>
      <vt:lpstr>ER122</vt:lpstr>
      <vt:lpstr>ER123</vt:lpstr>
      <vt:lpstr>ER151</vt:lpstr>
      <vt:lpstr>ER152</vt:lpstr>
      <vt:lpstr>ER153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Asyl Hawa</cp:lastModifiedBy>
  <cp:revision>55</cp:revision>
  <dcterms:created xsi:type="dcterms:W3CDTF">2019-02-04T13:51:50Z</dcterms:created>
  <dcterms:modified xsi:type="dcterms:W3CDTF">2021-08-01T14:51:02Z</dcterms:modified>
  <dc:language>en-GB</dc:language>
</cp:coreProperties>
</file>