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4c20\Asyl\PAPERS\EAX\code\EASCPP\ResultsTrunc\"/>
    </mc:Choice>
  </mc:AlternateContent>
  <xr:revisionPtr revIDLastSave="0" documentId="13_ncr:1_{3DE42323-D7A3-4B8F-990C-D4DBE7B29BC9}" xr6:coauthVersionLast="45" xr6:coauthVersionMax="45" xr10:uidLastSave="{00000000-0000-0000-0000-000000000000}"/>
  <workbookProtection lockWindows="1"/>
  <bookViews>
    <workbookView xWindow="-120" yWindow="-120" windowWidth="29040" windowHeight="15840" tabRatio="991" activeTab="5" xr2:uid="{00000000-000D-0000-FFFF-FFFF00000000}"/>
  </bookViews>
  <sheets>
    <sheet name="ER1021" sheetId="1" r:id="rId1"/>
    <sheet name="ER1022" sheetId="2" r:id="rId2"/>
    <sheet name="ER1023" sheetId="3" r:id="rId3"/>
    <sheet name="ER1051" sheetId="4" r:id="rId4"/>
    <sheet name="ER1052" sheetId="5" r:id="rId5"/>
    <sheet name="ER1053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14" i="6" l="1"/>
  <c r="K11" i="6"/>
  <c r="M8" i="6"/>
  <c r="L8" i="6"/>
  <c r="K8" i="6"/>
  <c r="M7" i="6"/>
  <c r="L7" i="6"/>
  <c r="K7" i="6"/>
  <c r="Q4" i="6"/>
  <c r="P4" i="6"/>
  <c r="O4" i="6"/>
  <c r="N4" i="6"/>
  <c r="M4" i="6"/>
  <c r="L4" i="6"/>
  <c r="S4" i="6" s="1"/>
  <c r="K4" i="6"/>
  <c r="R4" i="6" s="1"/>
  <c r="K14" i="5"/>
  <c r="K11" i="5"/>
  <c r="M8" i="5"/>
  <c r="L8" i="5"/>
  <c r="K8" i="5"/>
  <c r="M7" i="5"/>
  <c r="L7" i="5"/>
  <c r="K7" i="5"/>
  <c r="Q4" i="5"/>
  <c r="P4" i="5"/>
  <c r="O4" i="5"/>
  <c r="N4" i="5"/>
  <c r="M4" i="5"/>
  <c r="L4" i="5"/>
  <c r="S4" i="5" s="1"/>
  <c r="K4" i="5"/>
  <c r="R4" i="5" s="1"/>
  <c r="K14" i="4"/>
  <c r="K11" i="4"/>
  <c r="M8" i="4"/>
  <c r="L8" i="4"/>
  <c r="K8" i="4"/>
  <c r="M7" i="4"/>
  <c r="L7" i="4"/>
  <c r="K7" i="4"/>
  <c r="Q4" i="4"/>
  <c r="P4" i="4"/>
  <c r="O4" i="4"/>
  <c r="N4" i="4"/>
  <c r="M4" i="4"/>
  <c r="L4" i="4"/>
  <c r="S4" i="4" s="1"/>
  <c r="K4" i="4"/>
  <c r="R4" i="4" s="1"/>
  <c r="K14" i="3"/>
  <c r="K11" i="3"/>
  <c r="M8" i="3"/>
  <c r="L8" i="3"/>
  <c r="K8" i="3"/>
  <c r="M7" i="3"/>
  <c r="L7" i="3"/>
  <c r="K7" i="3"/>
  <c r="Q4" i="3"/>
  <c r="P4" i="3"/>
  <c r="O4" i="3"/>
  <c r="N4" i="3"/>
  <c r="M4" i="3"/>
  <c r="L4" i="3"/>
  <c r="S4" i="3" s="1"/>
  <c r="K4" i="3"/>
  <c r="R4" i="3" s="1"/>
  <c r="K14" i="2"/>
  <c r="K11" i="2"/>
  <c r="M8" i="2"/>
  <c r="L8" i="2"/>
  <c r="K8" i="2"/>
  <c r="M7" i="2"/>
  <c r="L7" i="2"/>
  <c r="K7" i="2"/>
  <c r="Q4" i="2"/>
  <c r="P4" i="2"/>
  <c r="O4" i="2"/>
  <c r="N4" i="2"/>
  <c r="M4" i="2"/>
  <c r="L4" i="2"/>
  <c r="S4" i="2" s="1"/>
  <c r="K4" i="2"/>
  <c r="R4" i="2" s="1"/>
  <c r="K14" i="1"/>
  <c r="K11" i="1"/>
  <c r="M8" i="1"/>
  <c r="L8" i="1"/>
  <c r="K8" i="1"/>
  <c r="M7" i="1"/>
  <c r="L7" i="1"/>
  <c r="K7" i="1"/>
  <c r="Q4" i="1"/>
  <c r="P4" i="1"/>
  <c r="O4" i="1"/>
  <c r="N4" i="1"/>
  <c r="M4" i="1"/>
  <c r="L4" i="1"/>
  <c r="S4" i="1" s="1"/>
  <c r="K4" i="1"/>
  <c r="R4" i="1" s="1"/>
  <c r="K15" i="6" l="1"/>
  <c r="K15" i="5"/>
  <c r="K15" i="4"/>
  <c r="K15" i="3"/>
  <c r="K15" i="2"/>
  <c r="K15" i="1"/>
</calcChain>
</file>

<file path=xl/sharedStrings.xml><?xml version="1.0" encoding="utf-8"?>
<sst xmlns="http://schemas.openxmlformats.org/spreadsheetml/2006/main" count="168" uniqueCount="26">
  <si>
    <t>ER1021</t>
  </si>
  <si>
    <t>Instance</t>
  </si>
  <si>
    <t>t</t>
  </si>
  <si>
    <t># Strips</t>
  </si>
  <si>
    <t>Q</t>
  </si>
  <si>
    <t>Fitness</t>
  </si>
  <si>
    <t># Iterations</t>
  </si>
  <si>
    <t>PropPack</t>
  </si>
  <si>
    <t>Time</t>
  </si>
  <si>
    <t>#Strips</t>
  </si>
  <si>
    <t>#Iterations</t>
  </si>
  <si>
    <t>#strips = t</t>
  </si>
  <si>
    <t>#items/t</t>
  </si>
  <si>
    <t>#items/strip</t>
  </si>
  <si>
    <t>Mean</t>
  </si>
  <si>
    <t>Max</t>
  </si>
  <si>
    <t>Min</t>
  </si>
  <si>
    <t>Q &gt; 1.4</t>
  </si>
  <si>
    <t>SD</t>
  </si>
  <si>
    <t>CV</t>
  </si>
  <si>
    <t>(coeff variation)</t>
  </si>
  <si>
    <t>ER1022</t>
  </si>
  <si>
    <t>ER1023</t>
  </si>
  <si>
    <t>ER1051</t>
  </si>
  <si>
    <t>ER1052</t>
  </si>
  <si>
    <t>ER1053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</si>
</sst>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3"/>
      <name val="Arial"/>
      <family val="2"/>
      <charset val="1"/>
    </font>
    <font>
      <b/>
      <sz val="18"/>
      <name val="Arial"/>
      <family val="2"/>
      <charset val="1"/>
    </font>
    <font>
      <b/>
      <sz val="13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79D1C"/>
        <bgColor rgb="FF808000"/>
      </patternFill>
    </fill>
    <fill>
      <patternFill patternType="solid">
        <fgColor rgb="FF99CC66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1" fillId="2" borderId="0" xfId="0" applyFont="1" applyFill="1"/>
    <xf numFmtId="0" fontId="3" fillId="0" borderId="0" xfId="0" applyFont="1"/>
    <xf numFmtId="0" fontId="2" fillId="3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66"/>
      <rgbColor rgb="FFFFCC0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79D1C"/>
  </sheetPr>
  <dimension ref="A1:AMK23"/>
  <sheetViews>
    <sheetView windowProtection="1" zoomScale="75" zoomScaleNormal="75" workbookViewId="0">
      <pane ySplit="3" topLeftCell="A4" activePane="bottomLeft" state="frozen"/>
      <selection pane="bottomLeft" activeCell="M30" sqref="M30"/>
    </sheetView>
  </sheetViews>
  <sheetFormatPr defaultRowHeight="16.5" x14ac:dyDescent="0.25"/>
  <cols>
    <col min="1" max="1" width="12.140625" style="1"/>
    <col min="2" max="1025" width="11" style="1"/>
  </cols>
  <sheetData>
    <row r="1" spans="1:1024" ht="22.9" customHeight="1" x14ac:dyDescent="0.35">
      <c r="A1" s="2" t="s">
        <v>0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221</v>
      </c>
      <c r="C4" s="1">
        <v>241</v>
      </c>
      <c r="D4" s="1">
        <v>1.0905</v>
      </c>
      <c r="E4" s="1">
        <v>0.85976300000000005</v>
      </c>
      <c r="F4" s="1">
        <v>145</v>
      </c>
      <c r="G4" s="1">
        <v>0.30585000000000001</v>
      </c>
      <c r="H4" s="1">
        <v>0</v>
      </c>
      <c r="J4" s="4" t="s">
        <v>14</v>
      </c>
      <c r="K4" s="1">
        <f>AVERAGE(B4:B23)</f>
        <v>229.85</v>
      </c>
      <c r="L4" s="1">
        <f>AVERAGE(C4:C23)</f>
        <v>273.45</v>
      </c>
      <c r="M4" s="1">
        <f>AVERAGE(D4:D23)</f>
        <v>1.1967125000000001</v>
      </c>
      <c r="N4" s="1">
        <f>AVERAGE(E4:E23)</f>
        <v>0.81290475000000006</v>
      </c>
      <c r="O4" s="1">
        <f>AVERAGE(F4:F23)</f>
        <v>210.25</v>
      </c>
      <c r="P4" s="1">
        <f>AVERAGE(G4:G23)</f>
        <v>0.17798918500000002</v>
      </c>
      <c r="Q4" s="1">
        <f>COUNTIF(D4:D23, 1)</f>
        <v>0</v>
      </c>
      <c r="R4" s="1">
        <f>1000/K4</f>
        <v>4.3506634761801175</v>
      </c>
      <c r="S4" s="1">
        <f>1000/L4</f>
        <v>3.6569756811117209</v>
      </c>
    </row>
    <row r="5" spans="1:1024" x14ac:dyDescent="0.25">
      <c r="A5" s="1">
        <v>50</v>
      </c>
      <c r="B5" s="1">
        <v>218</v>
      </c>
      <c r="C5" s="1">
        <v>302</v>
      </c>
      <c r="D5" s="1">
        <v>1.3853200000000001</v>
      </c>
      <c r="E5" s="1">
        <v>0.64919400000000005</v>
      </c>
      <c r="F5" s="1">
        <v>168</v>
      </c>
      <c r="G5" s="1">
        <v>8.1911600000000001E-2</v>
      </c>
      <c r="H5" s="1">
        <v>0</v>
      </c>
      <c r="J5"/>
      <c r="K5"/>
      <c r="L5"/>
      <c r="M5"/>
    </row>
    <row r="6" spans="1:1024" x14ac:dyDescent="0.25">
      <c r="A6" s="1">
        <v>101</v>
      </c>
      <c r="B6" s="1">
        <v>198</v>
      </c>
      <c r="C6" s="1">
        <v>390</v>
      </c>
      <c r="D6" s="1">
        <v>1.9697</v>
      </c>
      <c r="E6" s="1">
        <v>0.42654999999999998</v>
      </c>
      <c r="F6" s="1">
        <v>46</v>
      </c>
      <c r="G6" s="1">
        <v>7.4949000000000002E-2</v>
      </c>
      <c r="H6" s="1">
        <v>0</v>
      </c>
      <c r="J6" s="4"/>
      <c r="K6" s="4" t="s">
        <v>4</v>
      </c>
      <c r="L6" s="4" t="s">
        <v>5</v>
      </c>
      <c r="M6" s="4" t="s">
        <v>10</v>
      </c>
    </row>
    <row r="7" spans="1:1024" x14ac:dyDescent="0.25">
      <c r="A7" s="1">
        <v>171</v>
      </c>
      <c r="B7" s="1">
        <v>229</v>
      </c>
      <c r="C7" s="1">
        <v>320</v>
      </c>
      <c r="D7" s="1">
        <v>1.3973800000000001</v>
      </c>
      <c r="E7" s="1">
        <v>0.63265800000000005</v>
      </c>
      <c r="F7" s="1">
        <v>100</v>
      </c>
      <c r="G7" s="1">
        <v>3.6398300000000001E-2</v>
      </c>
      <c r="H7" s="1">
        <v>512.34100000000001</v>
      </c>
      <c r="J7" s="4" t="s">
        <v>15</v>
      </c>
      <c r="K7" s="1">
        <f>MAX(D4:D23)</f>
        <v>1.9697</v>
      </c>
      <c r="L7" s="1">
        <f>MAX(E4:E23)</f>
        <v>0.98120200000000002</v>
      </c>
      <c r="M7" s="1">
        <f>MAX(F4:F23)</f>
        <v>486</v>
      </c>
    </row>
    <row r="8" spans="1:1024" x14ac:dyDescent="0.25">
      <c r="A8" s="1">
        <v>232</v>
      </c>
      <c r="B8" s="1">
        <v>227</v>
      </c>
      <c r="C8" s="1">
        <v>234</v>
      </c>
      <c r="D8" s="1">
        <v>1.03084</v>
      </c>
      <c r="E8" s="1">
        <v>0.94530700000000001</v>
      </c>
      <c r="F8" s="1">
        <v>348</v>
      </c>
      <c r="G8" s="1">
        <v>0.208484</v>
      </c>
      <c r="H8" s="1">
        <v>0</v>
      </c>
      <c r="J8" s="4" t="s">
        <v>16</v>
      </c>
      <c r="K8" s="1">
        <f>MIN(D4:D23)</f>
        <v>1.00844</v>
      </c>
      <c r="L8" s="1">
        <f>MIN(E4:E23)</f>
        <v>0.42654999999999998</v>
      </c>
      <c r="M8" s="1">
        <f>MIN(F4:F23)</f>
        <v>46</v>
      </c>
    </row>
    <row r="9" spans="1:1024" x14ac:dyDescent="0.25">
      <c r="A9" s="1">
        <v>243</v>
      </c>
      <c r="B9" s="1">
        <v>247</v>
      </c>
      <c r="C9" s="1">
        <v>256</v>
      </c>
      <c r="D9" s="1">
        <v>1.03644</v>
      </c>
      <c r="E9" s="1">
        <v>0.93299699999999997</v>
      </c>
      <c r="F9" s="1">
        <v>368</v>
      </c>
      <c r="G9" s="1">
        <v>0.36460100000000001</v>
      </c>
      <c r="H9" s="1">
        <v>0</v>
      </c>
      <c r="J9"/>
      <c r="K9"/>
      <c r="L9"/>
    </row>
    <row r="10" spans="1:1024" x14ac:dyDescent="0.25">
      <c r="A10" s="1">
        <v>318</v>
      </c>
      <c r="B10" s="1">
        <v>269</v>
      </c>
      <c r="C10" s="1">
        <v>281</v>
      </c>
      <c r="D10" s="1">
        <v>1.04461</v>
      </c>
      <c r="E10" s="1">
        <v>0.91690099999999997</v>
      </c>
      <c r="F10" s="1">
        <v>354</v>
      </c>
      <c r="G10" s="1">
        <v>0.27423199999999998</v>
      </c>
      <c r="H10" s="1">
        <v>0</v>
      </c>
      <c r="J10"/>
      <c r="K10"/>
      <c r="L10"/>
    </row>
    <row r="11" spans="1:1024" x14ac:dyDescent="0.25">
      <c r="A11" s="1">
        <v>396</v>
      </c>
      <c r="B11" s="1">
        <v>226</v>
      </c>
      <c r="C11" s="1">
        <v>235</v>
      </c>
      <c r="D11" s="1">
        <v>1.03982</v>
      </c>
      <c r="E11" s="1">
        <v>0.925848</v>
      </c>
      <c r="F11" s="1">
        <v>178</v>
      </c>
      <c r="G11" s="1">
        <v>0.38134099999999999</v>
      </c>
      <c r="H11" s="1">
        <v>0</v>
      </c>
      <c r="J11" s="4" t="s">
        <v>17</v>
      </c>
      <c r="K11" s="1">
        <f>COUNTIF(D4:D23, "&gt;=1.4")</f>
        <v>2</v>
      </c>
      <c r="L11"/>
    </row>
    <row r="12" spans="1:1024" x14ac:dyDescent="0.25">
      <c r="A12" s="1">
        <v>420</v>
      </c>
      <c r="B12" s="1">
        <v>199</v>
      </c>
      <c r="C12" s="1">
        <v>250</v>
      </c>
      <c r="D12" s="1">
        <v>1.2562800000000001</v>
      </c>
      <c r="E12" s="1">
        <v>0.74957099999999999</v>
      </c>
      <c r="F12" s="1">
        <v>151</v>
      </c>
      <c r="G12" s="1">
        <v>0.24879200000000001</v>
      </c>
      <c r="H12" s="1">
        <v>0</v>
      </c>
      <c r="J12"/>
      <c r="K12"/>
      <c r="L12"/>
    </row>
    <row r="13" spans="1:1024" x14ac:dyDescent="0.25">
      <c r="A13" s="1">
        <v>456</v>
      </c>
      <c r="B13" s="1">
        <v>230</v>
      </c>
      <c r="C13" s="1">
        <v>237</v>
      </c>
      <c r="D13" s="1">
        <v>1.03043</v>
      </c>
      <c r="E13" s="1">
        <v>0.95992299999999997</v>
      </c>
      <c r="F13" s="1">
        <v>486</v>
      </c>
      <c r="G13" s="1">
        <v>0.164775</v>
      </c>
      <c r="H13" s="1">
        <v>473.73599999999999</v>
      </c>
      <c r="J13"/>
      <c r="K13"/>
      <c r="L13"/>
    </row>
    <row r="14" spans="1:1024" x14ac:dyDescent="0.25">
      <c r="A14" s="1">
        <v>542</v>
      </c>
      <c r="B14" s="1">
        <v>189</v>
      </c>
      <c r="C14" s="1">
        <v>210</v>
      </c>
      <c r="D14" s="1">
        <v>1.11111</v>
      </c>
      <c r="E14" s="1">
        <v>0.86107400000000001</v>
      </c>
      <c r="F14" s="1">
        <v>46</v>
      </c>
      <c r="G14" s="1">
        <v>0.15739400000000001</v>
      </c>
      <c r="H14" s="1">
        <v>0</v>
      </c>
      <c r="J14" s="4" t="s">
        <v>18</v>
      </c>
      <c r="K14" s="1">
        <f>_xlfn.STDEV.P(C4:C23)</f>
        <v>44.636840165943646</v>
      </c>
      <c r="L14"/>
    </row>
    <row r="15" spans="1:1024" x14ac:dyDescent="0.25">
      <c r="A15" s="1">
        <v>594</v>
      </c>
      <c r="B15" s="1">
        <v>251</v>
      </c>
      <c r="C15" s="1">
        <v>295</v>
      </c>
      <c r="D15" s="1">
        <v>1.1753</v>
      </c>
      <c r="E15" s="1">
        <v>0.78509499999999999</v>
      </c>
      <c r="F15" s="1">
        <v>130</v>
      </c>
      <c r="G15" s="1">
        <v>0.156279</v>
      </c>
      <c r="H15" s="1">
        <v>0</v>
      </c>
      <c r="J15" s="4" t="s">
        <v>19</v>
      </c>
      <c r="K15" s="1">
        <f>K14/L4</f>
        <v>0.16323583896852678</v>
      </c>
      <c r="L15" s="1" t="s">
        <v>20</v>
      </c>
    </row>
    <row r="16" spans="1:1024" x14ac:dyDescent="0.25">
      <c r="A16" s="1">
        <v>628</v>
      </c>
      <c r="B16" s="1">
        <v>223</v>
      </c>
      <c r="C16" s="1">
        <v>235</v>
      </c>
      <c r="D16" s="1">
        <v>1.0538099999999999</v>
      </c>
      <c r="E16" s="1">
        <v>0.90671100000000004</v>
      </c>
      <c r="F16" s="1">
        <v>291</v>
      </c>
      <c r="G16" s="1">
        <v>0.148284</v>
      </c>
      <c r="H16" s="1">
        <v>0</v>
      </c>
    </row>
    <row r="17" spans="1:8" x14ac:dyDescent="0.25">
      <c r="A17" s="1">
        <v>662</v>
      </c>
      <c r="B17" s="1">
        <v>238</v>
      </c>
      <c r="C17" s="1">
        <v>321</v>
      </c>
      <c r="D17" s="1">
        <v>1.34874</v>
      </c>
      <c r="E17" s="1">
        <v>0.68296000000000001</v>
      </c>
      <c r="F17" s="1">
        <v>123</v>
      </c>
      <c r="G17" s="1">
        <v>0.144926</v>
      </c>
      <c r="H17" s="1">
        <v>0</v>
      </c>
    </row>
    <row r="18" spans="1:8" x14ac:dyDescent="0.25">
      <c r="A18" s="1">
        <v>711</v>
      </c>
      <c r="B18" s="1">
        <v>228</v>
      </c>
      <c r="C18" s="1">
        <v>241</v>
      </c>
      <c r="D18" s="1">
        <v>1.0570200000000001</v>
      </c>
      <c r="E18" s="1">
        <v>0.92012099999999997</v>
      </c>
      <c r="F18" s="1">
        <v>83</v>
      </c>
      <c r="G18" s="1">
        <v>6.4060199999999998E-2</v>
      </c>
      <c r="H18" s="1">
        <v>0</v>
      </c>
    </row>
    <row r="19" spans="1:8" x14ac:dyDescent="0.25">
      <c r="A19" s="1">
        <v>732</v>
      </c>
      <c r="B19" s="1">
        <v>241</v>
      </c>
      <c r="C19" s="1">
        <v>254</v>
      </c>
      <c r="D19" s="1">
        <v>1.0539400000000001</v>
      </c>
      <c r="E19" s="1">
        <v>0.92145600000000005</v>
      </c>
      <c r="F19" s="1">
        <v>341</v>
      </c>
      <c r="G19" s="1">
        <v>6.3486600000000004E-2</v>
      </c>
      <c r="H19" s="1">
        <v>92.9529</v>
      </c>
    </row>
    <row r="20" spans="1:8" x14ac:dyDescent="0.25">
      <c r="A20" s="1">
        <v>860</v>
      </c>
      <c r="B20" s="1">
        <v>237</v>
      </c>
      <c r="C20" s="1">
        <v>239</v>
      </c>
      <c r="D20" s="1">
        <v>1.00844</v>
      </c>
      <c r="E20" s="1">
        <v>0.98120200000000002</v>
      </c>
      <c r="F20" s="1">
        <v>395</v>
      </c>
      <c r="G20" s="1">
        <v>8.7159E-2</v>
      </c>
      <c r="H20" s="1">
        <v>40.895499999999998</v>
      </c>
    </row>
    <row r="21" spans="1:8" x14ac:dyDescent="0.25">
      <c r="A21" s="1">
        <v>884</v>
      </c>
      <c r="B21" s="1">
        <v>229</v>
      </c>
      <c r="C21" s="1">
        <v>333</v>
      </c>
      <c r="D21" s="1">
        <v>1.4541500000000001</v>
      </c>
      <c r="E21" s="1">
        <v>0.61460000000000004</v>
      </c>
      <c r="F21" s="1">
        <v>100</v>
      </c>
      <c r="G21" s="1">
        <v>0.22506999999999999</v>
      </c>
      <c r="H21" s="1">
        <v>0</v>
      </c>
    </row>
    <row r="22" spans="1:8" x14ac:dyDescent="0.25">
      <c r="A22" s="1">
        <v>925</v>
      </c>
      <c r="B22" s="1">
        <v>242</v>
      </c>
      <c r="C22" s="1">
        <v>271</v>
      </c>
      <c r="D22" s="1">
        <v>1.1198300000000001</v>
      </c>
      <c r="E22" s="1">
        <v>0.85106000000000004</v>
      </c>
      <c r="F22" s="1">
        <v>213</v>
      </c>
      <c r="G22" s="1">
        <v>0.25889899999999999</v>
      </c>
      <c r="H22" s="1">
        <v>0</v>
      </c>
    </row>
    <row r="23" spans="1:8" x14ac:dyDescent="0.25">
      <c r="A23" s="1">
        <v>994</v>
      </c>
      <c r="B23" s="1">
        <v>255</v>
      </c>
      <c r="C23" s="1">
        <v>324</v>
      </c>
      <c r="D23" s="1">
        <v>1.2705900000000001</v>
      </c>
      <c r="E23" s="1">
        <v>0.73510399999999998</v>
      </c>
      <c r="F23" s="1">
        <v>139</v>
      </c>
      <c r="G23" s="1">
        <v>0.11289200000000001</v>
      </c>
      <c r="H23" s="1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579D1C"/>
  </sheetPr>
  <dimension ref="A1:AMK23"/>
  <sheetViews>
    <sheetView windowProtection="1" zoomScale="75" zoomScaleNormal="75" workbookViewId="0">
      <pane ySplit="3" topLeftCell="A4" activePane="bottomLeft" state="frozen"/>
      <selection pane="bottomLeft" activeCell="Q25" sqref="Q25"/>
    </sheetView>
  </sheetViews>
  <sheetFormatPr defaultRowHeight="16.5" x14ac:dyDescent="0.25"/>
  <cols>
    <col min="1" max="1" width="12.140625" style="1"/>
    <col min="2" max="1025" width="11" style="1"/>
  </cols>
  <sheetData>
    <row r="1" spans="1:1024" ht="22.9" customHeight="1" x14ac:dyDescent="0.35">
      <c r="A1" s="2" t="s">
        <v>21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221</v>
      </c>
      <c r="C4" s="1">
        <v>241</v>
      </c>
      <c r="D4" s="1">
        <v>1.0905</v>
      </c>
      <c r="E4" s="1">
        <v>0.85976300000000005</v>
      </c>
      <c r="F4" s="1">
        <v>239</v>
      </c>
      <c r="G4" s="1">
        <v>0.294989</v>
      </c>
      <c r="H4" s="1">
        <v>0</v>
      </c>
      <c r="J4" s="4" t="s">
        <v>14</v>
      </c>
      <c r="K4" s="1">
        <f>AVERAGE(B4:B23)</f>
        <v>229.85</v>
      </c>
      <c r="L4" s="1">
        <f>AVERAGE(C4:C23)</f>
        <v>273.7</v>
      </c>
      <c r="M4" s="1">
        <f>AVERAGE(D4:D23)</f>
        <v>1.1977629999999999</v>
      </c>
      <c r="N4" s="1">
        <f>AVERAGE(E4:E23)</f>
        <v>0.81190984999999993</v>
      </c>
      <c r="O4" s="1">
        <f>AVERAGE(F4:F23)</f>
        <v>351.7</v>
      </c>
      <c r="P4" s="1">
        <f>AVERAGE(G4:G23)</f>
        <v>0.17730731999999999</v>
      </c>
      <c r="Q4" s="1">
        <f>COUNTIF(D4:D23, 1)</f>
        <v>0</v>
      </c>
      <c r="R4" s="1">
        <f>1000/K4</f>
        <v>4.3506634761801175</v>
      </c>
      <c r="S4" s="1">
        <f>1000/L4</f>
        <v>3.6536353671903545</v>
      </c>
    </row>
    <row r="5" spans="1:1024" x14ac:dyDescent="0.25">
      <c r="A5" s="1">
        <v>50</v>
      </c>
      <c r="B5" s="1">
        <v>218</v>
      </c>
      <c r="C5" s="1">
        <v>302</v>
      </c>
      <c r="D5" s="1">
        <v>1.3853200000000001</v>
      </c>
      <c r="E5" s="1">
        <v>0.64919400000000005</v>
      </c>
      <c r="F5" s="1">
        <v>248</v>
      </c>
      <c r="G5" s="1">
        <v>8.5939299999999996E-2</v>
      </c>
      <c r="H5" s="1">
        <v>0</v>
      </c>
      <c r="J5"/>
      <c r="K5"/>
      <c r="L5"/>
      <c r="M5"/>
    </row>
    <row r="6" spans="1:1024" x14ac:dyDescent="0.25">
      <c r="A6" s="1">
        <v>101</v>
      </c>
      <c r="B6" s="1">
        <v>198</v>
      </c>
      <c r="C6" s="1">
        <v>390</v>
      </c>
      <c r="D6" s="1">
        <v>1.9697</v>
      </c>
      <c r="E6" s="1">
        <v>0.42654999999999998</v>
      </c>
      <c r="F6" s="1">
        <v>80</v>
      </c>
      <c r="G6" s="1">
        <v>8.64013E-2</v>
      </c>
      <c r="H6" s="1">
        <v>0</v>
      </c>
      <c r="J6" s="4"/>
      <c r="K6" s="4" t="s">
        <v>4</v>
      </c>
      <c r="L6" s="4" t="s">
        <v>5</v>
      </c>
      <c r="M6" s="4" t="s">
        <v>10</v>
      </c>
    </row>
    <row r="7" spans="1:1024" x14ac:dyDescent="0.25">
      <c r="A7" s="1">
        <v>171</v>
      </c>
      <c r="B7" s="1">
        <v>229</v>
      </c>
      <c r="C7" s="1">
        <v>323</v>
      </c>
      <c r="D7" s="1">
        <v>1.41048</v>
      </c>
      <c r="E7" s="1">
        <v>0.62459799999999999</v>
      </c>
      <c r="F7" s="1">
        <v>200</v>
      </c>
      <c r="G7" s="1">
        <v>3.7486600000000002E-2</v>
      </c>
      <c r="H7" s="1">
        <v>381.512</v>
      </c>
      <c r="J7" s="4" t="s">
        <v>15</v>
      </c>
      <c r="K7" s="1">
        <f>MAX(D4:D23)</f>
        <v>1.9697</v>
      </c>
      <c r="L7" s="1">
        <f>MAX(E4:E23)</f>
        <v>0.98135399999999995</v>
      </c>
      <c r="M7" s="1">
        <f>MAX(F4:F23)</f>
        <v>843</v>
      </c>
    </row>
    <row r="8" spans="1:1024" x14ac:dyDescent="0.25">
      <c r="A8" s="1">
        <v>232</v>
      </c>
      <c r="B8" s="1">
        <v>227</v>
      </c>
      <c r="C8" s="1">
        <v>234</v>
      </c>
      <c r="D8" s="1">
        <v>1.03084</v>
      </c>
      <c r="E8" s="1">
        <v>0.94530700000000001</v>
      </c>
      <c r="F8" s="1">
        <v>534</v>
      </c>
      <c r="G8" s="1">
        <v>0.201095</v>
      </c>
      <c r="H8" s="1">
        <v>0</v>
      </c>
      <c r="J8" s="4" t="s">
        <v>16</v>
      </c>
      <c r="K8" s="1">
        <f>MIN(D4:D23)</f>
        <v>1.00844</v>
      </c>
      <c r="L8" s="1">
        <f>MIN(E4:E23)</f>
        <v>0.42654999999999998</v>
      </c>
      <c r="M8" s="1">
        <f>MIN(F4:F23)</f>
        <v>80</v>
      </c>
    </row>
    <row r="9" spans="1:1024" x14ac:dyDescent="0.25">
      <c r="A9" s="1">
        <v>243</v>
      </c>
      <c r="B9" s="1">
        <v>247</v>
      </c>
      <c r="C9" s="1">
        <v>256</v>
      </c>
      <c r="D9" s="1">
        <v>1.03644</v>
      </c>
      <c r="E9" s="1">
        <v>0.93299699999999997</v>
      </c>
      <c r="F9" s="1">
        <v>590</v>
      </c>
      <c r="G9" s="1">
        <v>0.37575399999999998</v>
      </c>
      <c r="H9" s="1">
        <v>0</v>
      </c>
      <c r="J9"/>
      <c r="K9"/>
      <c r="L9"/>
    </row>
    <row r="10" spans="1:1024" x14ac:dyDescent="0.25">
      <c r="A10" s="1">
        <v>318</v>
      </c>
      <c r="B10" s="1">
        <v>269</v>
      </c>
      <c r="C10" s="1">
        <v>281</v>
      </c>
      <c r="D10" s="1">
        <v>1.04461</v>
      </c>
      <c r="E10" s="1">
        <v>0.91690099999999997</v>
      </c>
      <c r="F10" s="1">
        <v>595</v>
      </c>
      <c r="G10" s="1">
        <v>0.29622999999999999</v>
      </c>
      <c r="H10" s="1">
        <v>0</v>
      </c>
      <c r="J10"/>
      <c r="K10"/>
      <c r="L10"/>
    </row>
    <row r="11" spans="1:1024" x14ac:dyDescent="0.25">
      <c r="A11" s="1">
        <v>396</v>
      </c>
      <c r="B11" s="1">
        <v>226</v>
      </c>
      <c r="C11" s="1">
        <v>235</v>
      </c>
      <c r="D11" s="1">
        <v>1.03982</v>
      </c>
      <c r="E11" s="1">
        <v>0.925848</v>
      </c>
      <c r="F11" s="1">
        <v>292</v>
      </c>
      <c r="G11" s="1">
        <v>0.371755</v>
      </c>
      <c r="H11" s="1">
        <v>0</v>
      </c>
      <c r="J11" s="4" t="s">
        <v>17</v>
      </c>
      <c r="K11" s="1">
        <f>COUNTIF(D4:D23, "&gt;=1.4")</f>
        <v>3</v>
      </c>
      <c r="L11"/>
    </row>
    <row r="12" spans="1:1024" x14ac:dyDescent="0.25">
      <c r="A12" s="1">
        <v>420</v>
      </c>
      <c r="B12" s="1">
        <v>199</v>
      </c>
      <c r="C12" s="1">
        <v>250</v>
      </c>
      <c r="D12" s="1">
        <v>1.2562800000000001</v>
      </c>
      <c r="E12" s="1">
        <v>0.74957099999999999</v>
      </c>
      <c r="F12" s="1">
        <v>280</v>
      </c>
      <c r="G12" s="1">
        <v>0.23869000000000001</v>
      </c>
      <c r="H12" s="1">
        <v>0</v>
      </c>
      <c r="J12"/>
      <c r="K12"/>
      <c r="L12"/>
    </row>
    <row r="13" spans="1:1024" x14ac:dyDescent="0.25">
      <c r="A13" s="1">
        <v>456</v>
      </c>
      <c r="B13" s="1">
        <v>230</v>
      </c>
      <c r="C13" s="1">
        <v>235</v>
      </c>
      <c r="D13" s="1">
        <v>1.0217400000000001</v>
      </c>
      <c r="E13" s="1">
        <v>0.96617200000000003</v>
      </c>
      <c r="F13" s="1">
        <v>843</v>
      </c>
      <c r="G13" s="1">
        <v>0.17702799999999999</v>
      </c>
      <c r="H13" s="1">
        <v>420.822</v>
      </c>
      <c r="J13"/>
      <c r="K13"/>
      <c r="L13"/>
    </row>
    <row r="14" spans="1:1024" x14ac:dyDescent="0.25">
      <c r="A14" s="1">
        <v>542</v>
      </c>
      <c r="B14" s="1">
        <v>189</v>
      </c>
      <c r="C14" s="1">
        <v>210</v>
      </c>
      <c r="D14" s="1">
        <v>1.11111</v>
      </c>
      <c r="E14" s="1">
        <v>0.86107400000000001</v>
      </c>
      <c r="F14" s="1">
        <v>99</v>
      </c>
      <c r="G14" s="1">
        <v>0.117191</v>
      </c>
      <c r="H14" s="1">
        <v>0</v>
      </c>
      <c r="J14" s="4" t="s">
        <v>18</v>
      </c>
      <c r="K14" s="1">
        <f>_xlfn.STDEV.P(C4:C23)</f>
        <v>44.803013291518688</v>
      </c>
      <c r="L14"/>
    </row>
    <row r="15" spans="1:1024" x14ac:dyDescent="0.25">
      <c r="A15" s="1">
        <v>594</v>
      </c>
      <c r="B15" s="1">
        <v>251</v>
      </c>
      <c r="C15" s="1">
        <v>295</v>
      </c>
      <c r="D15" s="1">
        <v>1.1753</v>
      </c>
      <c r="E15" s="1">
        <v>0.78509499999999999</v>
      </c>
      <c r="F15" s="1">
        <v>231</v>
      </c>
      <c r="G15" s="1">
        <v>0.15165999999999999</v>
      </c>
      <c r="H15" s="1">
        <v>0</v>
      </c>
      <c r="J15" s="4" t="s">
        <v>19</v>
      </c>
      <c r="K15" s="1">
        <f>K14/L4</f>
        <v>0.16369387391859222</v>
      </c>
      <c r="L15" s="1" t="s">
        <v>20</v>
      </c>
    </row>
    <row r="16" spans="1:1024" x14ac:dyDescent="0.25">
      <c r="A16" s="1">
        <v>628</v>
      </c>
      <c r="B16" s="1">
        <v>223</v>
      </c>
      <c r="C16" s="1">
        <v>235</v>
      </c>
      <c r="D16" s="1">
        <v>1.0538099999999999</v>
      </c>
      <c r="E16" s="1">
        <v>0.90671100000000004</v>
      </c>
      <c r="F16" s="1">
        <v>472</v>
      </c>
      <c r="G16" s="1">
        <v>0.13820499999999999</v>
      </c>
      <c r="H16" s="1">
        <v>0</v>
      </c>
    </row>
    <row r="17" spans="1:8" x14ac:dyDescent="0.25">
      <c r="A17" s="1">
        <v>662</v>
      </c>
      <c r="B17" s="1">
        <v>238</v>
      </c>
      <c r="C17" s="1">
        <v>321</v>
      </c>
      <c r="D17" s="1">
        <v>1.34874</v>
      </c>
      <c r="E17" s="1">
        <v>0.68296000000000001</v>
      </c>
      <c r="F17" s="1">
        <v>197</v>
      </c>
      <c r="G17" s="1">
        <v>0.12435599999999999</v>
      </c>
      <c r="H17" s="1">
        <v>0</v>
      </c>
    </row>
    <row r="18" spans="1:8" x14ac:dyDescent="0.25">
      <c r="A18" s="1">
        <v>711</v>
      </c>
      <c r="B18" s="1">
        <v>228</v>
      </c>
      <c r="C18" s="1">
        <v>241</v>
      </c>
      <c r="D18" s="1">
        <v>1.0570200000000001</v>
      </c>
      <c r="E18" s="1">
        <v>0.92012099999999997</v>
      </c>
      <c r="F18" s="1">
        <v>178</v>
      </c>
      <c r="G18" s="1">
        <v>9.0668799999999994E-2</v>
      </c>
      <c r="H18" s="1">
        <v>0</v>
      </c>
    </row>
    <row r="19" spans="1:8" x14ac:dyDescent="0.25">
      <c r="A19" s="1">
        <v>732</v>
      </c>
      <c r="B19" s="1">
        <v>241</v>
      </c>
      <c r="C19" s="1">
        <v>258</v>
      </c>
      <c r="D19" s="1">
        <v>1.07054</v>
      </c>
      <c r="E19" s="1">
        <v>0.90321700000000005</v>
      </c>
      <c r="F19" s="1">
        <v>496</v>
      </c>
      <c r="G19" s="1">
        <v>7.7827599999999997E-2</v>
      </c>
      <c r="H19" s="1">
        <v>12.575100000000001</v>
      </c>
    </row>
    <row r="20" spans="1:8" x14ac:dyDescent="0.25">
      <c r="A20" s="1">
        <v>860</v>
      </c>
      <c r="B20" s="1">
        <v>237</v>
      </c>
      <c r="C20" s="1">
        <v>239</v>
      </c>
      <c r="D20" s="1">
        <v>1.00844</v>
      </c>
      <c r="E20" s="1">
        <v>0.98135399999999995</v>
      </c>
      <c r="F20" s="1">
        <v>687</v>
      </c>
      <c r="G20" s="1">
        <v>8.5425799999999996E-2</v>
      </c>
      <c r="H20" s="1">
        <v>523.55100000000004</v>
      </c>
    </row>
    <row r="21" spans="1:8" x14ac:dyDescent="0.25">
      <c r="A21" s="1">
        <v>884</v>
      </c>
      <c r="B21" s="1">
        <v>229</v>
      </c>
      <c r="C21" s="1">
        <v>333</v>
      </c>
      <c r="D21" s="1">
        <v>1.4541500000000001</v>
      </c>
      <c r="E21" s="1">
        <v>0.61460000000000004</v>
      </c>
      <c r="F21" s="1">
        <v>199</v>
      </c>
      <c r="G21" s="1">
        <v>0.22554199999999999</v>
      </c>
      <c r="H21" s="1">
        <v>0</v>
      </c>
    </row>
    <row r="22" spans="1:8" x14ac:dyDescent="0.25">
      <c r="A22" s="1">
        <v>925</v>
      </c>
      <c r="B22" s="1">
        <v>242</v>
      </c>
      <c r="C22" s="1">
        <v>271</v>
      </c>
      <c r="D22" s="1">
        <v>1.1198300000000001</v>
      </c>
      <c r="E22" s="1">
        <v>0.85106000000000004</v>
      </c>
      <c r="F22" s="1">
        <v>331</v>
      </c>
      <c r="G22" s="1">
        <v>0.24621799999999999</v>
      </c>
      <c r="H22" s="1">
        <v>0</v>
      </c>
    </row>
    <row r="23" spans="1:8" x14ac:dyDescent="0.25">
      <c r="A23" s="1">
        <v>994</v>
      </c>
      <c r="B23" s="1">
        <v>255</v>
      </c>
      <c r="C23" s="1">
        <v>324</v>
      </c>
      <c r="D23" s="1">
        <v>1.2705900000000001</v>
      </c>
      <c r="E23" s="1">
        <v>0.73510399999999998</v>
      </c>
      <c r="F23" s="1">
        <v>243</v>
      </c>
      <c r="G23" s="1">
        <v>0.123684</v>
      </c>
      <c r="H23" s="1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579D1C"/>
  </sheetPr>
  <dimension ref="A1:AMK23"/>
  <sheetViews>
    <sheetView windowProtection="1" zoomScale="75" zoomScaleNormal="75" workbookViewId="0">
      <pane ySplit="3" topLeftCell="A4" activePane="bottomLeft" state="frozen"/>
      <selection pane="bottomLeft" activeCell="U33" sqref="U33"/>
    </sheetView>
  </sheetViews>
  <sheetFormatPr defaultRowHeight="16.5" x14ac:dyDescent="0.25"/>
  <cols>
    <col min="1" max="1" width="12.140625" style="1"/>
    <col min="2" max="1025" width="11" style="1"/>
  </cols>
  <sheetData>
    <row r="1" spans="1:1024" ht="22.9" customHeight="1" x14ac:dyDescent="0.35">
      <c r="A1" s="2" t="s">
        <v>22</v>
      </c>
      <c r="B1" s="3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221</v>
      </c>
      <c r="C4" s="1">
        <v>241</v>
      </c>
      <c r="D4" s="1">
        <v>1.0905</v>
      </c>
      <c r="E4" s="1">
        <v>0.85976300000000005</v>
      </c>
      <c r="F4" s="1">
        <v>261</v>
      </c>
      <c r="G4" s="1">
        <v>0.297456</v>
      </c>
      <c r="H4" s="1">
        <v>0</v>
      </c>
      <c r="J4" s="4" t="s">
        <v>14</v>
      </c>
      <c r="K4" s="1">
        <f>AVERAGE(B4:B23)</f>
        <v>229.85</v>
      </c>
      <c r="L4" s="1">
        <f>AVERAGE(C4:C23)</f>
        <v>273.89999999999998</v>
      </c>
      <c r="M4" s="1">
        <f>AVERAGE(D4:D23)</f>
        <v>1.1986300000000001</v>
      </c>
      <c r="N4" s="1">
        <f>AVERAGE(E4:E23)</f>
        <v>0.81095960000000011</v>
      </c>
      <c r="O4" s="1">
        <f>AVERAGE(F4:F23)</f>
        <v>372.75</v>
      </c>
      <c r="P4" s="1">
        <f>AVERAGE(G4:G23)</f>
        <v>0.17531001500000001</v>
      </c>
      <c r="Q4" s="1">
        <f>COUNTIF(D4:D23, 1)</f>
        <v>0</v>
      </c>
      <c r="R4" s="1">
        <f>1000/K4</f>
        <v>4.3506634761801175</v>
      </c>
      <c r="S4" s="1">
        <f>1000/L4</f>
        <v>3.6509675063891933</v>
      </c>
    </row>
    <row r="5" spans="1:1024" x14ac:dyDescent="0.25">
      <c r="A5" s="1">
        <v>50</v>
      </c>
      <c r="B5" s="1">
        <v>218</v>
      </c>
      <c r="C5" s="1">
        <v>302</v>
      </c>
      <c r="D5" s="1">
        <v>1.3853200000000001</v>
      </c>
      <c r="E5" s="1">
        <v>0.64919400000000005</v>
      </c>
      <c r="F5" s="1">
        <v>275</v>
      </c>
      <c r="G5" s="1">
        <v>9.4654500000000003E-2</v>
      </c>
      <c r="H5" s="1">
        <v>0</v>
      </c>
      <c r="J5"/>
      <c r="K5"/>
      <c r="L5"/>
      <c r="M5"/>
    </row>
    <row r="6" spans="1:1024" x14ac:dyDescent="0.25">
      <c r="A6" s="1">
        <v>101</v>
      </c>
      <c r="B6" s="1">
        <v>198</v>
      </c>
      <c r="C6" s="1">
        <v>390</v>
      </c>
      <c r="D6" s="1">
        <v>1.9697</v>
      </c>
      <c r="E6" s="1">
        <v>0.42654999999999998</v>
      </c>
      <c r="F6" s="1">
        <v>91</v>
      </c>
      <c r="G6" s="1">
        <v>7.6247899999999993E-2</v>
      </c>
      <c r="H6" s="1">
        <v>0</v>
      </c>
      <c r="J6" s="4"/>
      <c r="K6" s="4" t="s">
        <v>4</v>
      </c>
      <c r="L6" s="4" t="s">
        <v>5</v>
      </c>
      <c r="M6" s="4" t="s">
        <v>10</v>
      </c>
    </row>
    <row r="7" spans="1:1024" x14ac:dyDescent="0.25">
      <c r="A7" s="1">
        <v>171</v>
      </c>
      <c r="B7" s="1">
        <v>229</v>
      </c>
      <c r="C7" s="1">
        <v>324</v>
      </c>
      <c r="D7" s="1">
        <v>1.4148499999999999</v>
      </c>
      <c r="E7" s="1">
        <v>0.62166600000000005</v>
      </c>
      <c r="F7" s="1">
        <v>166</v>
      </c>
      <c r="G7" s="1">
        <v>3.8683700000000001E-2</v>
      </c>
      <c r="H7" s="1">
        <v>221.70099999999999</v>
      </c>
      <c r="J7" s="4" t="s">
        <v>15</v>
      </c>
      <c r="K7" s="1">
        <f>MAX(D4:D23)</f>
        <v>1.9697</v>
      </c>
      <c r="L7" s="1">
        <f>MAX(E4:E23)</f>
        <v>0.98593600000000003</v>
      </c>
      <c r="M7" s="1">
        <f>MAX(F4:F23)</f>
        <v>889</v>
      </c>
    </row>
    <row r="8" spans="1:1024" x14ac:dyDescent="0.25">
      <c r="A8" s="1">
        <v>232</v>
      </c>
      <c r="B8" s="1">
        <v>227</v>
      </c>
      <c r="C8" s="1">
        <v>234</v>
      </c>
      <c r="D8" s="1">
        <v>1.03084</v>
      </c>
      <c r="E8" s="1">
        <v>0.94530700000000001</v>
      </c>
      <c r="F8" s="1">
        <v>567</v>
      </c>
      <c r="G8" s="1">
        <v>0.18958700000000001</v>
      </c>
      <c r="H8" s="1">
        <v>0</v>
      </c>
      <c r="J8" s="4" t="s">
        <v>16</v>
      </c>
      <c r="K8" s="1">
        <f>MIN(D4:D23)</f>
        <v>1.0042199999999999</v>
      </c>
      <c r="L8" s="1">
        <f>MIN(E4:E23)</f>
        <v>0.42654999999999998</v>
      </c>
      <c r="M8" s="1">
        <f>MIN(F4:F23)</f>
        <v>91</v>
      </c>
    </row>
    <row r="9" spans="1:1024" x14ac:dyDescent="0.25">
      <c r="A9" s="1">
        <v>243</v>
      </c>
      <c r="B9" s="1">
        <v>247</v>
      </c>
      <c r="C9" s="1">
        <v>256</v>
      </c>
      <c r="D9" s="1">
        <v>1.03644</v>
      </c>
      <c r="E9" s="1">
        <v>0.93299699999999997</v>
      </c>
      <c r="F9" s="1">
        <v>677</v>
      </c>
      <c r="G9" s="1">
        <v>0.30617800000000001</v>
      </c>
      <c r="H9" s="1">
        <v>0</v>
      </c>
      <c r="J9"/>
      <c r="K9"/>
      <c r="L9"/>
    </row>
    <row r="10" spans="1:1024" x14ac:dyDescent="0.25">
      <c r="A10" s="1">
        <v>318</v>
      </c>
      <c r="B10" s="1">
        <v>269</v>
      </c>
      <c r="C10" s="1">
        <v>281</v>
      </c>
      <c r="D10" s="1">
        <v>1.04461</v>
      </c>
      <c r="E10" s="1">
        <v>0.91690099999999997</v>
      </c>
      <c r="F10" s="1">
        <v>604</v>
      </c>
      <c r="G10" s="1">
        <v>0.28677200000000003</v>
      </c>
      <c r="H10" s="1">
        <v>0</v>
      </c>
      <c r="J10"/>
      <c r="K10"/>
      <c r="L10"/>
    </row>
    <row r="11" spans="1:1024" x14ac:dyDescent="0.25">
      <c r="A11" s="1">
        <v>396</v>
      </c>
      <c r="B11" s="1">
        <v>226</v>
      </c>
      <c r="C11" s="1">
        <v>235</v>
      </c>
      <c r="D11" s="1">
        <v>1.03982</v>
      </c>
      <c r="E11" s="1">
        <v>0.925848</v>
      </c>
      <c r="F11" s="1">
        <v>417</v>
      </c>
      <c r="G11" s="1">
        <v>0.354632</v>
      </c>
      <c r="H11" s="1">
        <v>0</v>
      </c>
      <c r="J11" s="4" t="s">
        <v>17</v>
      </c>
      <c r="K11" s="1">
        <f>COUNTIF(D4:D23, "&gt;=1.4")</f>
        <v>3</v>
      </c>
      <c r="L11"/>
    </row>
    <row r="12" spans="1:1024" x14ac:dyDescent="0.25">
      <c r="A12" s="1">
        <v>420</v>
      </c>
      <c r="B12" s="1">
        <v>199</v>
      </c>
      <c r="C12" s="1">
        <v>250</v>
      </c>
      <c r="D12" s="1">
        <v>1.2562800000000001</v>
      </c>
      <c r="E12" s="1">
        <v>0.74957099999999999</v>
      </c>
      <c r="F12" s="1">
        <v>278</v>
      </c>
      <c r="G12" s="1">
        <v>0.23167599999999999</v>
      </c>
      <c r="H12" s="1">
        <v>0</v>
      </c>
      <c r="J12"/>
      <c r="K12"/>
      <c r="L12"/>
    </row>
    <row r="13" spans="1:1024" x14ac:dyDescent="0.25">
      <c r="A13" s="1">
        <v>456</v>
      </c>
      <c r="B13" s="1">
        <v>230</v>
      </c>
      <c r="C13" s="1">
        <v>238</v>
      </c>
      <c r="D13" s="1">
        <v>1.03478</v>
      </c>
      <c r="E13" s="1">
        <v>0.95037700000000003</v>
      </c>
      <c r="F13" s="1">
        <v>889</v>
      </c>
      <c r="G13" s="1">
        <v>0.156553</v>
      </c>
      <c r="H13" s="1">
        <v>181.81200000000001</v>
      </c>
      <c r="J13"/>
      <c r="K13"/>
      <c r="L13"/>
    </row>
    <row r="14" spans="1:1024" x14ac:dyDescent="0.25">
      <c r="A14" s="1">
        <v>542</v>
      </c>
      <c r="B14" s="1">
        <v>189</v>
      </c>
      <c r="C14" s="1">
        <v>210</v>
      </c>
      <c r="D14" s="1">
        <v>1.11111</v>
      </c>
      <c r="E14" s="1">
        <v>0.86107400000000001</v>
      </c>
      <c r="F14" s="1">
        <v>113</v>
      </c>
      <c r="G14" s="1">
        <v>0.16464599999999999</v>
      </c>
      <c r="H14" s="1">
        <v>0</v>
      </c>
      <c r="J14" s="4" t="s">
        <v>18</v>
      </c>
      <c r="K14" s="1">
        <f>_xlfn.STDEV.P(C4:C23)</f>
        <v>44.755893466670955</v>
      </c>
      <c r="L14"/>
    </row>
    <row r="15" spans="1:1024" x14ac:dyDescent="0.25">
      <c r="A15" s="1">
        <v>594</v>
      </c>
      <c r="B15" s="1">
        <v>251</v>
      </c>
      <c r="C15" s="1">
        <v>295</v>
      </c>
      <c r="D15" s="1">
        <v>1.1753</v>
      </c>
      <c r="E15" s="1">
        <v>0.78509499999999999</v>
      </c>
      <c r="F15" s="1">
        <v>254</v>
      </c>
      <c r="G15" s="1">
        <v>0.16689499999999999</v>
      </c>
      <c r="H15" s="1">
        <v>0</v>
      </c>
      <c r="J15" s="4" t="s">
        <v>19</v>
      </c>
      <c r="K15" s="1">
        <f>K14/L4</f>
        <v>0.16340231276623204</v>
      </c>
      <c r="L15" s="1" t="s">
        <v>20</v>
      </c>
    </row>
    <row r="16" spans="1:1024" x14ac:dyDescent="0.25">
      <c r="A16" s="1">
        <v>628</v>
      </c>
      <c r="B16" s="1">
        <v>223</v>
      </c>
      <c r="C16" s="1">
        <v>235</v>
      </c>
      <c r="D16" s="1">
        <v>1.0538099999999999</v>
      </c>
      <c r="E16" s="1">
        <v>0.90671100000000004</v>
      </c>
      <c r="F16" s="1">
        <v>509</v>
      </c>
      <c r="G16" s="1">
        <v>0.13875100000000001</v>
      </c>
      <c r="H16" s="1">
        <v>0</v>
      </c>
    </row>
    <row r="17" spans="1:8" x14ac:dyDescent="0.25">
      <c r="A17" s="1">
        <v>662</v>
      </c>
      <c r="B17" s="1">
        <v>238</v>
      </c>
      <c r="C17" s="1">
        <v>321</v>
      </c>
      <c r="D17" s="1">
        <v>1.34874</v>
      </c>
      <c r="E17" s="1">
        <v>0.68296000000000001</v>
      </c>
      <c r="F17" s="1">
        <v>195</v>
      </c>
      <c r="G17" s="1">
        <v>0.15340500000000001</v>
      </c>
      <c r="H17" s="1">
        <v>0</v>
      </c>
    </row>
    <row r="18" spans="1:8" x14ac:dyDescent="0.25">
      <c r="A18" s="1">
        <v>711</v>
      </c>
      <c r="B18" s="1">
        <v>228</v>
      </c>
      <c r="C18" s="1">
        <v>241</v>
      </c>
      <c r="D18" s="1">
        <v>1.0570200000000001</v>
      </c>
      <c r="E18" s="1">
        <v>0.92012099999999997</v>
      </c>
      <c r="F18" s="1">
        <v>162</v>
      </c>
      <c r="G18" s="1">
        <v>7.6219700000000001E-2</v>
      </c>
      <c r="H18" s="1">
        <v>0</v>
      </c>
    </row>
    <row r="19" spans="1:8" x14ac:dyDescent="0.25">
      <c r="A19" s="1">
        <v>732</v>
      </c>
      <c r="B19" s="1">
        <v>241</v>
      </c>
      <c r="C19" s="1">
        <v>259</v>
      </c>
      <c r="D19" s="1">
        <v>1.0746899999999999</v>
      </c>
      <c r="E19" s="1">
        <v>0.89835699999999996</v>
      </c>
      <c r="F19" s="1">
        <v>463</v>
      </c>
      <c r="G19" s="1">
        <v>8.0449000000000007E-2</v>
      </c>
      <c r="H19" s="1">
        <v>1.5777399999999999</v>
      </c>
    </row>
    <row r="20" spans="1:8" x14ac:dyDescent="0.25">
      <c r="A20" s="1">
        <v>860</v>
      </c>
      <c r="B20" s="1">
        <v>237</v>
      </c>
      <c r="C20" s="1">
        <v>238</v>
      </c>
      <c r="D20" s="1">
        <v>1.0042199999999999</v>
      </c>
      <c r="E20" s="1">
        <v>0.98593600000000003</v>
      </c>
      <c r="F20" s="1">
        <v>739</v>
      </c>
      <c r="G20" s="1">
        <v>9.2919500000000002E-2</v>
      </c>
      <c r="H20" s="1">
        <v>274.95100000000002</v>
      </c>
    </row>
    <row r="21" spans="1:8" x14ac:dyDescent="0.25">
      <c r="A21" s="1">
        <v>884</v>
      </c>
      <c r="B21" s="1">
        <v>229</v>
      </c>
      <c r="C21" s="1">
        <v>333</v>
      </c>
      <c r="D21" s="1">
        <v>1.4541500000000001</v>
      </c>
      <c r="E21" s="1">
        <v>0.61460000000000004</v>
      </c>
      <c r="F21" s="1">
        <v>185</v>
      </c>
      <c r="G21" s="1">
        <v>0.21662899999999999</v>
      </c>
      <c r="H21" s="1">
        <v>0</v>
      </c>
    </row>
    <row r="22" spans="1:8" x14ac:dyDescent="0.25">
      <c r="A22" s="1">
        <v>925</v>
      </c>
      <c r="B22" s="1">
        <v>242</v>
      </c>
      <c r="C22" s="1">
        <v>271</v>
      </c>
      <c r="D22" s="1">
        <v>1.1198300000000001</v>
      </c>
      <c r="E22" s="1">
        <v>0.85106000000000004</v>
      </c>
      <c r="F22" s="1">
        <v>357</v>
      </c>
      <c r="G22" s="1">
        <v>0.25427699999999998</v>
      </c>
      <c r="H22" s="1">
        <v>0</v>
      </c>
    </row>
    <row r="23" spans="1:8" x14ac:dyDescent="0.25">
      <c r="A23" s="1">
        <v>994</v>
      </c>
      <c r="B23" s="1">
        <v>255</v>
      </c>
      <c r="C23" s="1">
        <v>324</v>
      </c>
      <c r="D23" s="1">
        <v>1.2705900000000001</v>
      </c>
      <c r="E23" s="1">
        <v>0.73510399999999998</v>
      </c>
      <c r="F23" s="1">
        <v>253</v>
      </c>
      <c r="G23" s="1">
        <v>0.12956899999999999</v>
      </c>
      <c r="H23" s="1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9CC66"/>
  </sheetPr>
  <dimension ref="A1:AMK23"/>
  <sheetViews>
    <sheetView windowProtection="1" zoomScale="75" zoomScaleNormal="75" workbookViewId="0">
      <pane ySplit="3" topLeftCell="A4" activePane="bottomLeft" state="frozen"/>
      <selection pane="bottomLeft" activeCell="M14" sqref="M14"/>
    </sheetView>
  </sheetViews>
  <sheetFormatPr defaultRowHeight="16.5" x14ac:dyDescent="0.25"/>
  <cols>
    <col min="1" max="1" width="12.140625" style="1"/>
    <col min="2" max="1025" width="11" style="1"/>
  </cols>
  <sheetData>
    <row r="1" spans="1:1024" ht="22.9" customHeight="1" x14ac:dyDescent="0.35">
      <c r="A1" s="5" t="s">
        <v>23</v>
      </c>
      <c r="B1" s="6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111</v>
      </c>
      <c r="C4" s="1">
        <v>192</v>
      </c>
      <c r="D4" s="1">
        <v>1.72973</v>
      </c>
      <c r="E4" s="1">
        <v>0.49885499999999999</v>
      </c>
      <c r="F4" s="1">
        <v>47</v>
      </c>
      <c r="G4" s="1">
        <v>0.30132799999999998</v>
      </c>
      <c r="H4" s="1">
        <v>0</v>
      </c>
      <c r="J4" s="4" t="s">
        <v>14</v>
      </c>
      <c r="K4" s="1">
        <f>AVERAGE(B4:B23)</f>
        <v>115.25</v>
      </c>
      <c r="L4" s="1">
        <f>AVERAGE(C4:C23)</f>
        <v>199.3</v>
      </c>
      <c r="M4" s="1">
        <f>AVERAGE(D4:D23)</f>
        <v>1.75186</v>
      </c>
      <c r="N4" s="1">
        <f>AVERAGE(E4:E23)</f>
        <v>0.59512899999999991</v>
      </c>
      <c r="O4" s="1">
        <f>AVERAGE(F4:F23)</f>
        <v>42.7</v>
      </c>
      <c r="P4" s="1">
        <f>AVERAGE(G4:G23)</f>
        <v>0.21194359999999998</v>
      </c>
      <c r="Q4" s="1">
        <f>COUNTIF(D4:D23, 1)</f>
        <v>0</v>
      </c>
      <c r="R4" s="1">
        <f>1000/K4</f>
        <v>8.676789587852495</v>
      </c>
      <c r="S4" s="1">
        <f>1000/L4</f>
        <v>5.0175614651279474</v>
      </c>
    </row>
    <row r="5" spans="1:1024" x14ac:dyDescent="0.25">
      <c r="A5" s="1">
        <v>50</v>
      </c>
      <c r="B5" s="1">
        <v>109</v>
      </c>
      <c r="C5" s="1">
        <v>271</v>
      </c>
      <c r="D5" s="1">
        <v>2.48624</v>
      </c>
      <c r="E5" s="1">
        <v>0.31738699999999997</v>
      </c>
      <c r="F5" s="1">
        <v>27</v>
      </c>
      <c r="G5" s="1">
        <v>8.6519200000000004E-2</v>
      </c>
      <c r="H5" s="1">
        <v>0</v>
      </c>
      <c r="J5"/>
      <c r="K5"/>
      <c r="L5"/>
      <c r="M5"/>
    </row>
    <row r="6" spans="1:1024" x14ac:dyDescent="0.25">
      <c r="A6" s="1">
        <v>101</v>
      </c>
      <c r="B6" s="1">
        <v>99</v>
      </c>
      <c r="C6" s="1">
        <v>361</v>
      </c>
      <c r="D6" s="1">
        <v>3.6464599999999998</v>
      </c>
      <c r="E6" s="1">
        <v>0.21145700000000001</v>
      </c>
      <c r="F6" s="1">
        <v>14</v>
      </c>
      <c r="G6" s="1">
        <v>6.6049399999999994E-2</v>
      </c>
      <c r="H6" s="1">
        <v>477.03800000000001</v>
      </c>
      <c r="J6" s="4"/>
      <c r="K6" s="4" t="s">
        <v>4</v>
      </c>
      <c r="L6" s="4" t="s">
        <v>5</v>
      </c>
      <c r="M6" s="4" t="s">
        <v>10</v>
      </c>
    </row>
    <row r="7" spans="1:1024" x14ac:dyDescent="0.25">
      <c r="A7" s="1">
        <v>171</v>
      </c>
      <c r="B7" s="1">
        <v>115</v>
      </c>
      <c r="C7" s="1">
        <v>281</v>
      </c>
      <c r="D7" s="1">
        <v>2.4434800000000001</v>
      </c>
      <c r="E7" s="1">
        <v>0.32144400000000001</v>
      </c>
      <c r="F7" s="1">
        <v>41</v>
      </c>
      <c r="G7" s="1">
        <v>4.4937999999999999E-2</v>
      </c>
      <c r="H7" s="1">
        <v>544.42700000000002</v>
      </c>
      <c r="J7" s="4" t="s">
        <v>15</v>
      </c>
      <c r="K7" s="1">
        <f>MAX(D4:D23)</f>
        <v>3.6464599999999998</v>
      </c>
      <c r="L7" s="1">
        <f>MAX(E4:E23)</f>
        <v>0.95530400000000004</v>
      </c>
      <c r="M7" s="1">
        <f>MAX(F4:F23)</f>
        <v>84</v>
      </c>
    </row>
    <row r="8" spans="1:1024" x14ac:dyDescent="0.25">
      <c r="A8" s="1">
        <v>232</v>
      </c>
      <c r="B8" s="1">
        <v>114</v>
      </c>
      <c r="C8" s="1">
        <v>148</v>
      </c>
      <c r="D8" s="1">
        <v>1.2982499999999999</v>
      </c>
      <c r="E8" s="1">
        <v>0.73525700000000005</v>
      </c>
      <c r="F8" s="1">
        <v>69</v>
      </c>
      <c r="G8" s="1">
        <v>0.24571399999999999</v>
      </c>
      <c r="H8" s="1">
        <v>0</v>
      </c>
      <c r="J8" s="4" t="s">
        <v>16</v>
      </c>
      <c r="K8" s="1">
        <f>MIN(D4:D23)</f>
        <v>1.0222199999999999</v>
      </c>
      <c r="L8" s="1">
        <f>MIN(E4:E23)</f>
        <v>0.21145700000000001</v>
      </c>
      <c r="M8" s="1">
        <f>MIN(F4:F23)</f>
        <v>14</v>
      </c>
    </row>
    <row r="9" spans="1:1024" x14ac:dyDescent="0.25">
      <c r="A9" s="1">
        <v>243</v>
      </c>
      <c r="B9" s="1">
        <v>124</v>
      </c>
      <c r="C9" s="1">
        <v>129</v>
      </c>
      <c r="D9" s="1">
        <v>1.0403199999999999</v>
      </c>
      <c r="E9" s="1">
        <v>0.93450900000000003</v>
      </c>
      <c r="F9" s="1">
        <v>84</v>
      </c>
      <c r="G9" s="1">
        <v>0.40034599999999998</v>
      </c>
      <c r="H9" s="1">
        <v>0</v>
      </c>
      <c r="J9"/>
      <c r="K9"/>
      <c r="L9"/>
    </row>
    <row r="10" spans="1:1024" x14ac:dyDescent="0.25">
      <c r="A10" s="1">
        <v>318</v>
      </c>
      <c r="B10" s="1">
        <v>135</v>
      </c>
      <c r="C10" s="1">
        <v>138</v>
      </c>
      <c r="D10" s="1">
        <v>1.0222199999999999</v>
      </c>
      <c r="E10" s="1">
        <v>0.95530400000000004</v>
      </c>
      <c r="F10" s="1">
        <v>64</v>
      </c>
      <c r="G10" s="1">
        <v>0.234128</v>
      </c>
      <c r="H10" s="1">
        <v>0</v>
      </c>
      <c r="J10"/>
      <c r="K10"/>
      <c r="L10"/>
    </row>
    <row r="11" spans="1:1024" x14ac:dyDescent="0.25">
      <c r="A11" s="1">
        <v>396</v>
      </c>
      <c r="B11" s="1">
        <v>113</v>
      </c>
      <c r="C11" s="1">
        <v>128</v>
      </c>
      <c r="D11" s="1">
        <v>1.1327400000000001</v>
      </c>
      <c r="E11" s="1">
        <v>0.86254500000000001</v>
      </c>
      <c r="F11" s="1">
        <v>23</v>
      </c>
      <c r="G11" s="1">
        <v>0.44483800000000001</v>
      </c>
      <c r="H11" s="1">
        <v>0</v>
      </c>
      <c r="J11" s="4" t="s">
        <v>17</v>
      </c>
      <c r="K11" s="1">
        <f>COUNTIF(D4:D23, "&gt;=1.4")</f>
        <v>12</v>
      </c>
      <c r="L11"/>
    </row>
    <row r="12" spans="1:1024" x14ac:dyDescent="0.25">
      <c r="A12" s="1">
        <v>420</v>
      </c>
      <c r="B12" s="1">
        <v>100</v>
      </c>
      <c r="C12" s="1">
        <v>194</v>
      </c>
      <c r="D12" s="1">
        <v>1.94</v>
      </c>
      <c r="E12" s="1">
        <v>0.44314599999999998</v>
      </c>
      <c r="F12" s="1">
        <v>37</v>
      </c>
      <c r="G12" s="1">
        <v>0.313388</v>
      </c>
      <c r="H12" s="1">
        <v>0</v>
      </c>
      <c r="J12"/>
      <c r="K12"/>
      <c r="L12"/>
    </row>
    <row r="13" spans="1:1024" x14ac:dyDescent="0.25">
      <c r="A13" s="1">
        <v>456</v>
      </c>
      <c r="B13" s="1">
        <v>115</v>
      </c>
      <c r="C13" s="1">
        <v>121</v>
      </c>
      <c r="D13" s="1">
        <v>1.05217</v>
      </c>
      <c r="E13" s="1">
        <v>0.940998</v>
      </c>
      <c r="F13" s="1">
        <v>77</v>
      </c>
      <c r="G13" s="1">
        <v>0.166937</v>
      </c>
      <c r="H13" s="1">
        <v>0</v>
      </c>
      <c r="J13"/>
      <c r="K13"/>
      <c r="L13"/>
    </row>
    <row r="14" spans="1:1024" x14ac:dyDescent="0.25">
      <c r="A14" s="1">
        <v>542</v>
      </c>
      <c r="B14" s="1">
        <v>95</v>
      </c>
      <c r="C14" s="1">
        <v>162</v>
      </c>
      <c r="D14" s="1">
        <v>1.70526</v>
      </c>
      <c r="E14" s="1">
        <v>0.51767600000000003</v>
      </c>
      <c r="F14" s="1">
        <v>17</v>
      </c>
      <c r="G14" s="1">
        <v>0.17871899999999999</v>
      </c>
      <c r="H14" s="1">
        <v>0</v>
      </c>
      <c r="J14" s="4" t="s">
        <v>18</v>
      </c>
      <c r="K14" s="1">
        <f>_xlfn.STDEV.P(C4:C23)</f>
        <v>69.309523155191314</v>
      </c>
      <c r="L14"/>
    </row>
    <row r="15" spans="1:1024" x14ac:dyDescent="0.25">
      <c r="A15" s="1">
        <v>594</v>
      </c>
      <c r="B15" s="1">
        <v>126</v>
      </c>
      <c r="C15" s="1">
        <v>242</v>
      </c>
      <c r="D15" s="1">
        <v>1.9206300000000001</v>
      </c>
      <c r="E15" s="1">
        <v>0.42823299999999997</v>
      </c>
      <c r="F15" s="1">
        <v>25</v>
      </c>
      <c r="G15" s="1">
        <v>0.32494899999999999</v>
      </c>
      <c r="H15" s="1">
        <v>0</v>
      </c>
      <c r="J15" s="4" t="s">
        <v>19</v>
      </c>
      <c r="K15" s="1">
        <f>K14/L4</f>
        <v>0.34776479254988113</v>
      </c>
      <c r="L15" s="1" t="s">
        <v>20</v>
      </c>
    </row>
    <row r="16" spans="1:1024" x14ac:dyDescent="0.25">
      <c r="A16" s="1">
        <v>628</v>
      </c>
      <c r="B16" s="1">
        <v>112</v>
      </c>
      <c r="C16" s="1">
        <v>151</v>
      </c>
      <c r="D16" s="1">
        <v>1.3482099999999999</v>
      </c>
      <c r="E16" s="1">
        <v>0.69342499999999996</v>
      </c>
      <c r="F16" s="1">
        <v>35</v>
      </c>
      <c r="G16" s="1">
        <v>0.30001299999999997</v>
      </c>
      <c r="H16" s="1">
        <v>0</v>
      </c>
    </row>
    <row r="17" spans="1:8" x14ac:dyDescent="0.25">
      <c r="A17" s="1">
        <v>662</v>
      </c>
      <c r="B17" s="1">
        <v>119</v>
      </c>
      <c r="C17" s="1">
        <v>261</v>
      </c>
      <c r="D17" s="1">
        <v>2.1932800000000001</v>
      </c>
      <c r="E17" s="1">
        <v>0.412018</v>
      </c>
      <c r="F17" s="1">
        <v>55</v>
      </c>
      <c r="G17" s="1">
        <v>0.162388</v>
      </c>
      <c r="H17" s="1">
        <v>0</v>
      </c>
    </row>
    <row r="18" spans="1:8" x14ac:dyDescent="0.25">
      <c r="A18" s="1">
        <v>711</v>
      </c>
      <c r="B18" s="1">
        <v>114</v>
      </c>
      <c r="C18" s="1">
        <v>171</v>
      </c>
      <c r="D18" s="1">
        <v>1.5</v>
      </c>
      <c r="E18" s="1">
        <v>0.62300699999999998</v>
      </c>
      <c r="F18" s="1">
        <v>15</v>
      </c>
      <c r="G18" s="1">
        <v>0.12309299999999999</v>
      </c>
      <c r="H18" s="1">
        <v>0</v>
      </c>
    </row>
    <row r="19" spans="1:8" x14ac:dyDescent="0.25">
      <c r="A19" s="1">
        <v>732</v>
      </c>
      <c r="B19" s="1">
        <v>121</v>
      </c>
      <c r="C19" s="1">
        <v>149</v>
      </c>
      <c r="D19" s="1">
        <v>1.2314000000000001</v>
      </c>
      <c r="E19" s="1">
        <v>0.77161400000000002</v>
      </c>
      <c r="F19" s="1">
        <v>53</v>
      </c>
      <c r="G19" s="1">
        <v>2.4354399999999998E-2</v>
      </c>
      <c r="H19" s="1">
        <v>0</v>
      </c>
    </row>
    <row r="20" spans="1:8" x14ac:dyDescent="0.25">
      <c r="A20" s="1">
        <v>860</v>
      </c>
      <c r="B20" s="1">
        <v>119</v>
      </c>
      <c r="C20" s="1">
        <v>132</v>
      </c>
      <c r="D20" s="1">
        <v>1.10924</v>
      </c>
      <c r="E20" s="1">
        <v>0.87533799999999995</v>
      </c>
      <c r="F20" s="1">
        <v>37</v>
      </c>
      <c r="G20" s="1">
        <v>3.4606999999999999E-2</v>
      </c>
      <c r="H20" s="1">
        <v>295.411</v>
      </c>
    </row>
    <row r="21" spans="1:8" x14ac:dyDescent="0.25">
      <c r="A21" s="1">
        <v>884</v>
      </c>
      <c r="B21" s="1">
        <v>115</v>
      </c>
      <c r="C21" s="1">
        <v>297</v>
      </c>
      <c r="D21" s="1">
        <v>2.5826099999999999</v>
      </c>
      <c r="E21" s="1">
        <v>0.320353</v>
      </c>
      <c r="F21" s="1">
        <v>30</v>
      </c>
      <c r="G21" s="1">
        <v>0.31862800000000002</v>
      </c>
      <c r="H21" s="1">
        <v>0</v>
      </c>
    </row>
    <row r="22" spans="1:8" x14ac:dyDescent="0.25">
      <c r="A22" s="1">
        <v>925</v>
      </c>
      <c r="B22" s="1">
        <v>121</v>
      </c>
      <c r="C22" s="1">
        <v>170</v>
      </c>
      <c r="D22" s="1">
        <v>1.40496</v>
      </c>
      <c r="E22" s="1">
        <v>0.66119099999999997</v>
      </c>
      <c r="F22" s="1">
        <v>59</v>
      </c>
      <c r="G22" s="1">
        <v>0.27757900000000002</v>
      </c>
      <c r="H22" s="1">
        <v>0</v>
      </c>
    </row>
    <row r="23" spans="1:8" x14ac:dyDescent="0.25">
      <c r="A23" s="1">
        <v>994</v>
      </c>
      <c r="B23" s="1">
        <v>128</v>
      </c>
      <c r="C23" s="1">
        <v>288</v>
      </c>
      <c r="D23" s="1">
        <v>2.25</v>
      </c>
      <c r="E23" s="1">
        <v>0.37882300000000002</v>
      </c>
      <c r="F23" s="1">
        <v>45</v>
      </c>
      <c r="G23" s="1">
        <v>0.190356</v>
      </c>
      <c r="H23" s="1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CC66"/>
  </sheetPr>
  <dimension ref="A1:AMK23"/>
  <sheetViews>
    <sheetView windowProtection="1" zoomScale="75" zoomScaleNormal="75" workbookViewId="0">
      <pane ySplit="3" topLeftCell="A4" activePane="bottomLeft" state="frozen"/>
      <selection pane="bottomLeft" activeCell="Q17" sqref="Q17"/>
    </sheetView>
  </sheetViews>
  <sheetFormatPr defaultRowHeight="16.5" x14ac:dyDescent="0.25"/>
  <cols>
    <col min="1" max="1" width="12.140625" style="1"/>
    <col min="2" max="1025" width="11" style="1"/>
  </cols>
  <sheetData>
    <row r="1" spans="1:1024" ht="22.9" customHeight="1" x14ac:dyDescent="0.35">
      <c r="A1" s="5" t="s">
        <v>24</v>
      </c>
      <c r="B1" s="6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111</v>
      </c>
      <c r="C4" s="1">
        <v>192</v>
      </c>
      <c r="D4" s="1">
        <v>1.72973</v>
      </c>
      <c r="E4" s="1">
        <v>0.49885499999999999</v>
      </c>
      <c r="F4" s="1">
        <v>55</v>
      </c>
      <c r="G4" s="1">
        <v>0.30912699999999999</v>
      </c>
      <c r="H4" s="1">
        <v>0</v>
      </c>
      <c r="J4" s="4" t="s">
        <v>14</v>
      </c>
      <c r="K4" s="1">
        <f>AVERAGE(B4:B23)</f>
        <v>115.25</v>
      </c>
      <c r="L4" s="1">
        <f>AVERAGE(C4:C23)</f>
        <v>199.8</v>
      </c>
      <c r="M4" s="1">
        <f>AVERAGE(D4:D23)</f>
        <v>1.7561764999999998</v>
      </c>
      <c r="N4" s="1">
        <f>AVERAGE(E4:E23)</f>
        <v>0.59141219999999994</v>
      </c>
      <c r="O4" s="1">
        <f>AVERAGE(F4:F23)</f>
        <v>42.75</v>
      </c>
      <c r="P4" s="1">
        <f>AVERAGE(G4:G23)</f>
        <v>0.215415305</v>
      </c>
      <c r="Q4" s="1">
        <f>COUNTIF(D4:D23, 1)</f>
        <v>0</v>
      </c>
      <c r="R4" s="1">
        <f>1000/K4</f>
        <v>8.676789587852495</v>
      </c>
      <c r="S4" s="1">
        <f>1000/L4</f>
        <v>5.005005005005005</v>
      </c>
    </row>
    <row r="5" spans="1:1024" x14ac:dyDescent="0.25">
      <c r="A5" s="1">
        <v>50</v>
      </c>
      <c r="B5" s="1">
        <v>109</v>
      </c>
      <c r="C5" s="1">
        <v>271</v>
      </c>
      <c r="D5" s="1">
        <v>2.48624</v>
      </c>
      <c r="E5" s="1">
        <v>0.31738699999999997</v>
      </c>
      <c r="F5" s="1">
        <v>29</v>
      </c>
      <c r="G5" s="1">
        <v>0.10177</v>
      </c>
      <c r="H5" s="1">
        <v>0</v>
      </c>
      <c r="J5"/>
      <c r="K5"/>
      <c r="L5"/>
      <c r="M5"/>
    </row>
    <row r="6" spans="1:1024" x14ac:dyDescent="0.25">
      <c r="A6" s="1">
        <v>101</v>
      </c>
      <c r="B6" s="1">
        <v>99</v>
      </c>
      <c r="C6" s="1">
        <v>362</v>
      </c>
      <c r="D6" s="1">
        <v>3.6565699999999999</v>
      </c>
      <c r="E6" s="1">
        <v>0.20544699999999999</v>
      </c>
      <c r="F6" s="1">
        <v>20</v>
      </c>
      <c r="G6" s="1">
        <v>8.5437399999999997E-2</v>
      </c>
      <c r="H6" s="1">
        <v>61.308999999999997</v>
      </c>
      <c r="J6" s="4"/>
      <c r="K6" s="4" t="s">
        <v>4</v>
      </c>
      <c r="L6" s="4" t="s">
        <v>5</v>
      </c>
      <c r="M6" s="4" t="s">
        <v>10</v>
      </c>
    </row>
    <row r="7" spans="1:1024" x14ac:dyDescent="0.25">
      <c r="A7" s="1">
        <v>171</v>
      </c>
      <c r="B7" s="1">
        <v>115</v>
      </c>
      <c r="C7" s="1">
        <v>283</v>
      </c>
      <c r="D7" s="1">
        <v>2.4608699999999999</v>
      </c>
      <c r="E7" s="1">
        <v>0.31623200000000001</v>
      </c>
      <c r="F7" s="1">
        <v>37</v>
      </c>
      <c r="G7" s="1">
        <v>5.5118800000000003E-2</v>
      </c>
      <c r="H7" s="1">
        <v>464.89</v>
      </c>
      <c r="J7" s="4" t="s">
        <v>15</v>
      </c>
      <c r="K7" s="1">
        <f>MAX(D4:D23)</f>
        <v>3.6565699999999999</v>
      </c>
      <c r="L7" s="1">
        <f>MAX(E4:E23)</f>
        <v>0.95530400000000004</v>
      </c>
      <c r="M7" s="1">
        <f>MAX(F4:F23)</f>
        <v>83</v>
      </c>
    </row>
    <row r="8" spans="1:1024" x14ac:dyDescent="0.25">
      <c r="A8" s="1">
        <v>232</v>
      </c>
      <c r="B8" s="1">
        <v>114</v>
      </c>
      <c r="C8" s="1">
        <v>148</v>
      </c>
      <c r="D8" s="1">
        <v>1.2982499999999999</v>
      </c>
      <c r="E8" s="1">
        <v>0.73525700000000005</v>
      </c>
      <c r="F8" s="1">
        <v>61</v>
      </c>
      <c r="G8" s="1">
        <v>0.223748</v>
      </c>
      <c r="H8" s="1">
        <v>0</v>
      </c>
      <c r="J8" s="4" t="s">
        <v>16</v>
      </c>
      <c r="K8" s="1">
        <f>MIN(D4:D23)</f>
        <v>1.0222199999999999</v>
      </c>
      <c r="L8" s="1">
        <f>MIN(E4:E23)</f>
        <v>0.20544699999999999</v>
      </c>
      <c r="M8" s="1">
        <f>MIN(F4:F23)</f>
        <v>12</v>
      </c>
    </row>
    <row r="9" spans="1:1024" x14ac:dyDescent="0.25">
      <c r="A9" s="1">
        <v>243</v>
      </c>
      <c r="B9" s="1">
        <v>124</v>
      </c>
      <c r="C9" s="1">
        <v>129</v>
      </c>
      <c r="D9" s="1">
        <v>1.0403199999999999</v>
      </c>
      <c r="E9" s="1">
        <v>0.93450900000000003</v>
      </c>
      <c r="F9" s="1">
        <v>83</v>
      </c>
      <c r="G9" s="1">
        <v>0.40140700000000001</v>
      </c>
      <c r="H9" s="1">
        <v>0</v>
      </c>
      <c r="J9"/>
      <c r="K9"/>
      <c r="L9"/>
    </row>
    <row r="10" spans="1:1024" x14ac:dyDescent="0.25">
      <c r="A10" s="1">
        <v>318</v>
      </c>
      <c r="B10" s="1">
        <v>135</v>
      </c>
      <c r="C10" s="1">
        <v>138</v>
      </c>
      <c r="D10" s="1">
        <v>1.0222199999999999</v>
      </c>
      <c r="E10" s="1">
        <v>0.95530400000000004</v>
      </c>
      <c r="F10" s="1">
        <v>64</v>
      </c>
      <c r="G10" s="1">
        <v>0.23776</v>
      </c>
      <c r="H10" s="1">
        <v>0</v>
      </c>
      <c r="J10"/>
      <c r="K10"/>
      <c r="L10"/>
    </row>
    <row r="11" spans="1:1024" x14ac:dyDescent="0.25">
      <c r="A11" s="1">
        <v>396</v>
      </c>
      <c r="B11" s="1">
        <v>113</v>
      </c>
      <c r="C11" s="1">
        <v>128</v>
      </c>
      <c r="D11" s="1">
        <v>1.1327400000000001</v>
      </c>
      <c r="E11" s="1">
        <v>0.86254500000000001</v>
      </c>
      <c r="F11" s="1">
        <v>32</v>
      </c>
      <c r="G11" s="1">
        <v>0.45040999999999998</v>
      </c>
      <c r="H11" s="1">
        <v>0</v>
      </c>
      <c r="J11" s="4" t="s">
        <v>17</v>
      </c>
      <c r="K11" s="1">
        <f>COUNTIF(D4:D23, "&gt;=1.4")</f>
        <v>12</v>
      </c>
      <c r="L11"/>
    </row>
    <row r="12" spans="1:1024" x14ac:dyDescent="0.25">
      <c r="A12" s="1">
        <v>420</v>
      </c>
      <c r="B12" s="1">
        <v>100</v>
      </c>
      <c r="C12" s="1">
        <v>194</v>
      </c>
      <c r="D12" s="1">
        <v>1.94</v>
      </c>
      <c r="E12" s="1">
        <v>0.44314599999999998</v>
      </c>
      <c r="F12" s="1">
        <v>45</v>
      </c>
      <c r="G12" s="1">
        <v>0.32361299999999998</v>
      </c>
      <c r="H12" s="1">
        <v>0</v>
      </c>
      <c r="J12"/>
      <c r="K12"/>
      <c r="L12"/>
    </row>
    <row r="13" spans="1:1024" x14ac:dyDescent="0.25">
      <c r="A13" s="1">
        <v>456</v>
      </c>
      <c r="B13" s="1">
        <v>115</v>
      </c>
      <c r="C13" s="1">
        <v>121</v>
      </c>
      <c r="D13" s="1">
        <v>1.05217</v>
      </c>
      <c r="E13" s="1">
        <v>0.940998</v>
      </c>
      <c r="F13" s="1">
        <v>74</v>
      </c>
      <c r="G13" s="1">
        <v>0.17192099999999999</v>
      </c>
      <c r="H13" s="1">
        <v>0</v>
      </c>
      <c r="J13"/>
      <c r="K13"/>
      <c r="L13"/>
    </row>
    <row r="14" spans="1:1024" x14ac:dyDescent="0.25">
      <c r="A14" s="1">
        <v>542</v>
      </c>
      <c r="B14" s="1">
        <v>95</v>
      </c>
      <c r="C14" s="1">
        <v>162</v>
      </c>
      <c r="D14" s="1">
        <v>1.70526</v>
      </c>
      <c r="E14" s="1">
        <v>0.51767600000000003</v>
      </c>
      <c r="F14" s="1">
        <v>16</v>
      </c>
      <c r="G14" s="1">
        <v>0.18539800000000001</v>
      </c>
      <c r="H14" s="1">
        <v>0</v>
      </c>
      <c r="J14" s="4" t="s">
        <v>18</v>
      </c>
      <c r="K14" s="1">
        <f>_xlfn.STDEV.P(C4:C23)</f>
        <v>68.963468590261613</v>
      </c>
      <c r="L14"/>
    </row>
    <row r="15" spans="1:1024" x14ac:dyDescent="0.25">
      <c r="A15" s="1">
        <v>594</v>
      </c>
      <c r="B15" s="1">
        <v>126</v>
      </c>
      <c r="C15" s="1">
        <v>242</v>
      </c>
      <c r="D15" s="1">
        <v>1.9206300000000001</v>
      </c>
      <c r="E15" s="1">
        <v>0.42823299999999997</v>
      </c>
      <c r="F15" s="1">
        <v>21</v>
      </c>
      <c r="G15" s="1">
        <v>0.32151999999999997</v>
      </c>
      <c r="H15" s="1">
        <v>0</v>
      </c>
      <c r="J15" s="4" t="s">
        <v>19</v>
      </c>
      <c r="K15" s="1">
        <f>K14/L4</f>
        <v>0.3451625054567648</v>
      </c>
      <c r="L15" s="1" t="s">
        <v>20</v>
      </c>
    </row>
    <row r="16" spans="1:1024" x14ac:dyDescent="0.25">
      <c r="A16" s="1">
        <v>628</v>
      </c>
      <c r="B16" s="1">
        <v>112</v>
      </c>
      <c r="C16" s="1">
        <v>151</v>
      </c>
      <c r="D16" s="1">
        <v>1.3482099999999999</v>
      </c>
      <c r="E16" s="1">
        <v>0.69342499999999996</v>
      </c>
      <c r="F16" s="1">
        <v>36</v>
      </c>
      <c r="G16" s="1">
        <v>0.30225299999999999</v>
      </c>
      <c r="H16" s="1">
        <v>0</v>
      </c>
    </row>
    <row r="17" spans="1:8" x14ac:dyDescent="0.25">
      <c r="A17" s="1">
        <v>662</v>
      </c>
      <c r="B17" s="1">
        <v>119</v>
      </c>
      <c r="C17" s="1">
        <v>258</v>
      </c>
      <c r="D17" s="1">
        <v>2.1680700000000002</v>
      </c>
      <c r="E17" s="1">
        <v>0.41161999999999999</v>
      </c>
      <c r="F17" s="1">
        <v>51</v>
      </c>
      <c r="G17" s="1">
        <v>0.16905200000000001</v>
      </c>
      <c r="H17" s="1">
        <v>137.88</v>
      </c>
    </row>
    <row r="18" spans="1:8" x14ac:dyDescent="0.25">
      <c r="A18" s="1">
        <v>711</v>
      </c>
      <c r="B18" s="1">
        <v>114</v>
      </c>
      <c r="C18" s="1">
        <v>171</v>
      </c>
      <c r="D18" s="1">
        <v>1.5</v>
      </c>
      <c r="E18" s="1">
        <v>0.62300699999999998</v>
      </c>
      <c r="F18" s="1">
        <v>12</v>
      </c>
      <c r="G18" s="1">
        <v>0.122583</v>
      </c>
      <c r="H18" s="1">
        <v>0</v>
      </c>
    </row>
    <row r="19" spans="1:8" x14ac:dyDescent="0.25">
      <c r="A19" s="1">
        <v>732</v>
      </c>
      <c r="B19" s="1">
        <v>121</v>
      </c>
      <c r="C19" s="1">
        <v>149</v>
      </c>
      <c r="D19" s="1">
        <v>1.2314000000000001</v>
      </c>
      <c r="E19" s="1">
        <v>0.77161400000000002</v>
      </c>
      <c r="F19" s="1">
        <v>55</v>
      </c>
      <c r="G19" s="1">
        <v>2.2870499999999998E-2</v>
      </c>
      <c r="H19" s="1">
        <v>0</v>
      </c>
    </row>
    <row r="20" spans="1:8" x14ac:dyDescent="0.25">
      <c r="A20" s="1">
        <v>860</v>
      </c>
      <c r="B20" s="1">
        <v>119</v>
      </c>
      <c r="C20" s="1">
        <v>142</v>
      </c>
      <c r="D20" s="1">
        <v>1.1932799999999999</v>
      </c>
      <c r="E20" s="1">
        <v>0.81262199999999996</v>
      </c>
      <c r="F20" s="1">
        <v>24</v>
      </c>
      <c r="G20" s="1">
        <v>1.9820399999999998E-2</v>
      </c>
      <c r="H20" s="1">
        <v>0</v>
      </c>
    </row>
    <row r="21" spans="1:8" x14ac:dyDescent="0.25">
      <c r="A21" s="1">
        <v>884</v>
      </c>
      <c r="B21" s="1">
        <v>115</v>
      </c>
      <c r="C21" s="1">
        <v>297</v>
      </c>
      <c r="D21" s="1">
        <v>2.5826099999999999</v>
      </c>
      <c r="E21" s="1">
        <v>0.320353</v>
      </c>
      <c r="F21" s="1">
        <v>29</v>
      </c>
      <c r="G21" s="1">
        <v>0.322577</v>
      </c>
      <c r="H21" s="1">
        <v>0</v>
      </c>
    </row>
    <row r="22" spans="1:8" x14ac:dyDescent="0.25">
      <c r="A22" s="1">
        <v>925</v>
      </c>
      <c r="B22" s="1">
        <v>121</v>
      </c>
      <c r="C22" s="1">
        <v>170</v>
      </c>
      <c r="D22" s="1">
        <v>1.40496</v>
      </c>
      <c r="E22" s="1">
        <v>0.66119099999999997</v>
      </c>
      <c r="F22" s="1">
        <v>58</v>
      </c>
      <c r="G22" s="1">
        <v>0.29020600000000002</v>
      </c>
      <c r="H22" s="1">
        <v>0</v>
      </c>
    </row>
    <row r="23" spans="1:8" x14ac:dyDescent="0.25">
      <c r="A23" s="1">
        <v>994</v>
      </c>
      <c r="B23" s="1">
        <v>128</v>
      </c>
      <c r="C23" s="1">
        <v>288</v>
      </c>
      <c r="D23" s="1">
        <v>2.25</v>
      </c>
      <c r="E23" s="1">
        <v>0.37882300000000002</v>
      </c>
      <c r="F23" s="1">
        <v>53</v>
      </c>
      <c r="G23" s="1">
        <v>0.191714</v>
      </c>
      <c r="H23" s="1"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CC66"/>
  </sheetPr>
  <dimension ref="A1:AMK23"/>
  <sheetViews>
    <sheetView windowProtection="1" tabSelected="1" zoomScale="75" zoomScaleNormal="75" workbookViewId="0">
      <pane ySplit="3" topLeftCell="A4" activePane="bottomLeft" state="frozen"/>
      <selection pane="bottomLeft" activeCell="T7" sqref="T7"/>
    </sheetView>
  </sheetViews>
  <sheetFormatPr defaultRowHeight="16.5" x14ac:dyDescent="0.25"/>
  <cols>
    <col min="1" max="1" width="12.140625" style="1"/>
    <col min="2" max="1025" width="11" style="1"/>
  </cols>
  <sheetData>
    <row r="1" spans="1:1024" ht="22.9" customHeight="1" x14ac:dyDescent="0.35">
      <c r="A1" s="5" t="s">
        <v>25</v>
      </c>
      <c r="B1" s="6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4" customFormat="1" ht="16.7" customHeight="1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K3" s="4" t="s">
        <v>2</v>
      </c>
      <c r="L3" s="4" t="s">
        <v>9</v>
      </c>
      <c r="M3" s="4" t="s">
        <v>4</v>
      </c>
      <c r="N3" s="4" t="s">
        <v>5</v>
      </c>
      <c r="O3" s="4" t="s">
        <v>10</v>
      </c>
      <c r="P3" s="4" t="s">
        <v>7</v>
      </c>
      <c r="Q3" s="4" t="s">
        <v>11</v>
      </c>
      <c r="R3" s="4" t="s">
        <v>12</v>
      </c>
      <c r="S3" s="4" t="s">
        <v>13</v>
      </c>
    </row>
    <row r="4" spans="1:1024" x14ac:dyDescent="0.25">
      <c r="A4" s="1">
        <v>8</v>
      </c>
      <c r="B4" s="1">
        <v>111</v>
      </c>
      <c r="C4" s="1">
        <v>192</v>
      </c>
      <c r="D4" s="1">
        <v>1.72973</v>
      </c>
      <c r="E4" s="1">
        <v>0.49885499999999999</v>
      </c>
      <c r="F4" s="1">
        <v>49</v>
      </c>
      <c r="G4" s="1">
        <v>0.33303899999999997</v>
      </c>
      <c r="H4" s="1">
        <v>0</v>
      </c>
      <c r="J4" s="4" t="s">
        <v>14</v>
      </c>
      <c r="K4" s="1">
        <f>AVERAGE(B4:B23)</f>
        <v>115.25</v>
      </c>
      <c r="L4" s="1">
        <f>AVERAGE(C4:C23)</f>
        <v>199.85</v>
      </c>
      <c r="M4" s="1">
        <f>AVERAGE(D4:D23)</f>
        <v>1.7568805000000001</v>
      </c>
      <c r="N4" s="1">
        <f>AVERAGE(E4:E23)</f>
        <v>0.59154850000000003</v>
      </c>
      <c r="O4" s="1">
        <f>AVERAGE(F4:F23)</f>
        <v>48.95</v>
      </c>
      <c r="P4" s="1">
        <f>AVERAGE(G4:G23)</f>
        <v>0.21930393500000006</v>
      </c>
      <c r="Q4" s="1">
        <f>COUNTIF(D4:D23, 1)</f>
        <v>0</v>
      </c>
      <c r="R4" s="1">
        <f>1000/K4</f>
        <v>8.676789587852495</v>
      </c>
      <c r="S4" s="1">
        <f>1000/L4</f>
        <v>5.0037528146109587</v>
      </c>
    </row>
    <row r="5" spans="1:1024" x14ac:dyDescent="0.25">
      <c r="A5" s="1">
        <v>50</v>
      </c>
      <c r="B5" s="1">
        <v>109</v>
      </c>
      <c r="C5" s="1">
        <v>271</v>
      </c>
      <c r="D5" s="1">
        <v>2.48624</v>
      </c>
      <c r="E5" s="1">
        <v>0.31738699999999997</v>
      </c>
      <c r="F5" s="1">
        <v>40</v>
      </c>
      <c r="G5" s="1">
        <v>0.12365</v>
      </c>
      <c r="H5" s="1">
        <v>0</v>
      </c>
      <c r="J5"/>
      <c r="K5"/>
      <c r="L5"/>
      <c r="M5"/>
    </row>
    <row r="6" spans="1:1024" x14ac:dyDescent="0.25">
      <c r="A6" s="1">
        <v>101</v>
      </c>
      <c r="B6" s="1">
        <v>99</v>
      </c>
      <c r="C6" s="1">
        <v>365</v>
      </c>
      <c r="D6" s="1">
        <v>3.6868699999999999</v>
      </c>
      <c r="E6" s="1">
        <v>0.20178699999999999</v>
      </c>
      <c r="F6" s="1">
        <v>18</v>
      </c>
      <c r="G6" s="1">
        <v>8.0700300000000003E-2</v>
      </c>
      <c r="H6" s="1">
        <v>0</v>
      </c>
      <c r="J6" s="4"/>
      <c r="K6" s="4" t="s">
        <v>4</v>
      </c>
      <c r="L6" s="4" t="s">
        <v>5</v>
      </c>
      <c r="M6" s="4" t="s">
        <v>10</v>
      </c>
    </row>
    <row r="7" spans="1:1024" x14ac:dyDescent="0.25">
      <c r="A7" s="1">
        <v>171</v>
      </c>
      <c r="B7" s="1">
        <v>115</v>
      </c>
      <c r="C7" s="1">
        <v>283</v>
      </c>
      <c r="D7" s="1">
        <v>2.4608699999999999</v>
      </c>
      <c r="E7" s="1">
        <v>0.31915300000000002</v>
      </c>
      <c r="F7" s="1">
        <v>38</v>
      </c>
      <c r="G7" s="1">
        <v>4.7831699999999998E-2</v>
      </c>
      <c r="H7" s="1">
        <v>123.39</v>
      </c>
      <c r="J7" s="4" t="s">
        <v>15</v>
      </c>
      <c r="K7" s="1">
        <f>MAX(D4:D23)</f>
        <v>3.6868699999999999</v>
      </c>
      <c r="L7" s="1">
        <f>MAX(E4:E23)</f>
        <v>0.95530400000000004</v>
      </c>
      <c r="M7" s="1">
        <f>MAX(F4:F23)</f>
        <v>93</v>
      </c>
    </row>
    <row r="8" spans="1:1024" x14ac:dyDescent="0.25">
      <c r="A8" s="1">
        <v>232</v>
      </c>
      <c r="B8" s="1">
        <v>114</v>
      </c>
      <c r="C8" s="1">
        <v>148</v>
      </c>
      <c r="D8" s="1">
        <v>1.2982499999999999</v>
      </c>
      <c r="E8" s="1">
        <v>0.73525700000000005</v>
      </c>
      <c r="F8" s="1">
        <v>75</v>
      </c>
      <c r="G8" s="1">
        <v>0.22625000000000001</v>
      </c>
      <c r="H8" s="1">
        <v>0</v>
      </c>
      <c r="J8" s="4" t="s">
        <v>16</v>
      </c>
      <c r="K8" s="1">
        <f>MIN(D4:D23)</f>
        <v>1.0222199999999999</v>
      </c>
      <c r="L8" s="1">
        <f>MIN(E4:E23)</f>
        <v>0.20178699999999999</v>
      </c>
      <c r="M8" s="1">
        <f>MIN(F4:F23)</f>
        <v>16</v>
      </c>
    </row>
    <row r="9" spans="1:1024" x14ac:dyDescent="0.25">
      <c r="A9" s="1">
        <v>243</v>
      </c>
      <c r="B9" s="1">
        <v>124</v>
      </c>
      <c r="C9" s="1">
        <v>129</v>
      </c>
      <c r="D9" s="1">
        <v>1.0403199999999999</v>
      </c>
      <c r="E9" s="1">
        <v>0.93450900000000003</v>
      </c>
      <c r="F9" s="1">
        <v>92</v>
      </c>
      <c r="G9" s="1">
        <v>0.377639</v>
      </c>
      <c r="H9" s="1">
        <v>0</v>
      </c>
      <c r="J9"/>
      <c r="K9"/>
      <c r="L9"/>
    </row>
    <row r="10" spans="1:1024" x14ac:dyDescent="0.25">
      <c r="A10" s="1">
        <v>318</v>
      </c>
      <c r="B10" s="1">
        <v>135</v>
      </c>
      <c r="C10" s="1">
        <v>138</v>
      </c>
      <c r="D10" s="1">
        <v>1.0222199999999999</v>
      </c>
      <c r="E10" s="1">
        <v>0.95530400000000004</v>
      </c>
      <c r="F10" s="1">
        <v>93</v>
      </c>
      <c r="G10" s="1">
        <v>0.27941300000000002</v>
      </c>
      <c r="H10" s="1">
        <v>0</v>
      </c>
      <c r="J10"/>
      <c r="K10"/>
      <c r="L10"/>
    </row>
    <row r="11" spans="1:1024" x14ac:dyDescent="0.25">
      <c r="A11" s="1">
        <v>396</v>
      </c>
      <c r="B11" s="1">
        <v>113</v>
      </c>
      <c r="C11" s="1">
        <v>128</v>
      </c>
      <c r="D11" s="1">
        <v>1.1327400000000001</v>
      </c>
      <c r="E11" s="1">
        <v>0.86254500000000001</v>
      </c>
      <c r="F11" s="1">
        <v>35</v>
      </c>
      <c r="G11" s="1">
        <v>0.44832899999999998</v>
      </c>
      <c r="H11" s="1">
        <v>0</v>
      </c>
      <c r="J11" s="4" t="s">
        <v>17</v>
      </c>
      <c r="K11" s="1">
        <f>COUNTIF(D4:D23, "&gt;=1.4")</f>
        <v>12</v>
      </c>
      <c r="L11"/>
    </row>
    <row r="12" spans="1:1024" x14ac:dyDescent="0.25">
      <c r="A12" s="1">
        <v>420</v>
      </c>
      <c r="B12" s="1">
        <v>100</v>
      </c>
      <c r="C12" s="1">
        <v>194</v>
      </c>
      <c r="D12" s="1">
        <v>1.94</v>
      </c>
      <c r="E12" s="1">
        <v>0.44314599999999998</v>
      </c>
      <c r="F12" s="1">
        <v>47</v>
      </c>
      <c r="G12" s="1">
        <v>0.31652400000000003</v>
      </c>
      <c r="H12" s="1">
        <v>0</v>
      </c>
      <c r="J12"/>
      <c r="K12"/>
      <c r="L12"/>
    </row>
    <row r="13" spans="1:1024" x14ac:dyDescent="0.25">
      <c r="A13" s="1">
        <v>456</v>
      </c>
      <c r="B13" s="1">
        <v>115</v>
      </c>
      <c r="C13" s="1">
        <v>121</v>
      </c>
      <c r="D13" s="1">
        <v>1.05217</v>
      </c>
      <c r="E13" s="1">
        <v>0.940998</v>
      </c>
      <c r="F13" s="1">
        <v>86</v>
      </c>
      <c r="G13" s="1">
        <v>0.18593899999999999</v>
      </c>
      <c r="H13" s="1">
        <v>0</v>
      </c>
      <c r="J13"/>
      <c r="K13"/>
      <c r="L13"/>
    </row>
    <row r="14" spans="1:1024" x14ac:dyDescent="0.25">
      <c r="A14" s="1">
        <v>542</v>
      </c>
      <c r="B14" s="1">
        <v>95</v>
      </c>
      <c r="C14" s="1">
        <v>162</v>
      </c>
      <c r="D14" s="1">
        <v>1.70526</v>
      </c>
      <c r="E14" s="1">
        <v>0.51767600000000003</v>
      </c>
      <c r="F14" s="1">
        <v>20</v>
      </c>
      <c r="G14" s="1">
        <v>0.19480900000000001</v>
      </c>
      <c r="H14" s="1">
        <v>0</v>
      </c>
      <c r="J14" s="4" t="s">
        <v>18</v>
      </c>
      <c r="K14" s="1">
        <f>_xlfn.STDEV.P(C4:C23)</f>
        <v>69.21363666214917</v>
      </c>
      <c r="L14"/>
    </row>
    <row r="15" spans="1:1024" x14ac:dyDescent="0.25">
      <c r="A15" s="1">
        <v>594</v>
      </c>
      <c r="B15" s="1">
        <v>126</v>
      </c>
      <c r="C15" s="1">
        <v>242</v>
      </c>
      <c r="D15" s="1">
        <v>1.9206300000000001</v>
      </c>
      <c r="E15" s="1">
        <v>0.42823299999999997</v>
      </c>
      <c r="F15" s="1">
        <v>23</v>
      </c>
      <c r="G15" s="1">
        <v>0.329594</v>
      </c>
      <c r="H15" s="1">
        <v>0</v>
      </c>
      <c r="J15" s="4" t="s">
        <v>19</v>
      </c>
      <c r="K15" s="1">
        <f>K14/L4</f>
        <v>0.34632792925768913</v>
      </c>
      <c r="L15" s="1" t="s">
        <v>20</v>
      </c>
    </row>
    <row r="16" spans="1:1024" x14ac:dyDescent="0.25">
      <c r="A16" s="1">
        <v>628</v>
      </c>
      <c r="B16" s="1">
        <v>112</v>
      </c>
      <c r="C16" s="1">
        <v>151</v>
      </c>
      <c r="D16" s="1">
        <v>1.3482099999999999</v>
      </c>
      <c r="E16" s="1">
        <v>0.69342499999999996</v>
      </c>
      <c r="F16" s="1">
        <v>37</v>
      </c>
      <c r="G16" s="1">
        <v>0.29155599999999998</v>
      </c>
      <c r="H16" s="1">
        <v>0</v>
      </c>
    </row>
    <row r="17" spans="1:8" x14ac:dyDescent="0.25">
      <c r="A17" s="1">
        <v>662</v>
      </c>
      <c r="B17" s="1">
        <v>119</v>
      </c>
      <c r="C17" s="1">
        <v>257</v>
      </c>
      <c r="D17" s="1">
        <v>2.1596600000000001</v>
      </c>
      <c r="E17" s="1">
        <v>0.416881</v>
      </c>
      <c r="F17" s="1">
        <v>55</v>
      </c>
      <c r="G17" s="1">
        <v>0.16969400000000001</v>
      </c>
      <c r="H17" s="1">
        <v>544.96100000000001</v>
      </c>
    </row>
    <row r="18" spans="1:8" x14ac:dyDescent="0.25">
      <c r="A18" s="1">
        <v>711</v>
      </c>
      <c r="B18" s="1">
        <v>114</v>
      </c>
      <c r="C18" s="1">
        <v>171</v>
      </c>
      <c r="D18" s="1">
        <v>1.5</v>
      </c>
      <c r="E18" s="1">
        <v>0.629637</v>
      </c>
      <c r="F18" s="1">
        <v>16</v>
      </c>
      <c r="G18" s="1">
        <v>0.105624</v>
      </c>
      <c r="H18" s="1">
        <v>0</v>
      </c>
    </row>
    <row r="19" spans="1:8" x14ac:dyDescent="0.25">
      <c r="A19" s="1">
        <v>732</v>
      </c>
      <c r="B19" s="1">
        <v>121</v>
      </c>
      <c r="C19" s="1">
        <v>149</v>
      </c>
      <c r="D19" s="1">
        <v>1.2314000000000001</v>
      </c>
      <c r="E19" s="1">
        <v>0.77161400000000002</v>
      </c>
      <c r="F19" s="1">
        <v>67</v>
      </c>
      <c r="G19" s="1">
        <v>3.8024200000000001E-2</v>
      </c>
      <c r="H19" s="1">
        <v>0</v>
      </c>
    </row>
    <row r="20" spans="1:8" x14ac:dyDescent="0.25">
      <c r="A20" s="1">
        <v>860</v>
      </c>
      <c r="B20" s="1">
        <v>119</v>
      </c>
      <c r="C20" s="1">
        <v>142</v>
      </c>
      <c r="D20" s="1">
        <v>1.1932799999999999</v>
      </c>
      <c r="E20" s="1">
        <v>0.81262199999999996</v>
      </c>
      <c r="F20" s="1">
        <v>43</v>
      </c>
      <c r="G20" s="1">
        <v>3.9168500000000002E-2</v>
      </c>
      <c r="H20" s="1">
        <v>0</v>
      </c>
    </row>
    <row r="21" spans="1:8" x14ac:dyDescent="0.25">
      <c r="A21" s="1">
        <v>884</v>
      </c>
      <c r="B21" s="1">
        <v>115</v>
      </c>
      <c r="C21" s="1">
        <v>297</v>
      </c>
      <c r="D21" s="1">
        <v>2.5826099999999999</v>
      </c>
      <c r="E21" s="1">
        <v>0.320353</v>
      </c>
      <c r="F21" s="1">
        <v>30</v>
      </c>
      <c r="G21" s="1">
        <v>0.31412400000000001</v>
      </c>
      <c r="H21" s="1">
        <v>0</v>
      </c>
    </row>
    <row r="22" spans="1:8" x14ac:dyDescent="0.25">
      <c r="A22" s="1">
        <v>925</v>
      </c>
      <c r="B22" s="1">
        <v>121</v>
      </c>
      <c r="C22" s="1">
        <v>170</v>
      </c>
      <c r="D22" s="1">
        <v>1.40496</v>
      </c>
      <c r="E22" s="1">
        <v>0.66119099999999997</v>
      </c>
      <c r="F22" s="1">
        <v>68</v>
      </c>
      <c r="G22" s="1">
        <v>0.28156399999999998</v>
      </c>
      <c r="H22" s="1">
        <v>0</v>
      </c>
    </row>
    <row r="23" spans="1:8" x14ac:dyDescent="0.25">
      <c r="A23" s="1">
        <v>994</v>
      </c>
      <c r="B23" s="1">
        <v>128</v>
      </c>
      <c r="C23" s="1">
        <v>287</v>
      </c>
      <c r="D23" s="1">
        <v>2.2421899999999999</v>
      </c>
      <c r="E23" s="1">
        <v>0.37039699999999998</v>
      </c>
      <c r="F23" s="1">
        <v>47</v>
      </c>
      <c r="G23" s="1">
        <v>0.20260600000000001</v>
      </c>
      <c r="H23" s="1">
        <v>282.64299999999997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ER1021</vt:lpstr>
      <vt:lpstr>ER1022</vt:lpstr>
      <vt:lpstr>ER1023</vt:lpstr>
      <vt:lpstr>ER1051</vt:lpstr>
      <vt:lpstr>ER1052</vt:lpstr>
      <vt:lpstr>ER1053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Asyl Hawa</cp:lastModifiedBy>
  <cp:revision>43</cp:revision>
  <dcterms:created xsi:type="dcterms:W3CDTF">2019-02-04T13:51:50Z</dcterms:created>
  <dcterms:modified xsi:type="dcterms:W3CDTF">2021-08-01T15:49:28Z</dcterms:modified>
  <dc:language>en-GB</dc:language>
</cp:coreProperties>
</file>