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APERS\EAX\code\EASCPP\ResultsTrunc\"/>
    </mc:Choice>
  </mc:AlternateContent>
  <xr:revisionPtr revIDLastSave="0" documentId="13_ncr:1_{FE64EED3-589B-4375-8B0D-FDD94BBA6E1E}" xr6:coauthVersionLast="45" xr6:coauthVersionMax="45" xr10:uidLastSave="{00000000-0000-0000-0000-000000000000}"/>
  <workbookProtection lockWindows="1"/>
  <bookViews>
    <workbookView xWindow="-120" yWindow="-120" windowWidth="29040" windowHeight="15840" tabRatio="991" activeTab="5" xr2:uid="{00000000-000D-0000-FFFF-FFFF00000000}"/>
  </bookViews>
  <sheets>
    <sheet name="ER521" sheetId="1" r:id="rId1"/>
    <sheet name="ER522" sheetId="2" r:id="rId2"/>
    <sheet name="ER523" sheetId="3" r:id="rId3"/>
    <sheet name="ER551" sheetId="4" r:id="rId4"/>
    <sheet name="ER552" sheetId="5" r:id="rId5"/>
    <sheet name="ER55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14" i="6" l="1"/>
  <c r="K11" i="6"/>
  <c r="M8" i="6"/>
  <c r="L8" i="6"/>
  <c r="K8" i="6"/>
  <c r="M7" i="6"/>
  <c r="L7" i="6"/>
  <c r="K7" i="6"/>
  <c r="Q4" i="6"/>
  <c r="P4" i="6"/>
  <c r="O4" i="6"/>
  <c r="N4" i="6"/>
  <c r="M4" i="6"/>
  <c r="L4" i="6"/>
  <c r="S4" i="6" s="1"/>
  <c r="K4" i="6"/>
  <c r="R4" i="6" s="1"/>
  <c r="K14" i="5"/>
  <c r="K11" i="5"/>
  <c r="M8" i="5"/>
  <c r="L8" i="5"/>
  <c r="K8" i="5"/>
  <c r="M7" i="5"/>
  <c r="L7" i="5"/>
  <c r="K7" i="5"/>
  <c r="Q4" i="5"/>
  <c r="P4" i="5"/>
  <c r="O4" i="5"/>
  <c r="N4" i="5"/>
  <c r="M4" i="5"/>
  <c r="L4" i="5"/>
  <c r="K4" i="5"/>
  <c r="R4" i="5" s="1"/>
  <c r="K14" i="4"/>
  <c r="K11" i="4"/>
  <c r="M8" i="4"/>
  <c r="L8" i="4"/>
  <c r="K8" i="4"/>
  <c r="M7" i="4"/>
  <c r="L7" i="4"/>
  <c r="K7" i="4"/>
  <c r="Q4" i="4"/>
  <c r="P4" i="4"/>
  <c r="O4" i="4"/>
  <c r="N4" i="4"/>
  <c r="M4" i="4"/>
  <c r="L4" i="4"/>
  <c r="S4" i="4" s="1"/>
  <c r="K4" i="4"/>
  <c r="R4" i="4" s="1"/>
  <c r="K14" i="3"/>
  <c r="K11" i="3"/>
  <c r="M8" i="3"/>
  <c r="L8" i="3"/>
  <c r="K8" i="3"/>
  <c r="M7" i="3"/>
  <c r="L7" i="3"/>
  <c r="K7" i="3"/>
  <c r="Q4" i="3"/>
  <c r="P4" i="3"/>
  <c r="O4" i="3"/>
  <c r="N4" i="3"/>
  <c r="M4" i="3"/>
  <c r="L4" i="3"/>
  <c r="K4" i="3"/>
  <c r="R4" i="3" s="1"/>
  <c r="K14" i="2"/>
  <c r="K11" i="2"/>
  <c r="M8" i="2"/>
  <c r="L8" i="2"/>
  <c r="K8" i="2"/>
  <c r="M7" i="2"/>
  <c r="L7" i="2"/>
  <c r="K7" i="2"/>
  <c r="Q4" i="2"/>
  <c r="P4" i="2"/>
  <c r="O4" i="2"/>
  <c r="N4" i="2"/>
  <c r="M4" i="2"/>
  <c r="L4" i="2"/>
  <c r="S4" i="2" s="1"/>
  <c r="K4" i="2"/>
  <c r="R4" i="2" s="1"/>
  <c r="K14" i="1"/>
  <c r="K11" i="1"/>
  <c r="M8" i="1"/>
  <c r="L8" i="1"/>
  <c r="K8" i="1"/>
  <c r="M7" i="1"/>
  <c r="L7" i="1"/>
  <c r="K7" i="1"/>
  <c r="Q4" i="1"/>
  <c r="P4" i="1"/>
  <c r="O4" i="1"/>
  <c r="N4" i="1"/>
  <c r="M4" i="1"/>
  <c r="L4" i="1"/>
  <c r="K4" i="1"/>
  <c r="R4" i="1" s="1"/>
  <c r="K15" i="6" l="1"/>
  <c r="K15" i="5"/>
  <c r="K15" i="4"/>
  <c r="K15" i="3"/>
  <c r="K15" i="2"/>
  <c r="K15" i="1"/>
  <c r="S4" i="1"/>
  <c r="S4" i="3"/>
  <c r="S4" i="5"/>
</calcChain>
</file>

<file path=xl/sharedStrings.xml><?xml version="1.0" encoding="utf-8"?>
<sst xmlns="http://schemas.openxmlformats.org/spreadsheetml/2006/main" count="168" uniqueCount="26">
  <si>
    <t>ER521</t>
  </si>
  <si>
    <t>Instance</t>
  </si>
  <si>
    <t>t</t>
  </si>
  <si>
    <t># Strips</t>
  </si>
  <si>
    <t>Q</t>
  </si>
  <si>
    <t>Fitness</t>
  </si>
  <si>
    <t># Iterations</t>
  </si>
  <si>
    <t>PropPack</t>
  </si>
  <si>
    <t>Time</t>
  </si>
  <si>
    <t>#Strips</t>
  </si>
  <si>
    <t>#Iterations</t>
  </si>
  <si>
    <t>#strips = t</t>
  </si>
  <si>
    <t>#items/t</t>
  </si>
  <si>
    <t>#items/strip</t>
  </si>
  <si>
    <t>Mean</t>
  </si>
  <si>
    <t>Max</t>
  </si>
  <si>
    <t>Min</t>
  </si>
  <si>
    <t>Q &gt; 1.4</t>
  </si>
  <si>
    <t>SD</t>
  </si>
  <si>
    <t>CV</t>
  </si>
  <si>
    <t>(coeff variation)</t>
  </si>
  <si>
    <t>ER522</t>
  </si>
  <si>
    <t>ER523</t>
  </si>
  <si>
    <t>ER551</t>
  </si>
  <si>
    <t>ER552</t>
  </si>
  <si>
    <t>ER553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</si>
</sst>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b/>
      <sz val="18"/>
      <name val="Arial"/>
      <family val="2"/>
      <charset val="1"/>
    </font>
    <font>
      <b/>
      <sz val="13"/>
      <name val="Arial"/>
      <family val="2"/>
      <charset val="1"/>
    </font>
    <font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  <fill>
      <patternFill patternType="solid">
        <fgColor rgb="FF66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2" fillId="3" borderId="0" xfId="0" applyFont="1" applyFill="1"/>
    <xf numFmtId="0" fontId="1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66FF"/>
  </sheetPr>
  <dimension ref="A1:AMK23"/>
  <sheetViews>
    <sheetView windowProtection="1" zoomScale="75" zoomScaleNormal="75" workbookViewId="0">
      <pane ySplit="3" topLeftCell="A4" activePane="bottomLeft" state="frozen"/>
      <selection pane="bottomLeft" activeCell="Q17" sqref="Q17"/>
    </sheetView>
  </sheetViews>
  <sheetFormatPr defaultRowHeight="16.5" x14ac:dyDescent="0.25"/>
  <cols>
    <col min="1" max="1025" width="11.5703125" style="1"/>
  </cols>
  <sheetData>
    <row r="1" spans="1:1024" ht="22.9" customHeight="1" x14ac:dyDescent="0.35">
      <c r="A1" s="2" t="s">
        <v>0</v>
      </c>
      <c r="B1" s="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ht="16.7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spans="1:1024" x14ac:dyDescent="0.25">
      <c r="A4" s="1">
        <v>8</v>
      </c>
      <c r="B4" s="1">
        <v>111</v>
      </c>
      <c r="C4" s="1">
        <v>119</v>
      </c>
      <c r="D4" s="1">
        <v>1.0720700000000001</v>
      </c>
      <c r="E4" s="1">
        <v>0.87917199999999995</v>
      </c>
      <c r="F4" s="1">
        <v>1395</v>
      </c>
      <c r="G4" s="1">
        <v>0.30606499999999998</v>
      </c>
      <c r="H4" s="1">
        <v>0</v>
      </c>
      <c r="J4" s="4" t="s">
        <v>14</v>
      </c>
      <c r="K4" s="1">
        <f>AVERAGE(B4:B23)</f>
        <v>114.95</v>
      </c>
      <c r="L4" s="1">
        <f>AVERAGE(C4:C23)</f>
        <v>133.80000000000001</v>
      </c>
      <c r="M4" s="1">
        <f>AVERAGE(D4:D23)</f>
        <v>1.1709205000000003</v>
      </c>
      <c r="N4" s="1">
        <f>AVERAGE(E4:E23)</f>
        <v>0.83047074999999992</v>
      </c>
      <c r="O4" s="1">
        <f>AVERAGE(F4:F23)</f>
        <v>2120.1</v>
      </c>
      <c r="P4" s="1">
        <f>AVERAGE(G4:G23)</f>
        <v>0.19639191499999997</v>
      </c>
      <c r="Q4" s="1">
        <f>COUNTIF(D4:D23, 1)</f>
        <v>0</v>
      </c>
      <c r="R4" s="1">
        <f>500/K4</f>
        <v>4.3497172683775558</v>
      </c>
      <c r="S4" s="1">
        <f>500/L4</f>
        <v>3.7369207772795212</v>
      </c>
    </row>
    <row r="5" spans="1:1024" x14ac:dyDescent="0.25">
      <c r="A5" s="1">
        <v>50</v>
      </c>
      <c r="B5" s="1">
        <v>109</v>
      </c>
      <c r="C5" s="1">
        <v>143</v>
      </c>
      <c r="D5" s="1">
        <v>1.31193</v>
      </c>
      <c r="E5" s="1">
        <v>0.70275799999999999</v>
      </c>
      <c r="F5" s="1">
        <v>1484</v>
      </c>
      <c r="G5" s="1">
        <v>9.2914999999999998E-2</v>
      </c>
      <c r="H5" s="1">
        <v>0</v>
      </c>
      <c r="J5"/>
      <c r="K5"/>
      <c r="L5"/>
      <c r="M5"/>
    </row>
    <row r="6" spans="1:1024" x14ac:dyDescent="0.25">
      <c r="A6" s="1">
        <v>101</v>
      </c>
      <c r="B6" s="1">
        <v>99</v>
      </c>
      <c r="C6" s="1">
        <v>196</v>
      </c>
      <c r="D6" s="1">
        <v>1.9798</v>
      </c>
      <c r="E6" s="1">
        <v>0.42151899999999998</v>
      </c>
      <c r="F6" s="1">
        <v>476</v>
      </c>
      <c r="G6" s="1">
        <v>7.4796100000000004E-2</v>
      </c>
      <c r="H6" s="1">
        <v>233.16800000000001</v>
      </c>
      <c r="J6" s="4"/>
      <c r="K6" s="4" t="s">
        <v>4</v>
      </c>
      <c r="L6" s="4" t="s">
        <v>5</v>
      </c>
      <c r="M6" s="4" t="s">
        <v>10</v>
      </c>
    </row>
    <row r="7" spans="1:1024" x14ac:dyDescent="0.25">
      <c r="A7" s="1">
        <v>171</v>
      </c>
      <c r="B7" s="1">
        <v>114</v>
      </c>
      <c r="C7" s="1">
        <v>148</v>
      </c>
      <c r="D7" s="1">
        <v>1.2982499999999999</v>
      </c>
      <c r="E7" s="1">
        <v>0.700712</v>
      </c>
      <c r="F7" s="1">
        <v>1053</v>
      </c>
      <c r="G7" s="1">
        <v>5.1990000000000001E-2</v>
      </c>
      <c r="H7" s="1">
        <v>136.09100000000001</v>
      </c>
      <c r="J7" s="4" t="s">
        <v>15</v>
      </c>
      <c r="K7" s="1">
        <f>MAX(D4:D23)</f>
        <v>1.9798</v>
      </c>
      <c r="L7" s="1">
        <f>MAX(E4:E23)</f>
        <v>0.97802900000000004</v>
      </c>
      <c r="M7" s="1">
        <f>MAX(F4:F23)</f>
        <v>5257</v>
      </c>
    </row>
    <row r="8" spans="1:1024" x14ac:dyDescent="0.25">
      <c r="A8" s="1">
        <v>232</v>
      </c>
      <c r="B8" s="1">
        <v>113</v>
      </c>
      <c r="C8" s="1">
        <v>118</v>
      </c>
      <c r="D8" s="1">
        <v>1.0442499999999999</v>
      </c>
      <c r="E8" s="1">
        <v>0.93759999999999999</v>
      </c>
      <c r="F8" s="1">
        <v>2850</v>
      </c>
      <c r="G8" s="1">
        <v>0.25627800000000001</v>
      </c>
      <c r="H8" s="1">
        <v>10.629899999999999</v>
      </c>
      <c r="J8" s="4" t="s">
        <v>16</v>
      </c>
      <c r="K8" s="1">
        <f>MIN(D4:D23)</f>
        <v>1.00847</v>
      </c>
      <c r="L8" s="1">
        <f>MIN(E4:E23)</f>
        <v>0.42151899999999998</v>
      </c>
      <c r="M8" s="1">
        <f>MIN(F4:F23)</f>
        <v>476</v>
      </c>
    </row>
    <row r="9" spans="1:1024" x14ac:dyDescent="0.25">
      <c r="A9" s="1">
        <v>243</v>
      </c>
      <c r="B9" s="1">
        <v>123</v>
      </c>
      <c r="C9" s="1">
        <v>131</v>
      </c>
      <c r="D9" s="1">
        <v>1.06504</v>
      </c>
      <c r="E9" s="1">
        <v>0.89628099999999999</v>
      </c>
      <c r="F9" s="1">
        <v>3171</v>
      </c>
      <c r="G9" s="1">
        <v>0.40056199999999997</v>
      </c>
      <c r="H9" s="1">
        <v>0</v>
      </c>
      <c r="J9"/>
      <c r="K9"/>
      <c r="L9"/>
    </row>
    <row r="10" spans="1:1024" x14ac:dyDescent="0.25">
      <c r="A10" s="1">
        <v>318</v>
      </c>
      <c r="B10" s="1">
        <v>135</v>
      </c>
      <c r="C10" s="1">
        <v>141</v>
      </c>
      <c r="D10" s="1">
        <v>1.04444</v>
      </c>
      <c r="E10" s="1">
        <v>0.92035800000000001</v>
      </c>
      <c r="F10" s="1">
        <v>3826</v>
      </c>
      <c r="G10" s="1">
        <v>0.30912499999999998</v>
      </c>
      <c r="H10" s="1">
        <v>0</v>
      </c>
      <c r="J10"/>
      <c r="K10"/>
      <c r="L10"/>
    </row>
    <row r="11" spans="1:1024" x14ac:dyDescent="0.25">
      <c r="A11" s="1">
        <v>396</v>
      </c>
      <c r="B11" s="1">
        <v>113</v>
      </c>
      <c r="C11" s="1">
        <v>116</v>
      </c>
      <c r="D11" s="1">
        <v>1.0265500000000001</v>
      </c>
      <c r="E11" s="1">
        <v>0.944492</v>
      </c>
      <c r="F11" s="1">
        <v>1642</v>
      </c>
      <c r="G11" s="1">
        <v>0.37632900000000002</v>
      </c>
      <c r="H11" s="1">
        <v>0</v>
      </c>
      <c r="J11" s="4" t="s">
        <v>17</v>
      </c>
      <c r="K11" s="1">
        <f>COUNTIF(D4:D23, "&gt;=1.4")</f>
        <v>1</v>
      </c>
      <c r="L11"/>
    </row>
    <row r="12" spans="1:1024" x14ac:dyDescent="0.25">
      <c r="A12" s="1">
        <v>420</v>
      </c>
      <c r="B12" s="1">
        <v>100</v>
      </c>
      <c r="C12" s="1">
        <v>123</v>
      </c>
      <c r="D12" s="1">
        <v>1.23</v>
      </c>
      <c r="E12" s="1">
        <v>0.755629</v>
      </c>
      <c r="F12" s="1">
        <v>1525</v>
      </c>
      <c r="G12" s="1">
        <v>0.25946599999999997</v>
      </c>
      <c r="H12" s="1">
        <v>0</v>
      </c>
      <c r="J12"/>
      <c r="K12"/>
      <c r="L12"/>
    </row>
    <row r="13" spans="1:1024" x14ac:dyDescent="0.25">
      <c r="A13" s="1">
        <v>456</v>
      </c>
      <c r="B13" s="1">
        <v>115</v>
      </c>
      <c r="C13" s="1">
        <v>117</v>
      </c>
      <c r="D13" s="1">
        <v>1.01739</v>
      </c>
      <c r="E13" s="1">
        <v>0.96594999999999998</v>
      </c>
      <c r="F13" s="1">
        <v>5257</v>
      </c>
      <c r="G13" s="1">
        <v>0.216447</v>
      </c>
      <c r="H13" s="1">
        <v>179.99100000000001</v>
      </c>
      <c r="J13"/>
      <c r="K13"/>
      <c r="L13"/>
    </row>
    <row r="14" spans="1:1024" x14ac:dyDescent="0.25">
      <c r="A14" s="1">
        <v>542</v>
      </c>
      <c r="B14" s="1">
        <v>95</v>
      </c>
      <c r="C14" s="1">
        <v>100</v>
      </c>
      <c r="D14" s="1">
        <v>1.05263</v>
      </c>
      <c r="E14" s="1">
        <v>0.90989399999999998</v>
      </c>
      <c r="F14" s="1">
        <v>623</v>
      </c>
      <c r="G14" s="1">
        <v>0.16126799999999999</v>
      </c>
      <c r="H14" s="1">
        <v>0</v>
      </c>
      <c r="J14" s="4" t="s">
        <v>18</v>
      </c>
      <c r="K14" s="1">
        <f>_xlfn.STDEV.P(C4:C23)</f>
        <v>21.55597365001173</v>
      </c>
      <c r="L14"/>
    </row>
    <row r="15" spans="1:1024" x14ac:dyDescent="0.25">
      <c r="A15" s="1">
        <v>594</v>
      </c>
      <c r="B15" s="1">
        <v>126</v>
      </c>
      <c r="C15" s="1">
        <v>139</v>
      </c>
      <c r="D15" s="1">
        <v>1.10317</v>
      </c>
      <c r="E15" s="1">
        <v>0.84277299999999999</v>
      </c>
      <c r="F15" s="1">
        <v>1271</v>
      </c>
      <c r="G15" s="1">
        <v>0.176209</v>
      </c>
      <c r="H15" s="1">
        <v>0</v>
      </c>
      <c r="J15" s="4" t="s">
        <v>19</v>
      </c>
      <c r="K15" s="1">
        <f>K14/L4</f>
        <v>0.16110593161443743</v>
      </c>
      <c r="L15" s="1" t="s">
        <v>20</v>
      </c>
    </row>
    <row r="16" spans="1:1024" x14ac:dyDescent="0.25">
      <c r="A16" s="1">
        <v>628</v>
      </c>
      <c r="B16" s="1">
        <v>111</v>
      </c>
      <c r="C16" s="1">
        <v>116</v>
      </c>
      <c r="D16" s="1">
        <v>1.04505</v>
      </c>
      <c r="E16" s="1">
        <v>0.91789699999999996</v>
      </c>
      <c r="F16" s="1">
        <v>2718</v>
      </c>
      <c r="G16" s="1">
        <v>0.17923500000000001</v>
      </c>
      <c r="H16" s="1">
        <v>0</v>
      </c>
    </row>
    <row r="17" spans="1:8" x14ac:dyDescent="0.25">
      <c r="A17" s="1">
        <v>662</v>
      </c>
      <c r="B17" s="1">
        <v>118</v>
      </c>
      <c r="C17" s="1">
        <v>159</v>
      </c>
      <c r="D17" s="1">
        <v>1.3474600000000001</v>
      </c>
      <c r="E17" s="1">
        <v>0.69085700000000005</v>
      </c>
      <c r="F17" s="1">
        <v>1172</v>
      </c>
      <c r="G17" s="1">
        <v>0.13921800000000001</v>
      </c>
      <c r="H17" s="1">
        <v>0</v>
      </c>
    </row>
    <row r="18" spans="1:8" x14ac:dyDescent="0.25">
      <c r="A18" s="1">
        <v>711</v>
      </c>
      <c r="B18" s="1">
        <v>114</v>
      </c>
      <c r="C18" s="1">
        <v>122</v>
      </c>
      <c r="D18" s="1">
        <v>1.0701799999999999</v>
      </c>
      <c r="E18" s="1">
        <v>0.90235900000000002</v>
      </c>
      <c r="F18" s="1">
        <v>1028</v>
      </c>
      <c r="G18" s="1">
        <v>8.9061100000000004E-2</v>
      </c>
      <c r="H18" s="1">
        <v>0</v>
      </c>
    </row>
    <row r="19" spans="1:8" x14ac:dyDescent="0.25">
      <c r="A19" s="1">
        <v>732</v>
      </c>
      <c r="B19" s="1">
        <v>121</v>
      </c>
      <c r="C19" s="1">
        <v>124</v>
      </c>
      <c r="D19" s="1">
        <v>1.0247900000000001</v>
      </c>
      <c r="E19" s="1">
        <v>0.95308300000000001</v>
      </c>
      <c r="F19" s="1">
        <v>3786</v>
      </c>
      <c r="G19" s="1">
        <v>8.5023100000000004E-2</v>
      </c>
      <c r="H19" s="1">
        <v>275.94299999999998</v>
      </c>
    </row>
    <row r="20" spans="1:8" x14ac:dyDescent="0.25">
      <c r="A20" s="1">
        <v>860</v>
      </c>
      <c r="B20" s="1">
        <v>118</v>
      </c>
      <c r="C20" s="1">
        <v>119</v>
      </c>
      <c r="D20" s="1">
        <v>1.00847</v>
      </c>
      <c r="E20" s="1">
        <v>0.97802900000000004</v>
      </c>
      <c r="F20" s="1">
        <v>4663</v>
      </c>
      <c r="G20" s="1">
        <v>0.14000099999999999</v>
      </c>
      <c r="H20" s="1">
        <v>87.438699999999997</v>
      </c>
    </row>
    <row r="21" spans="1:8" x14ac:dyDescent="0.25">
      <c r="A21" s="1">
        <v>884</v>
      </c>
      <c r="B21" s="1">
        <v>114</v>
      </c>
      <c r="C21" s="1">
        <v>158</v>
      </c>
      <c r="D21" s="1">
        <v>1.3859600000000001</v>
      </c>
      <c r="E21" s="1">
        <v>0.63811499999999999</v>
      </c>
      <c r="F21" s="1">
        <v>1014</v>
      </c>
      <c r="G21" s="1">
        <v>0.22664799999999999</v>
      </c>
      <c r="H21" s="1">
        <v>0</v>
      </c>
    </row>
    <row r="22" spans="1:8" x14ac:dyDescent="0.25">
      <c r="A22" s="1">
        <v>925</v>
      </c>
      <c r="B22" s="1">
        <v>122</v>
      </c>
      <c r="C22" s="1">
        <v>127</v>
      </c>
      <c r="D22" s="1">
        <v>1.04098</v>
      </c>
      <c r="E22" s="1">
        <v>0.91624300000000003</v>
      </c>
      <c r="F22" s="1">
        <v>2026</v>
      </c>
      <c r="G22" s="1">
        <v>0.26241900000000001</v>
      </c>
      <c r="H22" s="1">
        <v>0</v>
      </c>
    </row>
    <row r="23" spans="1:8" x14ac:dyDescent="0.25">
      <c r="A23" s="1">
        <v>994</v>
      </c>
      <c r="B23" s="1">
        <v>128</v>
      </c>
      <c r="C23" s="1">
        <v>160</v>
      </c>
      <c r="D23" s="1">
        <v>1.25</v>
      </c>
      <c r="E23" s="1">
        <v>0.73569399999999996</v>
      </c>
      <c r="F23" s="1">
        <v>1422</v>
      </c>
      <c r="G23" s="1">
        <v>0.12478300000000001</v>
      </c>
      <c r="H23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66FF"/>
  </sheetPr>
  <dimension ref="A1:AMK23"/>
  <sheetViews>
    <sheetView windowProtection="1" zoomScale="75" zoomScaleNormal="75" workbookViewId="0">
      <pane ySplit="3" topLeftCell="A4" activePane="bottomLeft" state="frozen"/>
      <selection pane="bottomLeft" activeCell="J35" sqref="J35"/>
    </sheetView>
  </sheetViews>
  <sheetFormatPr defaultRowHeight="16.5" x14ac:dyDescent="0.25"/>
  <cols>
    <col min="1" max="1025" width="11.5703125" style="1"/>
  </cols>
  <sheetData>
    <row r="1" spans="1:1024" ht="22.9" customHeight="1" x14ac:dyDescent="0.35">
      <c r="A1" s="2" t="s">
        <v>21</v>
      </c>
      <c r="B1" s="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ht="16.7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spans="1:1024" x14ac:dyDescent="0.25">
      <c r="A4" s="1">
        <v>8</v>
      </c>
      <c r="B4" s="1">
        <v>111</v>
      </c>
      <c r="C4" s="1">
        <v>119</v>
      </c>
      <c r="D4" s="1">
        <v>1.0720700000000001</v>
      </c>
      <c r="E4" s="1">
        <v>0.87917199999999995</v>
      </c>
      <c r="F4" s="1">
        <v>2103</v>
      </c>
      <c r="G4" s="1">
        <v>0.28717399999999998</v>
      </c>
      <c r="H4" s="1">
        <v>0</v>
      </c>
      <c r="J4" s="4" t="s">
        <v>14</v>
      </c>
      <c r="K4" s="1">
        <f>AVERAGE(B4:B23)</f>
        <v>114.95</v>
      </c>
      <c r="L4" s="1">
        <f>AVERAGE(C4:C23)</f>
        <v>134.19999999999999</v>
      </c>
      <c r="M4" s="1">
        <f>AVERAGE(D4:D23)</f>
        <v>1.1744975000000002</v>
      </c>
      <c r="N4" s="1">
        <f>AVERAGE(E4:E23)</f>
        <v>0.82730789999999987</v>
      </c>
      <c r="O4" s="1">
        <f>AVERAGE(F4:F23)</f>
        <v>2764.25</v>
      </c>
      <c r="P4" s="1">
        <f>AVERAGE(G4:G23)</f>
        <v>0.19535045000000001</v>
      </c>
      <c r="Q4" s="1">
        <f>COUNTIF(D4:D23, 1)</f>
        <v>1</v>
      </c>
      <c r="R4" s="1">
        <f>500/K4</f>
        <v>4.3497172683775558</v>
      </c>
      <c r="S4" s="1">
        <f>500/L4</f>
        <v>3.7257824143070049</v>
      </c>
    </row>
    <row r="5" spans="1:1024" x14ac:dyDescent="0.25">
      <c r="A5" s="1">
        <v>50</v>
      </c>
      <c r="B5" s="1">
        <v>109</v>
      </c>
      <c r="C5" s="1">
        <v>143</v>
      </c>
      <c r="D5" s="1">
        <v>1.31193</v>
      </c>
      <c r="E5" s="1">
        <v>0.70275799999999999</v>
      </c>
      <c r="F5" s="1">
        <v>1929</v>
      </c>
      <c r="G5" s="1">
        <v>8.8988700000000004E-2</v>
      </c>
      <c r="H5" s="1">
        <v>0</v>
      </c>
      <c r="J5"/>
      <c r="K5"/>
      <c r="L5"/>
      <c r="M5"/>
    </row>
    <row r="6" spans="1:1024" x14ac:dyDescent="0.25">
      <c r="A6" s="1">
        <v>101</v>
      </c>
      <c r="B6" s="1">
        <v>99</v>
      </c>
      <c r="C6" s="1">
        <v>197</v>
      </c>
      <c r="D6" s="1">
        <v>1.9899</v>
      </c>
      <c r="E6" s="1">
        <v>0.419543</v>
      </c>
      <c r="F6" s="1">
        <v>651</v>
      </c>
      <c r="G6" s="1">
        <v>8.5994799999999996E-2</v>
      </c>
      <c r="H6" s="1">
        <v>542.24800000000005</v>
      </c>
      <c r="J6" s="4"/>
      <c r="K6" s="4" t="s">
        <v>4</v>
      </c>
      <c r="L6" s="4" t="s">
        <v>5</v>
      </c>
      <c r="M6" s="4" t="s">
        <v>10</v>
      </c>
    </row>
    <row r="7" spans="1:1024" x14ac:dyDescent="0.25">
      <c r="A7" s="1">
        <v>171</v>
      </c>
      <c r="B7" s="1">
        <v>114</v>
      </c>
      <c r="C7" s="1">
        <v>154</v>
      </c>
      <c r="D7" s="1">
        <v>1.3508800000000001</v>
      </c>
      <c r="E7" s="1">
        <v>0.66335</v>
      </c>
      <c r="F7" s="1">
        <v>1499</v>
      </c>
      <c r="G7" s="1">
        <v>5.4025400000000001E-2</v>
      </c>
      <c r="H7" s="1">
        <v>316.23200000000003</v>
      </c>
      <c r="J7" s="4" t="s">
        <v>15</v>
      </c>
      <c r="K7" s="1">
        <f>MAX(D4:D23)</f>
        <v>1.9899</v>
      </c>
      <c r="L7" s="1">
        <f>MAX(E4:E23)</f>
        <v>0.987425</v>
      </c>
      <c r="M7" s="1">
        <f>MAX(F4:F23)</f>
        <v>6936</v>
      </c>
    </row>
    <row r="8" spans="1:1024" x14ac:dyDescent="0.25">
      <c r="A8" s="1">
        <v>232</v>
      </c>
      <c r="B8" s="1">
        <v>113</v>
      </c>
      <c r="C8" s="1">
        <v>120</v>
      </c>
      <c r="D8" s="1">
        <v>1.0619499999999999</v>
      </c>
      <c r="E8" s="1">
        <v>0.91238900000000001</v>
      </c>
      <c r="F8" s="1">
        <v>3294</v>
      </c>
      <c r="G8" s="1">
        <v>0.25080999999999998</v>
      </c>
      <c r="H8" s="1">
        <v>0</v>
      </c>
      <c r="J8" s="4" t="s">
        <v>16</v>
      </c>
      <c r="K8" s="1">
        <f>MIN(D4:D23)</f>
        <v>1</v>
      </c>
      <c r="L8" s="1">
        <f>MIN(E4:E23)</f>
        <v>0.419543</v>
      </c>
      <c r="M8" s="1">
        <f>MIN(F4:F23)</f>
        <v>651</v>
      </c>
    </row>
    <row r="9" spans="1:1024" x14ac:dyDescent="0.25">
      <c r="A9" s="1">
        <v>243</v>
      </c>
      <c r="B9" s="1">
        <v>123</v>
      </c>
      <c r="C9" s="1">
        <v>131</v>
      </c>
      <c r="D9" s="1">
        <v>1.06504</v>
      </c>
      <c r="E9" s="1">
        <v>0.89628099999999999</v>
      </c>
      <c r="F9" s="1">
        <v>4370</v>
      </c>
      <c r="G9" s="1">
        <v>0.410991</v>
      </c>
      <c r="H9" s="1">
        <v>0</v>
      </c>
      <c r="J9"/>
      <c r="K9"/>
      <c r="L9"/>
    </row>
    <row r="10" spans="1:1024" x14ac:dyDescent="0.25">
      <c r="A10" s="1">
        <v>318</v>
      </c>
      <c r="B10" s="1">
        <v>135</v>
      </c>
      <c r="C10" s="1">
        <v>141</v>
      </c>
      <c r="D10" s="1">
        <v>1.04444</v>
      </c>
      <c r="E10" s="1">
        <v>0.92035800000000001</v>
      </c>
      <c r="F10" s="1">
        <v>4849</v>
      </c>
      <c r="G10" s="1">
        <v>0.32426899999999997</v>
      </c>
      <c r="H10" s="1">
        <v>0</v>
      </c>
      <c r="J10"/>
      <c r="K10"/>
      <c r="L10"/>
    </row>
    <row r="11" spans="1:1024" x14ac:dyDescent="0.25">
      <c r="A11" s="1">
        <v>396</v>
      </c>
      <c r="B11" s="1">
        <v>113</v>
      </c>
      <c r="C11" s="1">
        <v>116</v>
      </c>
      <c r="D11" s="1">
        <v>1.0265500000000001</v>
      </c>
      <c r="E11" s="1">
        <v>0.944492</v>
      </c>
      <c r="F11" s="1">
        <v>2305</v>
      </c>
      <c r="G11" s="1">
        <v>0.37392700000000001</v>
      </c>
      <c r="H11" s="1">
        <v>0</v>
      </c>
      <c r="J11" s="4" t="s">
        <v>17</v>
      </c>
      <c r="K11" s="1">
        <f>COUNTIF(D4:D23, "&gt;=1.4")</f>
        <v>1</v>
      </c>
      <c r="L11"/>
    </row>
    <row r="12" spans="1:1024" x14ac:dyDescent="0.25">
      <c r="A12" s="1">
        <v>420</v>
      </c>
      <c r="B12" s="1">
        <v>100</v>
      </c>
      <c r="C12" s="1">
        <v>123</v>
      </c>
      <c r="D12" s="1">
        <v>1.23</v>
      </c>
      <c r="E12" s="1">
        <v>0.755629</v>
      </c>
      <c r="F12" s="1">
        <v>2080</v>
      </c>
      <c r="G12" s="1">
        <v>0.261515</v>
      </c>
      <c r="H12" s="1">
        <v>0</v>
      </c>
      <c r="J12"/>
      <c r="K12"/>
      <c r="L12"/>
    </row>
    <row r="13" spans="1:1024" x14ac:dyDescent="0.25">
      <c r="A13" s="1">
        <v>456</v>
      </c>
      <c r="B13" s="1">
        <v>115</v>
      </c>
      <c r="C13" s="1">
        <v>116</v>
      </c>
      <c r="D13" s="1">
        <v>1.0086999999999999</v>
      </c>
      <c r="E13" s="1">
        <v>0.97505600000000003</v>
      </c>
      <c r="F13" s="1">
        <v>6936</v>
      </c>
      <c r="G13" s="1">
        <v>0.236177</v>
      </c>
      <c r="H13" s="1">
        <v>126.554</v>
      </c>
      <c r="J13"/>
      <c r="K13"/>
      <c r="L13"/>
    </row>
    <row r="14" spans="1:1024" x14ac:dyDescent="0.25">
      <c r="A14" s="1">
        <v>542</v>
      </c>
      <c r="B14" s="1">
        <v>95</v>
      </c>
      <c r="C14" s="1">
        <v>100</v>
      </c>
      <c r="D14" s="1">
        <v>1.05263</v>
      </c>
      <c r="E14" s="1">
        <v>0.90989399999999998</v>
      </c>
      <c r="F14" s="1">
        <v>787</v>
      </c>
      <c r="G14" s="1">
        <v>0.121045</v>
      </c>
      <c r="H14" s="1">
        <v>0</v>
      </c>
      <c r="J14" s="4" t="s">
        <v>18</v>
      </c>
      <c r="K14" s="1">
        <f>_xlfn.STDEV.P(C4:C23)</f>
        <v>21.919397801947024</v>
      </c>
      <c r="L14"/>
    </row>
    <row r="15" spans="1:1024" x14ac:dyDescent="0.25">
      <c r="A15" s="1">
        <v>594</v>
      </c>
      <c r="B15" s="1">
        <v>126</v>
      </c>
      <c r="C15" s="1">
        <v>139</v>
      </c>
      <c r="D15" s="1">
        <v>1.10317</v>
      </c>
      <c r="E15" s="1">
        <v>0.84277299999999999</v>
      </c>
      <c r="F15" s="1">
        <v>1722</v>
      </c>
      <c r="G15" s="1">
        <v>0.17393</v>
      </c>
      <c r="H15" s="1">
        <v>0</v>
      </c>
      <c r="J15" s="4" t="s">
        <v>19</v>
      </c>
      <c r="K15" s="1">
        <f>K14/L4</f>
        <v>0.16333381372538769</v>
      </c>
      <c r="L15" s="1" t="s">
        <v>20</v>
      </c>
    </row>
    <row r="16" spans="1:1024" x14ac:dyDescent="0.25">
      <c r="A16" s="1">
        <v>628</v>
      </c>
      <c r="B16" s="1">
        <v>111</v>
      </c>
      <c r="C16" s="1">
        <v>116</v>
      </c>
      <c r="D16" s="1">
        <v>1.04505</v>
      </c>
      <c r="E16" s="1">
        <v>0.91789699999999996</v>
      </c>
      <c r="F16" s="1">
        <v>3480</v>
      </c>
      <c r="G16" s="1">
        <v>0.172016</v>
      </c>
      <c r="H16" s="1">
        <v>0</v>
      </c>
    </row>
    <row r="17" spans="1:8" x14ac:dyDescent="0.25">
      <c r="A17" s="1">
        <v>662</v>
      </c>
      <c r="B17" s="1">
        <v>118</v>
      </c>
      <c r="C17" s="1">
        <v>159</v>
      </c>
      <c r="D17" s="1">
        <v>1.3474600000000001</v>
      </c>
      <c r="E17" s="1">
        <v>0.69085700000000005</v>
      </c>
      <c r="F17" s="1">
        <v>1452</v>
      </c>
      <c r="G17" s="1">
        <v>0.127084</v>
      </c>
      <c r="H17" s="1">
        <v>0</v>
      </c>
    </row>
    <row r="18" spans="1:8" x14ac:dyDescent="0.25">
      <c r="A18" s="1">
        <v>711</v>
      </c>
      <c r="B18" s="1">
        <v>114</v>
      </c>
      <c r="C18" s="1">
        <v>122</v>
      </c>
      <c r="D18" s="1">
        <v>1.0701799999999999</v>
      </c>
      <c r="E18" s="1">
        <v>0.90235900000000002</v>
      </c>
      <c r="F18" s="1">
        <v>1371</v>
      </c>
      <c r="G18" s="1">
        <v>0.110365</v>
      </c>
      <c r="H18" s="1">
        <v>0</v>
      </c>
    </row>
    <row r="19" spans="1:8" x14ac:dyDescent="0.25">
      <c r="A19" s="1">
        <v>732</v>
      </c>
      <c r="B19" s="1">
        <v>121</v>
      </c>
      <c r="C19" s="1">
        <v>125</v>
      </c>
      <c r="D19" s="1">
        <v>1.0330600000000001</v>
      </c>
      <c r="E19" s="1">
        <v>0.93587299999999995</v>
      </c>
      <c r="F19" s="1">
        <v>4313</v>
      </c>
      <c r="G19" s="1">
        <v>9.8420099999999996E-2</v>
      </c>
      <c r="H19" s="1">
        <v>0</v>
      </c>
    </row>
    <row r="20" spans="1:8" x14ac:dyDescent="0.25">
      <c r="A20" s="1">
        <v>860</v>
      </c>
      <c r="B20" s="1">
        <v>118</v>
      </c>
      <c r="C20" s="1">
        <v>118</v>
      </c>
      <c r="D20" s="1">
        <v>1</v>
      </c>
      <c r="E20" s="1">
        <v>0.987425</v>
      </c>
      <c r="F20" s="1">
        <v>6180</v>
      </c>
      <c r="G20" s="1">
        <v>0.13866200000000001</v>
      </c>
      <c r="H20" s="1">
        <v>40.569899999999997</v>
      </c>
    </row>
    <row r="21" spans="1:8" x14ac:dyDescent="0.25">
      <c r="A21" s="1">
        <v>884</v>
      </c>
      <c r="B21" s="1">
        <v>114</v>
      </c>
      <c r="C21" s="1">
        <v>158</v>
      </c>
      <c r="D21" s="1">
        <v>1.3859600000000001</v>
      </c>
      <c r="E21" s="1">
        <v>0.63811499999999999</v>
      </c>
      <c r="F21" s="1">
        <v>1433</v>
      </c>
      <c r="G21" s="1">
        <v>0.22608500000000001</v>
      </c>
      <c r="H21" s="1">
        <v>0</v>
      </c>
    </row>
    <row r="22" spans="1:8" x14ac:dyDescent="0.25">
      <c r="A22" s="1">
        <v>925</v>
      </c>
      <c r="B22" s="1">
        <v>122</v>
      </c>
      <c r="C22" s="1">
        <v>127</v>
      </c>
      <c r="D22" s="1">
        <v>1.04098</v>
      </c>
      <c r="E22" s="1">
        <v>0.91624300000000003</v>
      </c>
      <c r="F22" s="1">
        <v>2557</v>
      </c>
      <c r="G22" s="1">
        <v>0.241171</v>
      </c>
      <c r="H22" s="1">
        <v>0</v>
      </c>
    </row>
    <row r="23" spans="1:8" x14ac:dyDescent="0.25">
      <c r="A23" s="1">
        <v>994</v>
      </c>
      <c r="B23" s="1">
        <v>128</v>
      </c>
      <c r="C23" s="1">
        <v>160</v>
      </c>
      <c r="D23" s="1">
        <v>1.25</v>
      </c>
      <c r="E23" s="1">
        <v>0.73569399999999996</v>
      </c>
      <c r="F23" s="1">
        <v>1974</v>
      </c>
      <c r="G23" s="1">
        <v>0.124359</v>
      </c>
      <c r="H23" s="1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66FF"/>
  </sheetPr>
  <dimension ref="A1:AMK23"/>
  <sheetViews>
    <sheetView windowProtection="1" zoomScale="75" zoomScaleNormal="75" workbookViewId="0">
      <pane ySplit="3" topLeftCell="A4" activePane="bottomLeft" state="frozen"/>
      <selection pane="bottomLeft" activeCell="P14" sqref="P14"/>
    </sheetView>
  </sheetViews>
  <sheetFormatPr defaultRowHeight="16.5" x14ac:dyDescent="0.25"/>
  <cols>
    <col min="1" max="1025" width="11.5703125" style="1"/>
  </cols>
  <sheetData>
    <row r="1" spans="1:1024" ht="22.9" customHeight="1" x14ac:dyDescent="0.35">
      <c r="A1" s="2" t="s">
        <v>22</v>
      </c>
      <c r="B1" s="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ht="16.7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spans="1:1024" x14ac:dyDescent="0.25">
      <c r="A4" s="1">
        <v>8</v>
      </c>
      <c r="B4" s="1">
        <v>111</v>
      </c>
      <c r="C4" s="1">
        <v>119</v>
      </c>
      <c r="D4" s="1">
        <v>1.0720700000000001</v>
      </c>
      <c r="E4" s="1">
        <v>0.87917199999999995</v>
      </c>
      <c r="F4" s="1">
        <v>2175</v>
      </c>
      <c r="G4" s="1">
        <v>0.29743399999999998</v>
      </c>
      <c r="H4" s="1">
        <v>0</v>
      </c>
      <c r="J4" s="4" t="s">
        <v>14</v>
      </c>
      <c r="K4" s="1">
        <f>AVERAGE(B4:B23)</f>
        <v>114.95</v>
      </c>
      <c r="L4" s="1">
        <f>AVERAGE(C4:C23)</f>
        <v>133.85</v>
      </c>
      <c r="M4" s="1">
        <f>AVERAGE(D4:D23)</f>
        <v>1.1713900000000002</v>
      </c>
      <c r="N4" s="1">
        <f>AVERAGE(E4:E23)</f>
        <v>0.82972194999999993</v>
      </c>
      <c r="O4" s="1">
        <f>AVERAGE(F4:F23)</f>
        <v>2987.95</v>
      </c>
      <c r="P4" s="1">
        <f>AVERAGE(G4:G23)</f>
        <v>0.19646887999999998</v>
      </c>
      <c r="Q4" s="1">
        <f>COUNTIF(D4:D23, 1)</f>
        <v>0</v>
      </c>
      <c r="R4" s="1">
        <f>500/K4</f>
        <v>4.3497172683775558</v>
      </c>
      <c r="S4" s="1">
        <f>500/L4</f>
        <v>3.7355248412401942</v>
      </c>
    </row>
    <row r="5" spans="1:1024" x14ac:dyDescent="0.25">
      <c r="A5" s="1">
        <v>50</v>
      </c>
      <c r="B5" s="1">
        <v>109</v>
      </c>
      <c r="C5" s="1">
        <v>143</v>
      </c>
      <c r="D5" s="1">
        <v>1.31193</v>
      </c>
      <c r="E5" s="1">
        <v>0.70275799999999999</v>
      </c>
      <c r="F5" s="1">
        <v>1927</v>
      </c>
      <c r="G5" s="1">
        <v>0.10141500000000001</v>
      </c>
      <c r="H5" s="1">
        <v>0</v>
      </c>
      <c r="J5"/>
      <c r="K5"/>
      <c r="L5"/>
      <c r="M5"/>
    </row>
    <row r="6" spans="1:1024" x14ac:dyDescent="0.25">
      <c r="A6" s="1">
        <v>101</v>
      </c>
      <c r="B6" s="1">
        <v>99</v>
      </c>
      <c r="C6" s="1">
        <v>195</v>
      </c>
      <c r="D6" s="1">
        <v>1.9697</v>
      </c>
      <c r="E6" s="1">
        <v>0.41803899999999999</v>
      </c>
      <c r="F6" s="1">
        <v>761</v>
      </c>
      <c r="G6" s="1">
        <v>8.0022999999999997E-2</v>
      </c>
      <c r="H6" s="1">
        <v>201.78800000000001</v>
      </c>
      <c r="J6" s="4"/>
      <c r="K6" s="4" t="s">
        <v>4</v>
      </c>
      <c r="L6" s="4" t="s">
        <v>5</v>
      </c>
      <c r="M6" s="4" t="s">
        <v>10</v>
      </c>
    </row>
    <row r="7" spans="1:1024" x14ac:dyDescent="0.25">
      <c r="A7" s="1">
        <v>171</v>
      </c>
      <c r="B7" s="1">
        <v>114</v>
      </c>
      <c r="C7" s="1">
        <v>152</v>
      </c>
      <c r="D7" s="1">
        <v>1.3333299999999999</v>
      </c>
      <c r="E7" s="1">
        <v>0.67727999999999999</v>
      </c>
      <c r="F7" s="1">
        <v>1333</v>
      </c>
      <c r="G7" s="1">
        <v>4.9715599999999999E-2</v>
      </c>
      <c r="H7" s="1">
        <v>476.68200000000002</v>
      </c>
      <c r="J7" s="4" t="s">
        <v>15</v>
      </c>
      <c r="K7" s="1">
        <f>MAX(D4:D23)</f>
        <v>1.9697</v>
      </c>
      <c r="L7" s="1">
        <f>MAX(E4:E23)</f>
        <v>0.97803300000000004</v>
      </c>
      <c r="M7" s="1">
        <f>MAX(F4:F23)</f>
        <v>7723</v>
      </c>
    </row>
    <row r="8" spans="1:1024" x14ac:dyDescent="0.25">
      <c r="A8" s="1">
        <v>232</v>
      </c>
      <c r="B8" s="1">
        <v>113</v>
      </c>
      <c r="C8" s="1">
        <v>120</v>
      </c>
      <c r="D8" s="1">
        <v>1.0619499999999999</v>
      </c>
      <c r="E8" s="1">
        <v>0.91238900000000001</v>
      </c>
      <c r="F8" s="1">
        <v>3523</v>
      </c>
      <c r="G8" s="1">
        <v>0.24046699999999999</v>
      </c>
      <c r="H8" s="1">
        <v>0</v>
      </c>
      <c r="J8" s="4" t="s">
        <v>16</v>
      </c>
      <c r="K8" s="1">
        <f>MIN(D4:D23)</f>
        <v>1.00847</v>
      </c>
      <c r="L8" s="1">
        <f>MIN(E4:E23)</f>
        <v>0.41803899999999999</v>
      </c>
      <c r="M8" s="1">
        <f>MIN(F4:F23)</f>
        <v>761</v>
      </c>
    </row>
    <row r="9" spans="1:1024" x14ac:dyDescent="0.25">
      <c r="A9" s="1">
        <v>243</v>
      </c>
      <c r="B9" s="1">
        <v>123</v>
      </c>
      <c r="C9" s="1">
        <v>128</v>
      </c>
      <c r="D9" s="1">
        <v>1.0406500000000001</v>
      </c>
      <c r="E9" s="1">
        <v>0.93582900000000002</v>
      </c>
      <c r="F9" s="1">
        <v>5704</v>
      </c>
      <c r="G9" s="1">
        <v>0.36022799999999999</v>
      </c>
      <c r="H9" s="1">
        <v>541.33900000000006</v>
      </c>
      <c r="J9"/>
      <c r="K9"/>
      <c r="L9"/>
    </row>
    <row r="10" spans="1:1024" x14ac:dyDescent="0.25">
      <c r="A10" s="1">
        <v>318</v>
      </c>
      <c r="B10" s="1">
        <v>135</v>
      </c>
      <c r="C10" s="1">
        <v>141</v>
      </c>
      <c r="D10" s="1">
        <v>1.04444</v>
      </c>
      <c r="E10" s="1">
        <v>0.92035800000000001</v>
      </c>
      <c r="F10" s="1">
        <v>5170</v>
      </c>
      <c r="G10" s="1">
        <v>0.31817600000000001</v>
      </c>
      <c r="H10" s="1">
        <v>0</v>
      </c>
      <c r="J10"/>
      <c r="K10"/>
      <c r="L10"/>
    </row>
    <row r="11" spans="1:1024" x14ac:dyDescent="0.25">
      <c r="A11" s="1">
        <v>396</v>
      </c>
      <c r="B11" s="1">
        <v>113</v>
      </c>
      <c r="C11" s="1">
        <v>116</v>
      </c>
      <c r="D11" s="1">
        <v>1.0265500000000001</v>
      </c>
      <c r="E11" s="1">
        <v>0.944492</v>
      </c>
      <c r="F11" s="1">
        <v>3070</v>
      </c>
      <c r="G11" s="1">
        <v>0.35801899999999998</v>
      </c>
      <c r="H11" s="1">
        <v>0</v>
      </c>
      <c r="J11" s="4" t="s">
        <v>17</v>
      </c>
      <c r="K11" s="1">
        <f>COUNTIF(D4:D23, "&gt;=1.4")</f>
        <v>1</v>
      </c>
      <c r="L11"/>
    </row>
    <row r="12" spans="1:1024" x14ac:dyDescent="0.25">
      <c r="A12" s="1">
        <v>420</v>
      </c>
      <c r="B12" s="1">
        <v>100</v>
      </c>
      <c r="C12" s="1">
        <v>123</v>
      </c>
      <c r="D12" s="1">
        <v>1.23</v>
      </c>
      <c r="E12" s="1">
        <v>0.755629</v>
      </c>
      <c r="F12" s="1">
        <v>2034</v>
      </c>
      <c r="G12" s="1">
        <v>0.24889700000000001</v>
      </c>
      <c r="H12" s="1">
        <v>0</v>
      </c>
      <c r="J12"/>
      <c r="K12"/>
      <c r="L12"/>
    </row>
    <row r="13" spans="1:1024" x14ac:dyDescent="0.25">
      <c r="A13" s="1">
        <v>456</v>
      </c>
      <c r="B13" s="1">
        <v>115</v>
      </c>
      <c r="C13" s="1">
        <v>116</v>
      </c>
      <c r="D13" s="1">
        <v>1.0086999999999999</v>
      </c>
      <c r="E13" s="1">
        <v>0.97585200000000005</v>
      </c>
      <c r="F13" s="1">
        <v>7723</v>
      </c>
      <c r="G13" s="1">
        <v>0.21784100000000001</v>
      </c>
      <c r="H13" s="1">
        <v>359.03800000000001</v>
      </c>
      <c r="J13"/>
      <c r="K13"/>
      <c r="L13"/>
    </row>
    <row r="14" spans="1:1024" x14ac:dyDescent="0.25">
      <c r="A14" s="1">
        <v>542</v>
      </c>
      <c r="B14" s="1">
        <v>95</v>
      </c>
      <c r="C14" s="1">
        <v>100</v>
      </c>
      <c r="D14" s="1">
        <v>1.05263</v>
      </c>
      <c r="E14" s="1">
        <v>0.90989399999999998</v>
      </c>
      <c r="F14" s="1">
        <v>899</v>
      </c>
      <c r="G14" s="1">
        <v>0.17771300000000001</v>
      </c>
      <c r="H14" s="1">
        <v>0</v>
      </c>
      <c r="J14" s="4" t="s">
        <v>18</v>
      </c>
      <c r="K14" s="1">
        <f>_xlfn.STDEV.P(C4:C23)</f>
        <v>21.485518378666129</v>
      </c>
      <c r="L14"/>
    </row>
    <row r="15" spans="1:1024" x14ac:dyDescent="0.25">
      <c r="A15" s="1">
        <v>594</v>
      </c>
      <c r="B15" s="1">
        <v>126</v>
      </c>
      <c r="C15" s="1">
        <v>139</v>
      </c>
      <c r="D15" s="1">
        <v>1.10317</v>
      </c>
      <c r="E15" s="1">
        <v>0.84277299999999999</v>
      </c>
      <c r="F15" s="1">
        <v>1831</v>
      </c>
      <c r="G15" s="1">
        <v>0.186145</v>
      </c>
      <c r="H15" s="1">
        <v>0</v>
      </c>
      <c r="J15" s="4" t="s">
        <v>19</v>
      </c>
      <c r="K15" s="1">
        <f>K14/L4</f>
        <v>0.16051937526086013</v>
      </c>
      <c r="L15" s="1" t="s">
        <v>20</v>
      </c>
    </row>
    <row r="16" spans="1:1024" x14ac:dyDescent="0.25">
      <c r="A16" s="1">
        <v>628</v>
      </c>
      <c r="B16" s="1">
        <v>111</v>
      </c>
      <c r="C16" s="1">
        <v>116</v>
      </c>
      <c r="D16" s="1">
        <v>1.04505</v>
      </c>
      <c r="E16" s="1">
        <v>0.91789699999999996</v>
      </c>
      <c r="F16" s="1">
        <v>3948</v>
      </c>
      <c r="G16" s="1">
        <v>0.17136499999999999</v>
      </c>
      <c r="H16" s="1">
        <v>0</v>
      </c>
    </row>
    <row r="17" spans="1:8" x14ac:dyDescent="0.25">
      <c r="A17" s="1">
        <v>662</v>
      </c>
      <c r="B17" s="1">
        <v>118</v>
      </c>
      <c r="C17" s="1">
        <v>158</v>
      </c>
      <c r="D17" s="1">
        <v>1.3389800000000001</v>
      </c>
      <c r="E17" s="1">
        <v>0.69576000000000005</v>
      </c>
      <c r="F17" s="1">
        <v>1483</v>
      </c>
      <c r="G17" s="1">
        <v>0.15520500000000001</v>
      </c>
      <c r="H17" s="1">
        <v>6.0048300000000001</v>
      </c>
    </row>
    <row r="18" spans="1:8" x14ac:dyDescent="0.25">
      <c r="A18" s="1">
        <v>711</v>
      </c>
      <c r="B18" s="1">
        <v>114</v>
      </c>
      <c r="C18" s="1">
        <v>122</v>
      </c>
      <c r="D18" s="1">
        <v>1.0701799999999999</v>
      </c>
      <c r="E18" s="1">
        <v>0.90235900000000002</v>
      </c>
      <c r="F18" s="1">
        <v>1343</v>
      </c>
      <c r="G18" s="1">
        <v>9.3262999999999999E-2</v>
      </c>
      <c r="H18" s="1">
        <v>0</v>
      </c>
    </row>
    <row r="19" spans="1:8" x14ac:dyDescent="0.25">
      <c r="A19" s="1">
        <v>732</v>
      </c>
      <c r="B19" s="1">
        <v>121</v>
      </c>
      <c r="C19" s="1">
        <v>125</v>
      </c>
      <c r="D19" s="1">
        <v>1.0330600000000001</v>
      </c>
      <c r="E19" s="1">
        <v>0.93587299999999995</v>
      </c>
      <c r="F19" s="1">
        <v>4084</v>
      </c>
      <c r="G19" s="1">
        <v>0.100587</v>
      </c>
      <c r="H19" s="1">
        <v>0</v>
      </c>
    </row>
    <row r="20" spans="1:8" x14ac:dyDescent="0.25">
      <c r="A20" s="1">
        <v>860</v>
      </c>
      <c r="B20" s="1">
        <v>118</v>
      </c>
      <c r="C20" s="1">
        <v>119</v>
      </c>
      <c r="D20" s="1">
        <v>1.00847</v>
      </c>
      <c r="E20" s="1">
        <v>0.97803300000000004</v>
      </c>
      <c r="F20" s="1">
        <v>6560</v>
      </c>
      <c r="G20" s="1">
        <v>0.150952</v>
      </c>
      <c r="H20" s="1">
        <v>14.6477</v>
      </c>
    </row>
    <row r="21" spans="1:8" x14ac:dyDescent="0.25">
      <c r="A21" s="1">
        <v>884</v>
      </c>
      <c r="B21" s="1">
        <v>114</v>
      </c>
      <c r="C21" s="1">
        <v>158</v>
      </c>
      <c r="D21" s="1">
        <v>1.3859600000000001</v>
      </c>
      <c r="E21" s="1">
        <v>0.63811499999999999</v>
      </c>
      <c r="F21" s="1">
        <v>1377</v>
      </c>
      <c r="G21" s="1">
        <v>0.226299</v>
      </c>
      <c r="H21" s="1">
        <v>0</v>
      </c>
    </row>
    <row r="22" spans="1:8" x14ac:dyDescent="0.25">
      <c r="A22" s="1">
        <v>925</v>
      </c>
      <c r="B22" s="1">
        <v>122</v>
      </c>
      <c r="C22" s="1">
        <v>127</v>
      </c>
      <c r="D22" s="1">
        <v>1.04098</v>
      </c>
      <c r="E22" s="1">
        <v>0.91624300000000003</v>
      </c>
      <c r="F22" s="1">
        <v>2969</v>
      </c>
      <c r="G22" s="1">
        <v>0.24977099999999999</v>
      </c>
      <c r="H22" s="1">
        <v>0</v>
      </c>
    </row>
    <row r="23" spans="1:8" x14ac:dyDescent="0.25">
      <c r="A23" s="1">
        <v>994</v>
      </c>
      <c r="B23" s="1">
        <v>128</v>
      </c>
      <c r="C23" s="1">
        <v>160</v>
      </c>
      <c r="D23" s="1">
        <v>1.25</v>
      </c>
      <c r="E23" s="1">
        <v>0.73569399999999996</v>
      </c>
      <c r="F23" s="1">
        <v>1845</v>
      </c>
      <c r="G23" s="1">
        <v>0.14586199999999999</v>
      </c>
      <c r="H23" s="1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CCFF"/>
  </sheetPr>
  <dimension ref="A1:AMK23"/>
  <sheetViews>
    <sheetView windowProtection="1" zoomScale="75" zoomScaleNormal="75" workbookViewId="0">
      <pane ySplit="3" topLeftCell="A4" activePane="bottomLeft" state="frozen"/>
      <selection pane="bottomLeft" activeCell="Q8" sqref="Q8"/>
    </sheetView>
  </sheetViews>
  <sheetFormatPr defaultRowHeight="16.5" x14ac:dyDescent="0.25"/>
  <cols>
    <col min="1" max="1025" width="11.5703125" style="1"/>
  </cols>
  <sheetData>
    <row r="1" spans="1:1024" ht="22.9" customHeight="1" x14ac:dyDescent="0.35">
      <c r="A1" s="5" t="s">
        <v>23</v>
      </c>
      <c r="B1" s="6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ht="16.7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spans="1:1024" x14ac:dyDescent="0.25">
      <c r="A4" s="1">
        <v>8</v>
      </c>
      <c r="B4" s="1">
        <v>56</v>
      </c>
      <c r="C4" s="1">
        <v>92</v>
      </c>
      <c r="D4" s="1">
        <v>1.64286</v>
      </c>
      <c r="E4" s="1">
        <v>0.52771900000000005</v>
      </c>
      <c r="F4" s="1">
        <v>328</v>
      </c>
      <c r="G4" s="1">
        <v>0.31125799999999998</v>
      </c>
      <c r="H4" s="1">
        <v>0</v>
      </c>
      <c r="J4" s="4" t="s">
        <v>14</v>
      </c>
      <c r="K4" s="1">
        <f>AVERAGE(B4:B23)</f>
        <v>57.75</v>
      </c>
      <c r="L4" s="1">
        <f>AVERAGE(C4:C23)</f>
        <v>96.55</v>
      </c>
      <c r="M4" s="1">
        <f>AVERAGE(D4:D23)</f>
        <v>1.693948</v>
      </c>
      <c r="N4" s="1">
        <f>AVERAGE(E4:E23)</f>
        <v>0.61566994999999991</v>
      </c>
      <c r="O4" s="1">
        <f>AVERAGE(F4:F23)</f>
        <v>299.85000000000002</v>
      </c>
      <c r="P4" s="1">
        <f>AVERAGE(G4:G23)</f>
        <v>0.22628442500000007</v>
      </c>
      <c r="Q4" s="1">
        <f>COUNTIF(D4:D23, 1)</f>
        <v>2</v>
      </c>
      <c r="R4" s="1">
        <f>500/K4</f>
        <v>8.6580086580086579</v>
      </c>
      <c r="S4" s="1">
        <f>500/L4</f>
        <v>5.1786639047125842</v>
      </c>
    </row>
    <row r="5" spans="1:1024" x14ac:dyDescent="0.25">
      <c r="A5" s="1">
        <v>50</v>
      </c>
      <c r="B5" s="1">
        <v>55</v>
      </c>
      <c r="C5" s="1">
        <v>129</v>
      </c>
      <c r="D5" s="1">
        <v>2.34545</v>
      </c>
      <c r="E5" s="1">
        <v>0.353327</v>
      </c>
      <c r="F5" s="1">
        <v>211</v>
      </c>
      <c r="G5" s="1">
        <v>9.2401999999999998E-2</v>
      </c>
      <c r="H5" s="1">
        <v>568.21199999999999</v>
      </c>
      <c r="J5"/>
      <c r="K5"/>
      <c r="L5"/>
      <c r="M5"/>
    </row>
    <row r="6" spans="1:1024" x14ac:dyDescent="0.25">
      <c r="A6" s="1">
        <v>101</v>
      </c>
      <c r="B6" s="1">
        <v>50</v>
      </c>
      <c r="C6" s="1">
        <v>180</v>
      </c>
      <c r="D6" s="1">
        <v>3.6</v>
      </c>
      <c r="E6" s="1">
        <v>0.200015</v>
      </c>
      <c r="F6" s="1">
        <v>123</v>
      </c>
      <c r="G6" s="1">
        <v>7.4134199999999997E-2</v>
      </c>
      <c r="H6" s="1">
        <v>192.863</v>
      </c>
      <c r="J6" s="4"/>
      <c r="K6" s="4" t="s">
        <v>4</v>
      </c>
      <c r="L6" s="4" t="s">
        <v>5</v>
      </c>
      <c r="M6" s="4" t="s">
        <v>10</v>
      </c>
    </row>
    <row r="7" spans="1:1024" x14ac:dyDescent="0.25">
      <c r="A7" s="1">
        <v>171</v>
      </c>
      <c r="B7" s="1">
        <v>57</v>
      </c>
      <c r="C7" s="1">
        <v>129</v>
      </c>
      <c r="D7" s="1">
        <v>2.2631600000000001</v>
      </c>
      <c r="E7" s="1">
        <v>0.35915000000000002</v>
      </c>
      <c r="F7" s="1">
        <v>242</v>
      </c>
      <c r="G7" s="1">
        <v>5.5072599999999999E-2</v>
      </c>
      <c r="H7" s="1">
        <v>238.68299999999999</v>
      </c>
      <c r="J7" s="4" t="s">
        <v>15</v>
      </c>
      <c r="K7" s="1">
        <f>MAX(D4:D23)</f>
        <v>3.6</v>
      </c>
      <c r="L7" s="1">
        <f>MAX(E4:E23)</f>
        <v>0.988707</v>
      </c>
      <c r="M7" s="1">
        <f>MAX(F4:F23)</f>
        <v>598</v>
      </c>
    </row>
    <row r="8" spans="1:1024" x14ac:dyDescent="0.25">
      <c r="A8" s="1">
        <v>232</v>
      </c>
      <c r="B8" s="1">
        <v>57</v>
      </c>
      <c r="C8" s="1">
        <v>68</v>
      </c>
      <c r="D8" s="1">
        <v>1.1929799999999999</v>
      </c>
      <c r="E8" s="1">
        <v>0.80674100000000004</v>
      </c>
      <c r="F8" s="1">
        <v>458</v>
      </c>
      <c r="G8" s="1">
        <v>0.24715100000000001</v>
      </c>
      <c r="H8" s="1">
        <v>332.68</v>
      </c>
      <c r="J8" s="4" t="s">
        <v>16</v>
      </c>
      <c r="K8" s="1">
        <f>MIN(D4:D23)</f>
        <v>1</v>
      </c>
      <c r="L8" s="1">
        <f>MIN(E4:E23)</f>
        <v>0.200015</v>
      </c>
      <c r="M8" s="1">
        <f>MIN(F4:F23)</f>
        <v>81</v>
      </c>
    </row>
    <row r="9" spans="1:1024" x14ac:dyDescent="0.25">
      <c r="A9" s="1">
        <v>243</v>
      </c>
      <c r="B9" s="1">
        <v>62</v>
      </c>
      <c r="C9" s="1">
        <v>64</v>
      </c>
      <c r="D9" s="1">
        <v>1.03226</v>
      </c>
      <c r="E9" s="1">
        <v>0.93188099999999996</v>
      </c>
      <c r="F9" s="1">
        <v>448</v>
      </c>
      <c r="G9" s="1">
        <v>0.41786699999999999</v>
      </c>
      <c r="H9" s="1">
        <v>0</v>
      </c>
      <c r="J9"/>
      <c r="K9"/>
      <c r="L9"/>
    </row>
    <row r="10" spans="1:1024" x14ac:dyDescent="0.25">
      <c r="A10" s="1">
        <v>318</v>
      </c>
      <c r="B10" s="1">
        <v>68</v>
      </c>
      <c r="C10" s="1">
        <v>68</v>
      </c>
      <c r="D10" s="1">
        <v>1</v>
      </c>
      <c r="E10" s="1">
        <v>0.97861399999999998</v>
      </c>
      <c r="F10" s="1">
        <v>585</v>
      </c>
      <c r="G10" s="1">
        <v>0.29053499999999999</v>
      </c>
      <c r="H10" s="1">
        <v>0</v>
      </c>
      <c r="J10"/>
      <c r="K10"/>
      <c r="L10"/>
    </row>
    <row r="11" spans="1:1024" x14ac:dyDescent="0.25">
      <c r="A11" s="1">
        <v>396</v>
      </c>
      <c r="B11" s="1">
        <v>57</v>
      </c>
      <c r="C11" s="1">
        <v>68</v>
      </c>
      <c r="D11" s="1">
        <v>1.1929799999999999</v>
      </c>
      <c r="E11" s="1">
        <v>0.79302399999999995</v>
      </c>
      <c r="F11" s="1">
        <v>163</v>
      </c>
      <c r="G11" s="1">
        <v>0.45311899999999999</v>
      </c>
      <c r="H11" s="1">
        <v>0</v>
      </c>
      <c r="J11" s="4" t="s">
        <v>17</v>
      </c>
      <c r="K11" s="1">
        <f>COUNTIF(D4:D23, "&gt;=1.4")</f>
        <v>12</v>
      </c>
      <c r="L11"/>
    </row>
    <row r="12" spans="1:1024" x14ac:dyDescent="0.25">
      <c r="A12" s="1">
        <v>420</v>
      </c>
      <c r="B12" s="1">
        <v>50</v>
      </c>
      <c r="C12" s="1">
        <v>98</v>
      </c>
      <c r="D12" s="1">
        <v>1.96</v>
      </c>
      <c r="E12" s="1">
        <v>0.44244899999999998</v>
      </c>
      <c r="F12" s="1">
        <v>255</v>
      </c>
      <c r="G12" s="1">
        <v>0.32458700000000001</v>
      </c>
      <c r="H12" s="1">
        <v>0</v>
      </c>
      <c r="J12"/>
      <c r="K12"/>
      <c r="L12"/>
    </row>
    <row r="13" spans="1:1024" x14ac:dyDescent="0.25">
      <c r="A13" s="1">
        <v>456</v>
      </c>
      <c r="B13" s="1">
        <v>58</v>
      </c>
      <c r="C13" s="1">
        <v>59</v>
      </c>
      <c r="D13" s="1">
        <v>1.0172399999999999</v>
      </c>
      <c r="E13" s="1">
        <v>0.95613700000000001</v>
      </c>
      <c r="F13" s="1">
        <v>598</v>
      </c>
      <c r="G13" s="1">
        <v>0.20519399999999999</v>
      </c>
      <c r="H13" s="1">
        <v>0</v>
      </c>
      <c r="J13"/>
      <c r="K13"/>
      <c r="L13"/>
    </row>
    <row r="14" spans="1:1024" x14ac:dyDescent="0.25">
      <c r="A14" s="1">
        <v>542</v>
      </c>
      <c r="B14" s="1">
        <v>48</v>
      </c>
      <c r="C14" s="1">
        <v>75</v>
      </c>
      <c r="D14" s="1">
        <v>1.5625</v>
      </c>
      <c r="E14" s="1">
        <v>0.56777299999999997</v>
      </c>
      <c r="F14" s="1">
        <v>81</v>
      </c>
      <c r="G14" s="1">
        <v>0.180758</v>
      </c>
      <c r="H14" s="1">
        <v>265.78300000000002</v>
      </c>
      <c r="J14" s="4" t="s">
        <v>18</v>
      </c>
      <c r="K14" s="1">
        <f>_xlfn.STDEV.P(C4:C23)</f>
        <v>33.760146622904351</v>
      </c>
      <c r="L14"/>
    </row>
    <row r="15" spans="1:1024" x14ac:dyDescent="0.25">
      <c r="A15" s="1">
        <v>594</v>
      </c>
      <c r="B15" s="1">
        <v>63</v>
      </c>
      <c r="C15" s="1">
        <v>121</v>
      </c>
      <c r="D15" s="1">
        <v>1.9206300000000001</v>
      </c>
      <c r="E15" s="1">
        <v>0.432421</v>
      </c>
      <c r="F15" s="1">
        <v>142</v>
      </c>
      <c r="G15" s="1">
        <v>0.32919999999999999</v>
      </c>
      <c r="H15" s="1">
        <v>0</v>
      </c>
      <c r="J15" s="4" t="s">
        <v>19</v>
      </c>
      <c r="K15" s="1">
        <f>K14/L4</f>
        <v>0.34966490546767842</v>
      </c>
      <c r="L15" s="1" t="s">
        <v>20</v>
      </c>
    </row>
    <row r="16" spans="1:1024" x14ac:dyDescent="0.25">
      <c r="A16" s="1">
        <v>628</v>
      </c>
      <c r="B16" s="1">
        <v>56</v>
      </c>
      <c r="C16" s="1">
        <v>72</v>
      </c>
      <c r="D16" s="1">
        <v>1.2857099999999999</v>
      </c>
      <c r="E16" s="1">
        <v>0.71943800000000002</v>
      </c>
      <c r="F16" s="1">
        <v>215</v>
      </c>
      <c r="G16" s="1">
        <v>0.323743</v>
      </c>
      <c r="H16" s="1">
        <v>0</v>
      </c>
    </row>
    <row r="17" spans="1:8" x14ac:dyDescent="0.25">
      <c r="A17" s="1">
        <v>662</v>
      </c>
      <c r="B17" s="1">
        <v>59</v>
      </c>
      <c r="C17" s="1">
        <v>123</v>
      </c>
      <c r="D17" s="1">
        <v>2.0847500000000001</v>
      </c>
      <c r="E17" s="1">
        <v>0.43891000000000002</v>
      </c>
      <c r="F17" s="1">
        <v>350</v>
      </c>
      <c r="G17" s="1">
        <v>0.16103300000000001</v>
      </c>
      <c r="H17" s="1">
        <v>53.318300000000001</v>
      </c>
    </row>
    <row r="18" spans="1:8" x14ac:dyDescent="0.25">
      <c r="A18" s="1">
        <v>711</v>
      </c>
      <c r="B18" s="1">
        <v>57</v>
      </c>
      <c r="C18" s="1">
        <v>84</v>
      </c>
      <c r="D18" s="1">
        <v>1.4736800000000001</v>
      </c>
      <c r="E18" s="1">
        <v>0.62972899999999998</v>
      </c>
      <c r="F18" s="1">
        <v>112</v>
      </c>
      <c r="G18" s="1">
        <v>0.14151900000000001</v>
      </c>
      <c r="H18" s="1">
        <v>194.565</v>
      </c>
    </row>
    <row r="19" spans="1:8" x14ac:dyDescent="0.25">
      <c r="A19" s="1">
        <v>732</v>
      </c>
      <c r="B19" s="1">
        <v>61</v>
      </c>
      <c r="C19" s="1">
        <v>69</v>
      </c>
      <c r="D19" s="1">
        <v>1.1311500000000001</v>
      </c>
      <c r="E19" s="1">
        <v>0.84881200000000001</v>
      </c>
      <c r="F19" s="1">
        <v>482</v>
      </c>
      <c r="G19" s="1">
        <v>4.4090400000000002E-2</v>
      </c>
      <c r="H19" s="1">
        <v>354.6</v>
      </c>
    </row>
    <row r="20" spans="1:8" x14ac:dyDescent="0.25">
      <c r="A20" s="1">
        <v>860</v>
      </c>
      <c r="B20" s="1">
        <v>59</v>
      </c>
      <c r="C20" s="1">
        <v>59</v>
      </c>
      <c r="D20" s="1">
        <v>1</v>
      </c>
      <c r="E20" s="1">
        <v>0.988707</v>
      </c>
      <c r="F20" s="1">
        <v>310</v>
      </c>
      <c r="G20" s="1">
        <v>4.8836299999999999E-2</v>
      </c>
      <c r="H20" s="1">
        <v>392.32600000000002</v>
      </c>
    </row>
    <row r="21" spans="1:8" x14ac:dyDescent="0.25">
      <c r="A21" s="1">
        <v>884</v>
      </c>
      <c r="B21" s="1">
        <v>57</v>
      </c>
      <c r="C21" s="1">
        <v>144</v>
      </c>
      <c r="D21" s="1">
        <v>2.5263200000000001</v>
      </c>
      <c r="E21" s="1">
        <v>0.32405200000000001</v>
      </c>
      <c r="F21" s="1">
        <v>170</v>
      </c>
      <c r="G21" s="1">
        <v>0.33429300000000001</v>
      </c>
      <c r="H21" s="1">
        <v>0</v>
      </c>
    </row>
    <row r="22" spans="1:8" x14ac:dyDescent="0.25">
      <c r="A22" s="1">
        <v>925</v>
      </c>
      <c r="B22" s="1">
        <v>61</v>
      </c>
      <c r="C22" s="1">
        <v>90</v>
      </c>
      <c r="D22" s="1">
        <v>1.4754100000000001</v>
      </c>
      <c r="E22" s="1">
        <v>0.61978</v>
      </c>
      <c r="F22" s="1">
        <v>416</v>
      </c>
      <c r="G22" s="1">
        <v>0.29137200000000002</v>
      </c>
      <c r="H22" s="1">
        <v>0</v>
      </c>
    </row>
    <row r="23" spans="1:8" x14ac:dyDescent="0.25">
      <c r="A23" s="1">
        <v>994</v>
      </c>
      <c r="B23" s="1">
        <v>64</v>
      </c>
      <c r="C23" s="1">
        <v>139</v>
      </c>
      <c r="D23" s="1">
        <v>2.1718799999999998</v>
      </c>
      <c r="E23" s="1">
        <v>0.39472000000000002</v>
      </c>
      <c r="F23" s="1">
        <v>308</v>
      </c>
      <c r="G23" s="1">
        <v>0.19952400000000001</v>
      </c>
      <c r="H23" s="1">
        <v>65.345500000000001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CCFF"/>
  </sheetPr>
  <dimension ref="A1:AMK23"/>
  <sheetViews>
    <sheetView windowProtection="1" zoomScale="75" zoomScaleNormal="75" workbookViewId="0">
      <pane ySplit="3" topLeftCell="A4" activePane="bottomLeft" state="frozen"/>
      <selection pane="bottomLeft" activeCell="Q21" sqref="Q21"/>
    </sheetView>
  </sheetViews>
  <sheetFormatPr defaultRowHeight="16.5" x14ac:dyDescent="0.25"/>
  <cols>
    <col min="1" max="1025" width="11.5703125" style="1"/>
  </cols>
  <sheetData>
    <row r="1" spans="1:1024" ht="22.9" customHeight="1" x14ac:dyDescent="0.35">
      <c r="A1" s="5" t="s">
        <v>24</v>
      </c>
      <c r="B1" s="6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ht="16.7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spans="1:1024" x14ac:dyDescent="0.25">
      <c r="A4" s="1">
        <v>8</v>
      </c>
      <c r="B4" s="1">
        <v>56</v>
      </c>
      <c r="C4" s="1">
        <v>92</v>
      </c>
      <c r="D4" s="1">
        <v>1.64286</v>
      </c>
      <c r="E4" s="1">
        <v>0.52771900000000005</v>
      </c>
      <c r="F4" s="1">
        <v>398</v>
      </c>
      <c r="G4" s="1">
        <v>0.32892300000000002</v>
      </c>
      <c r="H4" s="1">
        <v>0</v>
      </c>
      <c r="J4" s="4" t="s">
        <v>14</v>
      </c>
      <c r="K4" s="1">
        <f>AVERAGE(B4:B23)</f>
        <v>57.75</v>
      </c>
      <c r="L4" s="1">
        <f>AVERAGE(C4:C23)</f>
        <v>96.95</v>
      </c>
      <c r="M4" s="1">
        <f>AVERAGE(D4:D23)</f>
        <v>1.7009075</v>
      </c>
      <c r="N4" s="1">
        <f>AVERAGE(E4:E23)</f>
        <v>0.61110605000000007</v>
      </c>
      <c r="O4" s="1">
        <f>AVERAGE(F4:F23)</f>
        <v>314.95</v>
      </c>
      <c r="P4" s="1">
        <f>AVERAGE(G4:G23)</f>
        <v>0.23119605500000001</v>
      </c>
      <c r="Q4" s="1">
        <f>COUNTIF(D4:D23, 1)</f>
        <v>1</v>
      </c>
      <c r="R4" s="1">
        <f>500/K4</f>
        <v>8.6580086580086579</v>
      </c>
      <c r="S4" s="1">
        <f>500/L4</f>
        <v>5.1572975760701389</v>
      </c>
    </row>
    <row r="5" spans="1:1024" x14ac:dyDescent="0.25">
      <c r="A5" s="1">
        <v>50</v>
      </c>
      <c r="B5" s="1">
        <v>55</v>
      </c>
      <c r="C5" s="1">
        <v>126</v>
      </c>
      <c r="D5" s="1">
        <v>2.2909099999999998</v>
      </c>
      <c r="E5" s="1">
        <v>0.364344</v>
      </c>
      <c r="F5" s="1">
        <v>229</v>
      </c>
      <c r="G5" s="1">
        <v>0.10328</v>
      </c>
      <c r="H5" s="1">
        <v>187.095</v>
      </c>
      <c r="J5"/>
      <c r="K5"/>
      <c r="L5"/>
      <c r="M5"/>
    </row>
    <row r="6" spans="1:1024" x14ac:dyDescent="0.25">
      <c r="A6" s="1">
        <v>101</v>
      </c>
      <c r="B6" s="1">
        <v>50</v>
      </c>
      <c r="C6" s="1">
        <v>181</v>
      </c>
      <c r="D6" s="1">
        <v>3.62</v>
      </c>
      <c r="E6" s="1">
        <v>0.20744899999999999</v>
      </c>
      <c r="F6" s="1">
        <v>137</v>
      </c>
      <c r="G6" s="1">
        <v>8.1475599999999995E-2</v>
      </c>
      <c r="H6" s="1">
        <v>525.46600000000001</v>
      </c>
      <c r="J6" s="4"/>
      <c r="K6" s="4" t="s">
        <v>4</v>
      </c>
      <c r="L6" s="4" t="s">
        <v>5</v>
      </c>
      <c r="M6" s="4" t="s">
        <v>10</v>
      </c>
    </row>
    <row r="7" spans="1:1024" x14ac:dyDescent="0.25">
      <c r="A7" s="1">
        <v>171</v>
      </c>
      <c r="B7" s="1">
        <v>57</v>
      </c>
      <c r="C7" s="1">
        <v>130</v>
      </c>
      <c r="D7" s="1">
        <v>2.2806999999999999</v>
      </c>
      <c r="E7" s="1">
        <v>0.35789799999999999</v>
      </c>
      <c r="F7" s="1">
        <v>272</v>
      </c>
      <c r="G7" s="1">
        <v>5.8707700000000002E-2</v>
      </c>
      <c r="H7" s="1">
        <v>539.51199999999994</v>
      </c>
      <c r="J7" s="4" t="s">
        <v>15</v>
      </c>
      <c r="K7" s="1">
        <f>MAX(D4:D23)</f>
        <v>3.62</v>
      </c>
      <c r="L7" s="1">
        <f>MAX(E4:E23)</f>
        <v>0.97861399999999998</v>
      </c>
      <c r="M7" s="1">
        <f>MAX(F4:F23)</f>
        <v>618</v>
      </c>
    </row>
    <row r="8" spans="1:1024" x14ac:dyDescent="0.25">
      <c r="A8" s="1">
        <v>232</v>
      </c>
      <c r="B8" s="1">
        <v>57</v>
      </c>
      <c r="C8" s="1">
        <v>76</v>
      </c>
      <c r="D8" s="1">
        <v>1.3333299999999999</v>
      </c>
      <c r="E8" s="1">
        <v>0.71036500000000002</v>
      </c>
      <c r="F8" s="1">
        <v>422</v>
      </c>
      <c r="G8" s="1">
        <v>0.247419</v>
      </c>
      <c r="H8" s="1">
        <v>517.67899999999997</v>
      </c>
      <c r="J8" s="4" t="s">
        <v>16</v>
      </c>
      <c r="K8" s="1">
        <f>MIN(D4:D23)</f>
        <v>1</v>
      </c>
      <c r="L8" s="1">
        <f>MIN(E4:E23)</f>
        <v>0.20744899999999999</v>
      </c>
      <c r="M8" s="1">
        <f>MIN(F4:F23)</f>
        <v>92</v>
      </c>
    </row>
    <row r="9" spans="1:1024" x14ac:dyDescent="0.25">
      <c r="A9" s="1">
        <v>243</v>
      </c>
      <c r="B9" s="1">
        <v>62</v>
      </c>
      <c r="C9" s="1">
        <v>64</v>
      </c>
      <c r="D9" s="1">
        <v>1.03226</v>
      </c>
      <c r="E9" s="1">
        <v>0.93188099999999996</v>
      </c>
      <c r="F9" s="1">
        <v>447</v>
      </c>
      <c r="G9" s="1">
        <v>0.42411900000000002</v>
      </c>
      <c r="H9" s="1">
        <v>0</v>
      </c>
      <c r="J9"/>
      <c r="K9"/>
      <c r="L9"/>
    </row>
    <row r="10" spans="1:1024" x14ac:dyDescent="0.25">
      <c r="A10" s="1">
        <v>318</v>
      </c>
      <c r="B10" s="1">
        <v>68</v>
      </c>
      <c r="C10" s="1">
        <v>68</v>
      </c>
      <c r="D10" s="1">
        <v>1</v>
      </c>
      <c r="E10" s="1">
        <v>0.97861399999999998</v>
      </c>
      <c r="F10" s="1">
        <v>618</v>
      </c>
      <c r="G10" s="1">
        <v>0.29273399999999999</v>
      </c>
      <c r="H10" s="1">
        <v>0</v>
      </c>
      <c r="J10"/>
      <c r="K10"/>
      <c r="L10"/>
    </row>
    <row r="11" spans="1:1024" x14ac:dyDescent="0.25">
      <c r="A11" s="1">
        <v>396</v>
      </c>
      <c r="B11" s="1">
        <v>57</v>
      </c>
      <c r="C11" s="1">
        <v>68</v>
      </c>
      <c r="D11" s="1">
        <v>1.1929799999999999</v>
      </c>
      <c r="E11" s="1">
        <v>0.79302399999999995</v>
      </c>
      <c r="F11" s="1">
        <v>169</v>
      </c>
      <c r="G11" s="1">
        <v>0.45774300000000001</v>
      </c>
      <c r="H11" s="1">
        <v>0</v>
      </c>
      <c r="J11" s="4" t="s">
        <v>17</v>
      </c>
      <c r="K11" s="1">
        <f>COUNTIF(D4:D23, "&gt;=1.4")</f>
        <v>12</v>
      </c>
      <c r="L11"/>
    </row>
    <row r="12" spans="1:1024" x14ac:dyDescent="0.25">
      <c r="A12" s="1">
        <v>420</v>
      </c>
      <c r="B12" s="1">
        <v>50</v>
      </c>
      <c r="C12" s="1">
        <v>98</v>
      </c>
      <c r="D12" s="1">
        <v>1.96</v>
      </c>
      <c r="E12" s="1">
        <v>0.44244899999999998</v>
      </c>
      <c r="F12" s="1">
        <v>293</v>
      </c>
      <c r="G12" s="1">
        <v>0.339418</v>
      </c>
      <c r="H12" s="1">
        <v>0</v>
      </c>
      <c r="J12"/>
      <c r="K12"/>
      <c r="L12"/>
    </row>
    <row r="13" spans="1:1024" x14ac:dyDescent="0.25">
      <c r="A13" s="1">
        <v>456</v>
      </c>
      <c r="B13" s="1">
        <v>58</v>
      </c>
      <c r="C13" s="1">
        <v>59</v>
      </c>
      <c r="D13" s="1">
        <v>1.0172399999999999</v>
      </c>
      <c r="E13" s="1">
        <v>0.95613700000000001</v>
      </c>
      <c r="F13" s="1">
        <v>560</v>
      </c>
      <c r="G13" s="1">
        <v>0.20549000000000001</v>
      </c>
      <c r="H13" s="1">
        <v>0</v>
      </c>
      <c r="J13"/>
      <c r="K13"/>
      <c r="L13"/>
    </row>
    <row r="14" spans="1:1024" x14ac:dyDescent="0.25">
      <c r="A14" s="1">
        <v>542</v>
      </c>
      <c r="B14" s="1">
        <v>48</v>
      </c>
      <c r="C14" s="1">
        <v>76</v>
      </c>
      <c r="D14" s="1">
        <v>1.5833299999999999</v>
      </c>
      <c r="E14" s="1">
        <v>0.57184999999999997</v>
      </c>
      <c r="F14" s="1">
        <v>92</v>
      </c>
      <c r="G14" s="1">
        <v>0.19418099999999999</v>
      </c>
      <c r="H14" s="1">
        <v>465.49599999999998</v>
      </c>
      <c r="J14" s="4" t="s">
        <v>18</v>
      </c>
      <c r="K14" s="1">
        <f>_xlfn.STDEV.P(C4:C23)</f>
        <v>33.528308934391546</v>
      </c>
      <c r="L14"/>
    </row>
    <row r="15" spans="1:1024" x14ac:dyDescent="0.25">
      <c r="A15" s="1">
        <v>594</v>
      </c>
      <c r="B15" s="1">
        <v>63</v>
      </c>
      <c r="C15" s="1">
        <v>121</v>
      </c>
      <c r="D15" s="1">
        <v>1.9206300000000001</v>
      </c>
      <c r="E15" s="1">
        <v>0.432421</v>
      </c>
      <c r="F15" s="1">
        <v>177</v>
      </c>
      <c r="G15" s="1">
        <v>0.33105000000000001</v>
      </c>
      <c r="H15" s="1">
        <v>0</v>
      </c>
      <c r="J15" s="4" t="s">
        <v>19</v>
      </c>
      <c r="K15" s="1">
        <f>K14/L4</f>
        <v>0.34583093279413663</v>
      </c>
      <c r="L15" s="1" t="s">
        <v>20</v>
      </c>
    </row>
    <row r="16" spans="1:1024" x14ac:dyDescent="0.25">
      <c r="A16" s="1">
        <v>628</v>
      </c>
      <c r="B16" s="1">
        <v>56</v>
      </c>
      <c r="C16" s="1">
        <v>72</v>
      </c>
      <c r="D16" s="1">
        <v>1.2857099999999999</v>
      </c>
      <c r="E16" s="1">
        <v>0.71943800000000002</v>
      </c>
      <c r="F16" s="1">
        <v>222</v>
      </c>
      <c r="G16" s="1">
        <v>0.32030500000000001</v>
      </c>
      <c r="H16" s="1">
        <v>0</v>
      </c>
    </row>
    <row r="17" spans="1:8" x14ac:dyDescent="0.25">
      <c r="A17" s="1">
        <v>662</v>
      </c>
      <c r="B17" s="1">
        <v>59</v>
      </c>
      <c r="C17" s="1">
        <v>122</v>
      </c>
      <c r="D17" s="1">
        <v>2.0678000000000001</v>
      </c>
      <c r="E17" s="1">
        <v>0.44114700000000001</v>
      </c>
      <c r="F17" s="1">
        <v>375</v>
      </c>
      <c r="G17" s="1">
        <v>0.16252900000000001</v>
      </c>
      <c r="H17" s="1">
        <v>169.649</v>
      </c>
    </row>
    <row r="18" spans="1:8" x14ac:dyDescent="0.25">
      <c r="A18" s="1">
        <v>711</v>
      </c>
      <c r="B18" s="1">
        <v>57</v>
      </c>
      <c r="C18" s="1">
        <v>81</v>
      </c>
      <c r="D18" s="1">
        <v>1.4210499999999999</v>
      </c>
      <c r="E18" s="1">
        <v>0.65454800000000002</v>
      </c>
      <c r="F18" s="1">
        <v>115</v>
      </c>
      <c r="G18" s="1">
        <v>0.138736</v>
      </c>
      <c r="H18" s="1">
        <v>309.07799999999997</v>
      </c>
    </row>
    <row r="19" spans="1:8" x14ac:dyDescent="0.25">
      <c r="A19" s="1">
        <v>732</v>
      </c>
      <c r="B19" s="1">
        <v>61</v>
      </c>
      <c r="C19" s="1">
        <v>70</v>
      </c>
      <c r="D19" s="1">
        <v>1.14754</v>
      </c>
      <c r="E19" s="1">
        <v>0.83127399999999996</v>
      </c>
      <c r="F19" s="1">
        <v>468</v>
      </c>
      <c r="G19" s="1">
        <v>4.1898699999999997E-2</v>
      </c>
      <c r="H19" s="1">
        <v>0</v>
      </c>
    </row>
    <row r="20" spans="1:8" x14ac:dyDescent="0.25">
      <c r="A20" s="1">
        <v>860</v>
      </c>
      <c r="B20" s="1">
        <v>59</v>
      </c>
      <c r="C20" s="1">
        <v>60</v>
      </c>
      <c r="D20" s="1">
        <v>1.01695</v>
      </c>
      <c r="E20" s="1">
        <v>0.96952000000000005</v>
      </c>
      <c r="F20" s="1">
        <v>300</v>
      </c>
      <c r="G20" s="1">
        <v>4.8881099999999997E-2</v>
      </c>
      <c r="H20" s="1">
        <v>256.96800000000002</v>
      </c>
    </row>
    <row r="21" spans="1:8" x14ac:dyDescent="0.25">
      <c r="A21" s="1">
        <v>884</v>
      </c>
      <c r="B21" s="1">
        <v>57</v>
      </c>
      <c r="C21" s="1">
        <v>144</v>
      </c>
      <c r="D21" s="1">
        <v>2.5263200000000001</v>
      </c>
      <c r="E21" s="1">
        <v>0.32405200000000001</v>
      </c>
      <c r="F21" s="1">
        <v>202</v>
      </c>
      <c r="G21" s="1">
        <v>0.33437299999999998</v>
      </c>
      <c r="H21" s="1">
        <v>0</v>
      </c>
    </row>
    <row r="22" spans="1:8" x14ac:dyDescent="0.25">
      <c r="A22" s="1">
        <v>925</v>
      </c>
      <c r="B22" s="1">
        <v>61</v>
      </c>
      <c r="C22" s="1">
        <v>90</v>
      </c>
      <c r="D22" s="1">
        <v>1.4754100000000001</v>
      </c>
      <c r="E22" s="1">
        <v>0.61978</v>
      </c>
      <c r="F22" s="1">
        <v>462</v>
      </c>
      <c r="G22" s="1">
        <v>0.31213600000000002</v>
      </c>
      <c r="H22" s="1">
        <v>0</v>
      </c>
    </row>
    <row r="23" spans="1:8" x14ac:dyDescent="0.25">
      <c r="A23" s="1">
        <v>994</v>
      </c>
      <c r="B23" s="1">
        <v>64</v>
      </c>
      <c r="C23" s="1">
        <v>141</v>
      </c>
      <c r="D23" s="1">
        <v>2.2031299999999998</v>
      </c>
      <c r="E23" s="1">
        <v>0.38821099999999997</v>
      </c>
      <c r="F23" s="1">
        <v>341</v>
      </c>
      <c r="G23" s="1">
        <v>0.20052200000000001</v>
      </c>
      <c r="H23" s="1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CCFF"/>
  </sheetPr>
  <dimension ref="A1:AMK23"/>
  <sheetViews>
    <sheetView windowProtection="1" tabSelected="1" zoomScale="75" zoomScaleNormal="75" workbookViewId="0">
      <pane ySplit="3" topLeftCell="A4" activePane="bottomLeft" state="frozen"/>
      <selection pane="bottomLeft" activeCell="V27" sqref="V27"/>
    </sheetView>
  </sheetViews>
  <sheetFormatPr defaultRowHeight="16.5" x14ac:dyDescent="0.25"/>
  <cols>
    <col min="1" max="1025" width="11.5703125" style="1"/>
  </cols>
  <sheetData>
    <row r="1" spans="1:1024" ht="22.9" customHeight="1" x14ac:dyDescent="0.35">
      <c r="A1" s="5" t="s">
        <v>25</v>
      </c>
      <c r="B1" s="7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ht="16.7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spans="1:1024" x14ac:dyDescent="0.25">
      <c r="A4" s="1">
        <v>8</v>
      </c>
      <c r="B4" s="1">
        <v>56</v>
      </c>
      <c r="C4" s="1">
        <v>92</v>
      </c>
      <c r="D4" s="1">
        <v>1.64286</v>
      </c>
      <c r="E4" s="1">
        <v>0.52771900000000005</v>
      </c>
      <c r="F4" s="1">
        <v>349</v>
      </c>
      <c r="G4" s="1">
        <v>0.344134</v>
      </c>
      <c r="H4" s="1">
        <v>0</v>
      </c>
      <c r="J4" s="4" t="s">
        <v>14</v>
      </c>
      <c r="K4" s="1">
        <f>AVERAGE(B4:B23)</f>
        <v>57.75</v>
      </c>
      <c r="L4" s="1">
        <f>AVERAGE(C4:C23)</f>
        <v>97.65</v>
      </c>
      <c r="M4" s="1">
        <f>AVERAGE(D4:D23)</f>
        <v>1.7137935</v>
      </c>
      <c r="N4" s="1">
        <f>AVERAGE(E4:E23)</f>
        <v>0.60450504999999999</v>
      </c>
      <c r="O4" s="1">
        <f>AVERAGE(F4:F23)</f>
        <v>338.5</v>
      </c>
      <c r="P4" s="1">
        <f>AVERAGE(G4:G23)</f>
        <v>0.23405557000000005</v>
      </c>
      <c r="Q4" s="1">
        <f>COUNTIF(D4:D23, 1)</f>
        <v>1</v>
      </c>
      <c r="R4" s="1">
        <f>500/K4</f>
        <v>8.6580086580086579</v>
      </c>
      <c r="S4" s="1">
        <f>500/L4</f>
        <v>5.1203277009728616</v>
      </c>
    </row>
    <row r="5" spans="1:1024" x14ac:dyDescent="0.25">
      <c r="A5" s="1">
        <v>50</v>
      </c>
      <c r="B5" s="1">
        <v>55</v>
      </c>
      <c r="C5" s="1">
        <v>130</v>
      </c>
      <c r="D5" s="1">
        <v>2.3636400000000002</v>
      </c>
      <c r="E5" s="1">
        <v>0.347439</v>
      </c>
      <c r="F5" s="1">
        <v>234</v>
      </c>
      <c r="G5" s="1">
        <v>0.123667</v>
      </c>
      <c r="H5" s="1">
        <v>426.19200000000001</v>
      </c>
      <c r="J5"/>
      <c r="K5"/>
      <c r="L5"/>
      <c r="M5"/>
    </row>
    <row r="6" spans="1:1024" x14ac:dyDescent="0.25">
      <c r="A6" s="1">
        <v>101</v>
      </c>
      <c r="B6" s="1">
        <v>50</v>
      </c>
      <c r="C6" s="1">
        <v>181</v>
      </c>
      <c r="D6" s="1">
        <v>3.62</v>
      </c>
      <c r="E6" s="1">
        <v>0.208176</v>
      </c>
      <c r="F6" s="1">
        <v>138</v>
      </c>
      <c r="G6" s="1">
        <v>8.6597199999999999E-2</v>
      </c>
      <c r="H6" s="1">
        <v>94.843400000000003</v>
      </c>
      <c r="J6" s="4"/>
      <c r="K6" s="4" t="s">
        <v>4</v>
      </c>
      <c r="L6" s="4" t="s">
        <v>5</v>
      </c>
      <c r="M6" s="4" t="s">
        <v>10</v>
      </c>
    </row>
    <row r="7" spans="1:1024" x14ac:dyDescent="0.25">
      <c r="A7" s="1">
        <v>171</v>
      </c>
      <c r="B7" s="1">
        <v>57</v>
      </c>
      <c r="C7" s="1">
        <v>132</v>
      </c>
      <c r="D7" s="1">
        <v>2.3157899999999998</v>
      </c>
      <c r="E7" s="1">
        <v>0.34519</v>
      </c>
      <c r="F7" s="1">
        <v>249</v>
      </c>
      <c r="G7" s="1">
        <v>5.0607699999999999E-2</v>
      </c>
      <c r="H7" s="1">
        <v>260.07</v>
      </c>
      <c r="J7" s="4" t="s">
        <v>15</v>
      </c>
      <c r="K7" s="1">
        <f>MAX(D4:D23)</f>
        <v>3.62</v>
      </c>
      <c r="L7" s="1">
        <f>MAX(E4:E23)</f>
        <v>0.97861399999999998</v>
      </c>
      <c r="M7" s="1">
        <f>MAX(F4:F23)</f>
        <v>742</v>
      </c>
    </row>
    <row r="8" spans="1:1024" x14ac:dyDescent="0.25">
      <c r="A8" s="1">
        <v>232</v>
      </c>
      <c r="B8" s="1">
        <v>57</v>
      </c>
      <c r="C8" s="1">
        <v>74</v>
      </c>
      <c r="D8" s="1">
        <v>1.2982499999999999</v>
      </c>
      <c r="E8" s="1">
        <v>0.73185800000000001</v>
      </c>
      <c r="F8" s="1">
        <v>451</v>
      </c>
      <c r="G8" s="1">
        <v>0.24643100000000001</v>
      </c>
      <c r="H8" s="1">
        <v>349.036</v>
      </c>
      <c r="J8" s="4" t="s">
        <v>16</v>
      </c>
      <c r="K8" s="1">
        <f>MIN(D4:D23)</f>
        <v>1</v>
      </c>
      <c r="L8" s="1">
        <f>MIN(E4:E23)</f>
        <v>0.208176</v>
      </c>
      <c r="M8" s="1">
        <f>MIN(F4:F23)</f>
        <v>102</v>
      </c>
    </row>
    <row r="9" spans="1:1024" x14ac:dyDescent="0.25">
      <c r="A9" s="1">
        <v>243</v>
      </c>
      <c r="B9" s="1">
        <v>62</v>
      </c>
      <c r="C9" s="1">
        <v>64</v>
      </c>
      <c r="D9" s="1">
        <v>1.03226</v>
      </c>
      <c r="E9" s="1">
        <v>0.93188099999999996</v>
      </c>
      <c r="F9" s="1">
        <v>521</v>
      </c>
      <c r="G9" s="1">
        <v>0.40373599999999998</v>
      </c>
      <c r="H9" s="1">
        <v>0</v>
      </c>
      <c r="J9"/>
      <c r="K9"/>
      <c r="L9"/>
    </row>
    <row r="10" spans="1:1024" x14ac:dyDescent="0.25">
      <c r="A10" s="1">
        <v>318</v>
      </c>
      <c r="B10" s="1">
        <v>68</v>
      </c>
      <c r="C10" s="1">
        <v>68</v>
      </c>
      <c r="D10" s="1">
        <v>1</v>
      </c>
      <c r="E10" s="1">
        <v>0.97861399999999998</v>
      </c>
      <c r="F10" s="1">
        <v>742</v>
      </c>
      <c r="G10" s="1">
        <v>0.32011699999999998</v>
      </c>
      <c r="H10" s="1">
        <v>0</v>
      </c>
      <c r="J10"/>
      <c r="K10"/>
      <c r="L10"/>
    </row>
    <row r="11" spans="1:1024" x14ac:dyDescent="0.25">
      <c r="A11" s="1">
        <v>396</v>
      </c>
      <c r="B11" s="1">
        <v>57</v>
      </c>
      <c r="C11" s="1">
        <v>68</v>
      </c>
      <c r="D11" s="1">
        <v>1.1929799999999999</v>
      </c>
      <c r="E11" s="1">
        <v>0.79302399999999995</v>
      </c>
      <c r="F11" s="1">
        <v>201</v>
      </c>
      <c r="G11" s="1">
        <v>0.45490999999999998</v>
      </c>
      <c r="H11" s="1">
        <v>0</v>
      </c>
      <c r="J11" s="4" t="s">
        <v>17</v>
      </c>
      <c r="K11" s="1">
        <f>COUNTIF(D4:D23, "&gt;=1.4")</f>
        <v>12</v>
      </c>
      <c r="L11"/>
    </row>
    <row r="12" spans="1:1024" x14ac:dyDescent="0.25">
      <c r="A12" s="1">
        <v>420</v>
      </c>
      <c r="B12" s="1">
        <v>50</v>
      </c>
      <c r="C12" s="1">
        <v>98</v>
      </c>
      <c r="D12" s="1">
        <v>1.96</v>
      </c>
      <c r="E12" s="1">
        <v>0.44244899999999998</v>
      </c>
      <c r="F12" s="1">
        <v>324</v>
      </c>
      <c r="G12" s="1">
        <v>0.33181300000000002</v>
      </c>
      <c r="H12" s="1">
        <v>0</v>
      </c>
      <c r="J12"/>
      <c r="K12"/>
      <c r="L12"/>
    </row>
    <row r="13" spans="1:1024" x14ac:dyDescent="0.25">
      <c r="A13" s="1">
        <v>456</v>
      </c>
      <c r="B13" s="1">
        <v>58</v>
      </c>
      <c r="C13" s="1">
        <v>59</v>
      </c>
      <c r="D13" s="1">
        <v>1.0172399999999999</v>
      </c>
      <c r="E13" s="1">
        <v>0.95613700000000001</v>
      </c>
      <c r="F13" s="1">
        <v>629</v>
      </c>
      <c r="G13" s="1">
        <v>0.21371799999999999</v>
      </c>
      <c r="H13" s="1">
        <v>0</v>
      </c>
      <c r="J13"/>
      <c r="K13"/>
      <c r="L13"/>
    </row>
    <row r="14" spans="1:1024" x14ac:dyDescent="0.25">
      <c r="A14" s="1">
        <v>542</v>
      </c>
      <c r="B14" s="1">
        <v>48</v>
      </c>
      <c r="C14" s="1">
        <v>79</v>
      </c>
      <c r="D14" s="1">
        <v>1.6458299999999999</v>
      </c>
      <c r="E14" s="1">
        <v>0.52917999999999998</v>
      </c>
      <c r="F14" s="1">
        <v>102</v>
      </c>
      <c r="G14" s="1">
        <v>0.21152199999999999</v>
      </c>
      <c r="H14" s="1">
        <v>18.676300000000001</v>
      </c>
      <c r="J14" s="4" t="s">
        <v>18</v>
      </c>
      <c r="K14" s="1">
        <f>_xlfn.STDEV.P(C4:C23)</f>
        <v>33.523536507952144</v>
      </c>
      <c r="L14"/>
    </row>
    <row r="15" spans="1:1024" x14ac:dyDescent="0.25">
      <c r="A15" s="1">
        <v>594</v>
      </c>
      <c r="B15" s="1">
        <v>63</v>
      </c>
      <c r="C15" s="1">
        <v>121</v>
      </c>
      <c r="D15" s="1">
        <v>1.9206300000000001</v>
      </c>
      <c r="E15" s="1">
        <v>0.432421</v>
      </c>
      <c r="F15" s="1">
        <v>162</v>
      </c>
      <c r="G15" s="1">
        <v>0.33061000000000001</v>
      </c>
      <c r="H15" s="1">
        <v>0</v>
      </c>
      <c r="J15" s="4" t="s">
        <v>19</v>
      </c>
      <c r="K15" s="1">
        <f>K14/L4</f>
        <v>0.34330298523248481</v>
      </c>
      <c r="L15" s="1" t="s">
        <v>20</v>
      </c>
    </row>
    <row r="16" spans="1:1024" x14ac:dyDescent="0.25">
      <c r="A16" s="1">
        <v>628</v>
      </c>
      <c r="B16" s="1">
        <v>56</v>
      </c>
      <c r="C16" s="1">
        <v>72</v>
      </c>
      <c r="D16" s="1">
        <v>1.2857099999999999</v>
      </c>
      <c r="E16" s="1">
        <v>0.71943800000000002</v>
      </c>
      <c r="F16" s="1">
        <v>271</v>
      </c>
      <c r="G16" s="1">
        <v>0.31549700000000003</v>
      </c>
      <c r="H16" s="1">
        <v>0</v>
      </c>
    </row>
    <row r="17" spans="1:8" x14ac:dyDescent="0.25">
      <c r="A17" s="1">
        <v>662</v>
      </c>
      <c r="B17" s="1">
        <v>59</v>
      </c>
      <c r="C17" s="1">
        <v>125</v>
      </c>
      <c r="D17" s="1">
        <v>2.1186400000000001</v>
      </c>
      <c r="E17" s="1">
        <v>0.42675299999999999</v>
      </c>
      <c r="F17" s="1">
        <v>367</v>
      </c>
      <c r="G17" s="1">
        <v>0.17047000000000001</v>
      </c>
      <c r="H17" s="1">
        <v>153.42699999999999</v>
      </c>
    </row>
    <row r="18" spans="1:8" x14ac:dyDescent="0.25">
      <c r="A18" s="1">
        <v>711</v>
      </c>
      <c r="B18" s="1">
        <v>57</v>
      </c>
      <c r="C18" s="1">
        <v>83</v>
      </c>
      <c r="D18" s="1">
        <v>1.45614</v>
      </c>
      <c r="E18" s="1">
        <v>0.64764600000000005</v>
      </c>
      <c r="F18" s="1">
        <v>168</v>
      </c>
      <c r="G18" s="1">
        <v>0.111563</v>
      </c>
      <c r="H18" s="1">
        <v>123.613</v>
      </c>
    </row>
    <row r="19" spans="1:8" x14ac:dyDescent="0.25">
      <c r="A19" s="1">
        <v>732</v>
      </c>
      <c r="B19" s="1">
        <v>61</v>
      </c>
      <c r="C19" s="1">
        <v>70</v>
      </c>
      <c r="D19" s="1">
        <v>1.14754</v>
      </c>
      <c r="E19" s="1">
        <v>0.83127399999999996</v>
      </c>
      <c r="F19" s="1">
        <v>514</v>
      </c>
      <c r="G19" s="1">
        <v>5.32544E-2</v>
      </c>
      <c r="H19" s="1">
        <v>0</v>
      </c>
    </row>
    <row r="20" spans="1:8" x14ac:dyDescent="0.25">
      <c r="A20" s="1">
        <v>860</v>
      </c>
      <c r="B20" s="1">
        <v>59</v>
      </c>
      <c r="C20" s="1">
        <v>64</v>
      </c>
      <c r="D20" s="1">
        <v>1.0847500000000001</v>
      </c>
      <c r="E20" s="1">
        <v>0.89841300000000002</v>
      </c>
      <c r="F20" s="1">
        <v>403</v>
      </c>
      <c r="G20" s="1">
        <v>6.9784100000000002E-2</v>
      </c>
      <c r="H20" s="1">
        <v>178.46</v>
      </c>
    </row>
    <row r="21" spans="1:8" x14ac:dyDescent="0.25">
      <c r="A21" s="1">
        <v>884</v>
      </c>
      <c r="B21" s="1">
        <v>57</v>
      </c>
      <c r="C21" s="1">
        <v>144</v>
      </c>
      <c r="D21" s="1">
        <v>2.5263200000000001</v>
      </c>
      <c r="E21" s="1">
        <v>0.32405200000000001</v>
      </c>
      <c r="F21" s="1">
        <v>180</v>
      </c>
      <c r="G21" s="1">
        <v>0.33773799999999998</v>
      </c>
      <c r="H21" s="1">
        <v>0</v>
      </c>
    </row>
    <row r="22" spans="1:8" x14ac:dyDescent="0.25">
      <c r="A22" s="1">
        <v>925</v>
      </c>
      <c r="B22" s="1">
        <v>61</v>
      </c>
      <c r="C22" s="1">
        <v>90</v>
      </c>
      <c r="D22" s="1">
        <v>1.4754100000000001</v>
      </c>
      <c r="E22" s="1">
        <v>0.61978</v>
      </c>
      <c r="F22" s="1">
        <v>448</v>
      </c>
      <c r="G22" s="1">
        <v>0.29651699999999998</v>
      </c>
      <c r="H22" s="1">
        <v>0</v>
      </c>
    </row>
    <row r="23" spans="1:8" x14ac:dyDescent="0.25">
      <c r="A23" s="1">
        <v>994</v>
      </c>
      <c r="B23" s="1">
        <v>64</v>
      </c>
      <c r="C23" s="1">
        <v>139</v>
      </c>
      <c r="D23" s="1">
        <v>2.1718799999999998</v>
      </c>
      <c r="E23" s="1">
        <v>0.39865699999999998</v>
      </c>
      <c r="F23" s="1">
        <v>317</v>
      </c>
      <c r="G23" s="1">
        <v>0.208425</v>
      </c>
      <c r="H23" s="1">
        <v>415.34100000000001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ER521</vt:lpstr>
      <vt:lpstr>ER522</vt:lpstr>
      <vt:lpstr>ER523</vt:lpstr>
      <vt:lpstr>ER551</vt:lpstr>
      <vt:lpstr>ER552</vt:lpstr>
      <vt:lpstr>ER553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Asyl Hawa</cp:lastModifiedBy>
  <cp:revision>42</cp:revision>
  <dcterms:created xsi:type="dcterms:W3CDTF">2019-02-04T13:51:50Z</dcterms:created>
  <dcterms:modified xsi:type="dcterms:W3CDTF">2021-08-01T15:16:23Z</dcterms:modified>
  <dc:language>en-GB</dc:language>
</cp:coreProperties>
</file>