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outputs\results\"/>
    </mc:Choice>
  </mc:AlternateContent>
  <xr:revisionPtr revIDLastSave="0" documentId="13_ncr:1_{B92D6DBB-F772-450F-992D-394C41B812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8" i="1" l="1"/>
  <c r="AY8" i="1"/>
  <c r="AX8" i="1"/>
  <c r="AW8" i="1"/>
  <c r="AV8" i="1"/>
  <c r="AU8" i="1"/>
  <c r="AT8" i="1"/>
  <c r="AS8" i="1"/>
  <c r="AR8" i="1"/>
  <c r="AQ8" i="1"/>
  <c r="AN8" i="1"/>
  <c r="AM8" i="1"/>
  <c r="AL8" i="1"/>
  <c r="AK8" i="1"/>
  <c r="M8" i="1"/>
  <c r="AO8" i="1" s="1"/>
  <c r="AZ7" i="1"/>
  <c r="AY7" i="1"/>
  <c r="AX7" i="1"/>
  <c r="AW7" i="1"/>
  <c r="AV7" i="1"/>
  <c r="AU7" i="1"/>
  <c r="AT7" i="1"/>
  <c r="AS7" i="1"/>
  <c r="AR7" i="1"/>
  <c r="AQ7" i="1"/>
  <c r="AN7" i="1"/>
  <c r="AM7" i="1"/>
  <c r="AL7" i="1"/>
  <c r="AK7" i="1"/>
  <c r="M7" i="1"/>
  <c r="AO7" i="1" s="1"/>
  <c r="AZ6" i="1"/>
  <c r="AY6" i="1"/>
  <c r="AX6" i="1"/>
  <c r="AW6" i="1"/>
  <c r="AV6" i="1"/>
  <c r="AU6" i="1"/>
  <c r="AT6" i="1"/>
  <c r="AS6" i="1"/>
  <c r="AR6" i="1"/>
  <c r="AQ6" i="1"/>
  <c r="AN6" i="1"/>
  <c r="AM6" i="1"/>
  <c r="AL6" i="1"/>
  <c r="AK6" i="1"/>
  <c r="M6" i="1"/>
  <c r="AO6" i="1" s="1"/>
  <c r="AZ5" i="1"/>
  <c r="AY5" i="1"/>
  <c r="AX5" i="1"/>
  <c r="AW5" i="1"/>
  <c r="AV5" i="1"/>
  <c r="AU5" i="1"/>
  <c r="AT5" i="1"/>
  <c r="AS5" i="1"/>
  <c r="AR5" i="1"/>
  <c r="AQ5" i="1"/>
  <c r="AN5" i="1"/>
  <c r="AM5" i="1"/>
  <c r="AL5" i="1"/>
  <c r="AK5" i="1"/>
  <c r="M5" i="1"/>
  <c r="AO5" i="1" s="1"/>
  <c r="AZ4" i="1"/>
  <c r="AY4" i="1"/>
  <c r="AX4" i="1"/>
  <c r="AW4" i="1"/>
  <c r="AV4" i="1"/>
  <c r="AU4" i="1"/>
  <c r="AT4" i="1"/>
  <c r="AS4" i="1"/>
  <c r="AR4" i="1"/>
  <c r="AQ4" i="1"/>
  <c r="AN4" i="1"/>
  <c r="AM4" i="1"/>
  <c r="AL4" i="1"/>
  <c r="AK4" i="1"/>
  <c r="M4" i="1"/>
  <c r="AO4" i="1" s="1"/>
  <c r="AZ3" i="1"/>
  <c r="AY3" i="1"/>
  <c r="AX3" i="1"/>
  <c r="AW3" i="1"/>
  <c r="AV3" i="1"/>
  <c r="AU3" i="1"/>
  <c r="AT3" i="1"/>
  <c r="AS3" i="1"/>
  <c r="AR3" i="1"/>
  <c r="AQ3" i="1"/>
  <c r="AN3" i="1"/>
  <c r="AM3" i="1"/>
  <c r="AL3" i="1"/>
  <c r="AK3" i="1"/>
  <c r="M3" i="1"/>
  <c r="AO3" i="1" s="1"/>
  <c r="AZ2" i="1"/>
  <c r="AY2" i="1"/>
  <c r="AX2" i="1"/>
  <c r="AW2" i="1"/>
  <c r="AV2" i="1"/>
  <c r="AU2" i="1"/>
  <c r="AT2" i="1"/>
  <c r="AS2" i="1"/>
  <c r="AR2" i="1"/>
  <c r="AQ2" i="1"/>
  <c r="AN2" i="1"/>
  <c r="AM2" i="1"/>
  <c r="AL2" i="1"/>
  <c r="AK2" i="1"/>
  <c r="M2" i="1"/>
  <c r="AO2" i="1" s="1"/>
</calcChain>
</file>

<file path=xl/sharedStrings.xml><?xml version="1.0" encoding="utf-8"?>
<sst xmlns="http://schemas.openxmlformats.org/spreadsheetml/2006/main" count="52" uniqueCount="52">
  <si>
    <t>Date</t>
  </si>
  <si>
    <t>nNurses</t>
  </si>
  <si>
    <t>nJobs</t>
  </si>
  <si>
    <t>nClients</t>
  </si>
  <si>
    <t>Nurses</t>
  </si>
  <si>
    <t>Jobs</t>
  </si>
  <si>
    <t>Clients</t>
  </si>
  <si>
    <t>Service Time</t>
  </si>
  <si>
    <t>Total Abi</t>
  </si>
  <si>
    <t>Travel Abi</t>
  </si>
  <si>
    <t>Travel AbiOsrm</t>
  </si>
  <si>
    <t>Waiting Abi</t>
  </si>
  <si>
    <t>Waiting AbiOsrm</t>
  </si>
  <si>
    <t>Dist Abi</t>
  </si>
  <si>
    <t>DistJobs Abi</t>
  </si>
  <si>
    <t>DistJobs AbiOsrm</t>
  </si>
  <si>
    <t>AitH Abi</t>
  </si>
  <si>
    <t>MK Abi</t>
  </si>
  <si>
    <t>WB Abi</t>
  </si>
  <si>
    <t>Paper Abi</t>
  </si>
  <si>
    <t>AitH AbiOsrm</t>
  </si>
  <si>
    <t>MK AbiOsrm</t>
  </si>
  <si>
    <t>WB AbiOsrm</t>
  </si>
  <si>
    <t>Paper AbiOsrm</t>
  </si>
  <si>
    <t>Total DST</t>
  </si>
  <si>
    <t>Travel DST</t>
  </si>
  <si>
    <t>Waiting DST</t>
  </si>
  <si>
    <t>Dist DST</t>
  </si>
  <si>
    <t>DistJobs DST</t>
  </si>
  <si>
    <t>AitH DST</t>
  </si>
  <si>
    <t>MK DST</t>
  </si>
  <si>
    <t>WB DST</t>
  </si>
  <si>
    <t>Paper DST</t>
  </si>
  <si>
    <t>Qtype</t>
  </si>
  <si>
    <t>Time DST</t>
  </si>
  <si>
    <t>Iterations DST</t>
  </si>
  <si>
    <t>Total Best</t>
  </si>
  <si>
    <t>Travel Best</t>
  </si>
  <si>
    <t>Travel Osrm Best</t>
  </si>
  <si>
    <t>Waiting Best</t>
  </si>
  <si>
    <t>Waiting Osrm Best</t>
  </si>
  <si>
    <t>Dist Best</t>
  </si>
  <si>
    <t>DistJobs Best</t>
  </si>
  <si>
    <t>DistJobs Osrm Best</t>
  </si>
  <si>
    <t>AitH Best</t>
  </si>
  <si>
    <t>MK Best</t>
  </si>
  <si>
    <t>WB Best</t>
  </si>
  <si>
    <t>Paper Best</t>
  </si>
  <si>
    <t>AitH Osrm Best</t>
  </si>
  <si>
    <t>MK Osrm Best</t>
  </si>
  <si>
    <t>WB Osrm Best</t>
  </si>
  <si>
    <t>Paper Osrm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</si>
</sst>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"/>
  <sheetViews>
    <sheetView tabSelected="1" workbookViewId="0">
      <selection activeCell="D6" sqref="D6"/>
    </sheetView>
  </sheetViews>
  <sheetFormatPr defaultRowHeight="15" x14ac:dyDescent="0.25"/>
  <sheetData>
    <row r="1" spans="1:52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</row>
    <row r="2" spans="1:52" s="12" customFormat="1" ht="12.75" x14ac:dyDescent="0.2">
      <c r="A2" s="6">
        <v>44137</v>
      </c>
      <c r="B2" s="7">
        <v>9</v>
      </c>
      <c r="C2" s="7">
        <v>184</v>
      </c>
      <c r="D2" s="7">
        <v>19</v>
      </c>
      <c r="E2" s="7">
        <v>4</v>
      </c>
      <c r="F2" s="7">
        <v>26</v>
      </c>
      <c r="G2" s="7">
        <v>14</v>
      </c>
      <c r="H2" s="8">
        <v>1065</v>
      </c>
      <c r="I2" s="9">
        <v>1480</v>
      </c>
      <c r="J2" s="9">
        <v>192.76599999999999</v>
      </c>
      <c r="K2" s="9">
        <v>153.047</v>
      </c>
      <c r="L2" s="9">
        <v>222.233</v>
      </c>
      <c r="M2" s="9">
        <f>I2-H2-K2</f>
        <v>261.95299999999997</v>
      </c>
      <c r="N2" s="9">
        <v>0</v>
      </c>
      <c r="O2" s="9">
        <v>127.3458</v>
      </c>
      <c r="P2" s="9">
        <v>127.142</v>
      </c>
      <c r="Q2" s="9">
        <v>-57.83</v>
      </c>
      <c r="R2" s="9">
        <v>-64.254999999999995</v>
      </c>
      <c r="S2" s="9">
        <v>-123.83</v>
      </c>
      <c r="T2" s="9">
        <v>-415</v>
      </c>
      <c r="U2" s="9">
        <v>-45.914000000000001</v>
      </c>
      <c r="V2" s="9">
        <v>-51.015999999999998</v>
      </c>
      <c r="W2" s="9">
        <v>-111.914</v>
      </c>
      <c r="X2" s="9">
        <v>-451</v>
      </c>
      <c r="Y2" s="9">
        <v>1449.9</v>
      </c>
      <c r="Z2" s="9">
        <v>124.81</v>
      </c>
      <c r="AA2" s="9">
        <v>260.08999999999997</v>
      </c>
      <c r="AB2" s="9">
        <v>176.9607</v>
      </c>
      <c r="AC2" s="9">
        <v>100.00230000000001</v>
      </c>
      <c r="AD2" s="9">
        <v>-37.44</v>
      </c>
      <c r="AE2" s="9">
        <v>-41.6</v>
      </c>
      <c r="AF2" s="9">
        <v>-101.95</v>
      </c>
      <c r="AG2" s="9">
        <v>-384.9</v>
      </c>
      <c r="AH2" s="10">
        <v>5</v>
      </c>
      <c r="AI2" s="9">
        <v>613.55799999999999</v>
      </c>
      <c r="AJ2" s="10">
        <v>32717</v>
      </c>
      <c r="AK2" s="7" t="str">
        <f t="shared" ref="AK2:AL8" si="0">IF(I2&lt;Y2, "Abicare", "DST")</f>
        <v>DST</v>
      </c>
      <c r="AL2" s="7" t="str">
        <f t="shared" si="0"/>
        <v>DST</v>
      </c>
      <c r="AM2" s="7" t="str">
        <f>IF(K2&lt;Z2, "AbiOSRM","DST")</f>
        <v>DST</v>
      </c>
      <c r="AN2" s="7" t="str">
        <f t="shared" ref="AN2:AN8" si="1">IF(L2&lt;AA2, "Abicare", "DST")</f>
        <v>Abicare</v>
      </c>
      <c r="AO2" s="7" t="str">
        <f>IF(M2&lt;AA2, "AbiOSRM", "DST")</f>
        <v>DST</v>
      </c>
      <c r="AP2" s="11">
        <v>0</v>
      </c>
      <c r="AQ2" s="7" t="str">
        <f>IF(O2&lt;AC2, "Abicare","DST")</f>
        <v>DST</v>
      </c>
      <c r="AR2" s="7" t="str">
        <f>IF(P2&lt;AC2, "AbiOSRM", "DST")</f>
        <v>DST</v>
      </c>
      <c r="AS2" s="7" t="str">
        <f>IF(Q2&gt;AD2,"Abicare","DST")</f>
        <v>DST</v>
      </c>
      <c r="AT2" s="7" t="str">
        <f t="shared" ref="AT2:AV8" si="2">IF(R2&gt;AE2, "Abicare", "DST")</f>
        <v>DST</v>
      </c>
      <c r="AU2" s="7" t="str">
        <f t="shared" si="2"/>
        <v>DST</v>
      </c>
      <c r="AV2" s="7" t="str">
        <f t="shared" si="2"/>
        <v>DST</v>
      </c>
      <c r="AW2" s="7" t="str">
        <f>IF(U2&gt;AD2, "AbiOSRM", "DST")</f>
        <v>DST</v>
      </c>
      <c r="AX2" s="7" t="str">
        <f>IF(V2&gt;AE2, "AbiOSRM", "DST")</f>
        <v>DST</v>
      </c>
      <c r="AY2" s="7" t="str">
        <f>IF(W2&gt;AF2, "AbiOSRM", "DST")</f>
        <v>DST</v>
      </c>
      <c r="AZ2" s="7" t="str">
        <f>IF(X2&gt;AG2, "AbiOSRM", "DST")</f>
        <v>DST</v>
      </c>
    </row>
    <row r="3" spans="1:52" s="12" customFormat="1" ht="12.75" x14ac:dyDescent="0.2">
      <c r="A3" s="6">
        <v>44138</v>
      </c>
      <c r="B3" s="7"/>
      <c r="C3" s="7"/>
      <c r="D3" s="7"/>
      <c r="E3" s="7">
        <v>6</v>
      </c>
      <c r="F3" s="7">
        <v>25</v>
      </c>
      <c r="G3" s="7">
        <v>13</v>
      </c>
      <c r="H3" s="8">
        <v>840</v>
      </c>
      <c r="I3" s="9">
        <v>1080</v>
      </c>
      <c r="J3" s="9">
        <v>166.05</v>
      </c>
      <c r="K3" s="9">
        <v>129.46700000000001</v>
      </c>
      <c r="L3" s="9">
        <v>73.948999999999998</v>
      </c>
      <c r="M3" s="9">
        <f t="shared" ref="M3:M8" si="3">I3-H3-K3</f>
        <v>110.53299999999999</v>
      </c>
      <c r="N3" s="9">
        <v>0</v>
      </c>
      <c r="O3" s="9">
        <v>105.9447</v>
      </c>
      <c r="P3" s="9">
        <v>106.41200000000001</v>
      </c>
      <c r="Q3" s="9">
        <v>-49.814999999999998</v>
      </c>
      <c r="R3" s="9">
        <v>-55.35</v>
      </c>
      <c r="S3" s="9">
        <v>-78.314999999999998</v>
      </c>
      <c r="T3" s="9">
        <v>-240</v>
      </c>
      <c r="U3" s="9">
        <v>-38.840000000000003</v>
      </c>
      <c r="V3" s="9">
        <v>-43.155999999999999</v>
      </c>
      <c r="W3" s="9">
        <v>-67.34</v>
      </c>
      <c r="X3" s="9">
        <v>-240</v>
      </c>
      <c r="Y3" s="9">
        <v>1015.74</v>
      </c>
      <c r="Z3" s="9">
        <v>119.21</v>
      </c>
      <c r="AA3" s="9">
        <v>56.53</v>
      </c>
      <c r="AB3" s="9">
        <v>201.54830000000001</v>
      </c>
      <c r="AC3" s="9">
        <v>99.028999999999996</v>
      </c>
      <c r="AD3" s="9">
        <v>-35.76</v>
      </c>
      <c r="AE3" s="9">
        <v>-39.74</v>
      </c>
      <c r="AF3" s="9">
        <v>-62.27</v>
      </c>
      <c r="AG3" s="9">
        <v>-175.74</v>
      </c>
      <c r="AH3" s="10">
        <v>5</v>
      </c>
      <c r="AI3" s="9">
        <v>612.35530000000006</v>
      </c>
      <c r="AJ3" s="10">
        <v>27561</v>
      </c>
      <c r="AK3" s="7" t="str">
        <f t="shared" si="0"/>
        <v>DST</v>
      </c>
      <c r="AL3" s="7" t="str">
        <f t="shared" si="0"/>
        <v>DST</v>
      </c>
      <c r="AM3" s="7" t="str">
        <f t="shared" ref="AM3:AM8" si="4">IF(K3&lt;Z3, "AbiOSRM","DST")</f>
        <v>DST</v>
      </c>
      <c r="AN3" s="7" t="str">
        <f t="shared" si="1"/>
        <v>DST</v>
      </c>
      <c r="AO3" s="7" t="str">
        <f t="shared" ref="AO3:AO8" si="5">IF(M3&lt;AA3, "AbiOSRM", "DST")</f>
        <v>DST</v>
      </c>
      <c r="AP3" s="11">
        <v>0</v>
      </c>
      <c r="AQ3" s="7" t="str">
        <f t="shared" ref="AQ3:AQ8" si="6">IF(O3&lt;AC3, "Abicare","DST")</f>
        <v>DST</v>
      </c>
      <c r="AR3" s="7" t="str">
        <f t="shared" ref="AR3:AR8" si="7">IF(P3&lt;AC3, "AbiOSRM", "DST")</f>
        <v>DST</v>
      </c>
      <c r="AS3" s="7" t="str">
        <f t="shared" ref="AS3:AS8" si="8">IF(Q3&gt;AD3,"Abicare","DST")</f>
        <v>DST</v>
      </c>
      <c r="AT3" s="7" t="str">
        <f t="shared" si="2"/>
        <v>DST</v>
      </c>
      <c r="AU3" s="7" t="str">
        <f t="shared" si="2"/>
        <v>DST</v>
      </c>
      <c r="AV3" s="7" t="str">
        <f t="shared" si="2"/>
        <v>DST</v>
      </c>
      <c r="AW3" s="7" t="str">
        <f t="shared" ref="AW3:AZ8" si="9">IF(U3&gt;AD3, "AbiOSRM", "DST")</f>
        <v>DST</v>
      </c>
      <c r="AX3" s="7" t="str">
        <f t="shared" si="9"/>
        <v>DST</v>
      </c>
      <c r="AY3" s="7" t="str">
        <f t="shared" si="9"/>
        <v>DST</v>
      </c>
      <c r="AZ3" s="7" t="str">
        <f t="shared" si="9"/>
        <v>DST</v>
      </c>
    </row>
    <row r="4" spans="1:52" s="12" customFormat="1" ht="12.75" x14ac:dyDescent="0.2">
      <c r="A4" s="6">
        <v>44139</v>
      </c>
      <c r="B4" s="7"/>
      <c r="C4" s="7"/>
      <c r="D4" s="7"/>
      <c r="E4" s="7">
        <v>6</v>
      </c>
      <c r="F4" s="7">
        <v>29</v>
      </c>
      <c r="G4" s="7">
        <v>16</v>
      </c>
      <c r="H4" s="8">
        <v>1140</v>
      </c>
      <c r="I4" s="9">
        <v>1355</v>
      </c>
      <c r="J4" s="9">
        <v>178.28299999999999</v>
      </c>
      <c r="K4" s="9">
        <v>141.19200000000001</v>
      </c>
      <c r="L4" s="9">
        <v>36.716000000000001</v>
      </c>
      <c r="M4" s="9">
        <f t="shared" si="3"/>
        <v>73.807999999999993</v>
      </c>
      <c r="N4" s="9">
        <v>0</v>
      </c>
      <c r="O4" s="9">
        <v>110.4605</v>
      </c>
      <c r="P4" s="9">
        <v>108.107</v>
      </c>
      <c r="Q4" s="9">
        <v>-53.484999999999999</v>
      </c>
      <c r="R4" s="9">
        <v>-59.427700000000002</v>
      </c>
      <c r="S4" s="9">
        <v>-92.984999999999999</v>
      </c>
      <c r="T4" s="9">
        <v>-215</v>
      </c>
      <c r="U4" s="9">
        <v>-42.356999999999999</v>
      </c>
      <c r="V4" s="9">
        <v>-47.064</v>
      </c>
      <c r="W4" s="9">
        <v>-81.856999999999999</v>
      </c>
      <c r="X4" s="9">
        <v>-215</v>
      </c>
      <c r="Y4" s="9">
        <v>1321.32</v>
      </c>
      <c r="Z4" s="9">
        <v>119.79</v>
      </c>
      <c r="AA4" s="9">
        <v>61.53</v>
      </c>
      <c r="AB4" s="9">
        <v>183.23249999999999</v>
      </c>
      <c r="AC4" s="9">
        <v>90.210499999999996</v>
      </c>
      <c r="AD4" s="9">
        <v>-35.94</v>
      </c>
      <c r="AE4" s="9">
        <v>-39.93</v>
      </c>
      <c r="AF4" s="9">
        <v>-75.38</v>
      </c>
      <c r="AG4" s="9">
        <v>-181.32</v>
      </c>
      <c r="AH4" s="10">
        <v>5</v>
      </c>
      <c r="AI4" s="9">
        <v>612.82500000000005</v>
      </c>
      <c r="AJ4" s="10">
        <v>16121</v>
      </c>
      <c r="AK4" s="7" t="str">
        <f t="shared" si="0"/>
        <v>DST</v>
      </c>
      <c r="AL4" s="7" t="str">
        <f t="shared" si="0"/>
        <v>DST</v>
      </c>
      <c r="AM4" s="7" t="str">
        <f t="shared" si="4"/>
        <v>DST</v>
      </c>
      <c r="AN4" s="7" t="str">
        <f t="shared" si="1"/>
        <v>Abicare</v>
      </c>
      <c r="AO4" s="7" t="str">
        <f t="shared" si="5"/>
        <v>DST</v>
      </c>
      <c r="AP4" s="11">
        <v>0</v>
      </c>
      <c r="AQ4" s="7" t="str">
        <f t="shared" si="6"/>
        <v>DST</v>
      </c>
      <c r="AR4" s="7" t="str">
        <f t="shared" si="7"/>
        <v>DST</v>
      </c>
      <c r="AS4" s="7" t="str">
        <f t="shared" si="8"/>
        <v>DST</v>
      </c>
      <c r="AT4" s="7" t="str">
        <f t="shared" si="2"/>
        <v>DST</v>
      </c>
      <c r="AU4" s="7" t="str">
        <f t="shared" si="2"/>
        <v>DST</v>
      </c>
      <c r="AV4" s="7" t="str">
        <f t="shared" si="2"/>
        <v>DST</v>
      </c>
      <c r="AW4" s="7" t="str">
        <f t="shared" si="9"/>
        <v>DST</v>
      </c>
      <c r="AX4" s="7" t="str">
        <f t="shared" si="9"/>
        <v>DST</v>
      </c>
      <c r="AY4" s="7" t="str">
        <f t="shared" si="9"/>
        <v>DST</v>
      </c>
      <c r="AZ4" s="7" t="str">
        <f t="shared" si="9"/>
        <v>DST</v>
      </c>
    </row>
    <row r="5" spans="1:52" s="12" customFormat="1" ht="12.75" x14ac:dyDescent="0.2">
      <c r="A5" s="6">
        <v>44140</v>
      </c>
      <c r="B5" s="7"/>
      <c r="C5" s="7"/>
      <c r="D5" s="7"/>
      <c r="E5" s="7">
        <v>5</v>
      </c>
      <c r="F5" s="7">
        <v>30</v>
      </c>
      <c r="G5" s="7">
        <v>16</v>
      </c>
      <c r="H5" s="8">
        <v>1450</v>
      </c>
      <c r="I5" s="9">
        <v>2000</v>
      </c>
      <c r="J5" s="9">
        <v>211.583</v>
      </c>
      <c r="K5" s="9">
        <v>168.99299999999999</v>
      </c>
      <c r="L5" s="9">
        <v>338.416</v>
      </c>
      <c r="M5" s="9">
        <f t="shared" si="3"/>
        <v>381.00700000000001</v>
      </c>
      <c r="N5" s="9">
        <v>0</v>
      </c>
      <c r="O5" s="9">
        <v>129.1354</v>
      </c>
      <c r="P5" s="9">
        <v>129.57300000000001</v>
      </c>
      <c r="Q5" s="9">
        <v>-63.474899999999998</v>
      </c>
      <c r="R5" s="9">
        <v>-70.527699999999996</v>
      </c>
      <c r="S5" s="9">
        <v>-138.97499999999999</v>
      </c>
      <c r="T5" s="9">
        <v>-550</v>
      </c>
      <c r="U5" s="9">
        <v>-50.698</v>
      </c>
      <c r="V5" s="9">
        <v>-56.331000000000003</v>
      </c>
      <c r="W5" s="9">
        <v>-126.19799999999999</v>
      </c>
      <c r="X5" s="9">
        <v>-550</v>
      </c>
      <c r="Y5" s="9">
        <v>1905</v>
      </c>
      <c r="Z5" s="9">
        <v>122.75</v>
      </c>
      <c r="AA5" s="9">
        <v>332.25</v>
      </c>
      <c r="AB5" s="9">
        <v>289.50369999999998</v>
      </c>
      <c r="AC5" s="9">
        <v>92.003900000000002</v>
      </c>
      <c r="AD5" s="9">
        <v>-36.82</v>
      </c>
      <c r="AE5" s="9">
        <v>-40.92</v>
      </c>
      <c r="AF5" s="9">
        <v>-110.82</v>
      </c>
      <c r="AG5" s="9">
        <v>-455</v>
      </c>
      <c r="AH5" s="10">
        <v>5</v>
      </c>
      <c r="AI5" s="9">
        <v>613.17487949999997</v>
      </c>
      <c r="AJ5" s="10">
        <v>15930</v>
      </c>
      <c r="AK5" s="7" t="str">
        <f t="shared" si="0"/>
        <v>DST</v>
      </c>
      <c r="AL5" s="7" t="str">
        <f t="shared" si="0"/>
        <v>DST</v>
      </c>
      <c r="AM5" s="7" t="str">
        <f t="shared" si="4"/>
        <v>DST</v>
      </c>
      <c r="AN5" s="7" t="str">
        <f t="shared" si="1"/>
        <v>DST</v>
      </c>
      <c r="AO5" s="7" t="str">
        <f t="shared" si="5"/>
        <v>DST</v>
      </c>
      <c r="AP5" s="11">
        <v>0</v>
      </c>
      <c r="AQ5" s="7" t="str">
        <f t="shared" si="6"/>
        <v>DST</v>
      </c>
      <c r="AR5" s="7" t="str">
        <f t="shared" si="7"/>
        <v>DST</v>
      </c>
      <c r="AS5" s="7" t="str">
        <f t="shared" si="8"/>
        <v>DST</v>
      </c>
      <c r="AT5" s="7" t="str">
        <f t="shared" si="2"/>
        <v>DST</v>
      </c>
      <c r="AU5" s="7" t="str">
        <f t="shared" si="2"/>
        <v>DST</v>
      </c>
      <c r="AV5" s="7" t="str">
        <f t="shared" si="2"/>
        <v>DST</v>
      </c>
      <c r="AW5" s="7" t="str">
        <f t="shared" si="9"/>
        <v>DST</v>
      </c>
      <c r="AX5" s="7" t="str">
        <f t="shared" si="9"/>
        <v>DST</v>
      </c>
      <c r="AY5" s="7" t="str">
        <f t="shared" si="9"/>
        <v>DST</v>
      </c>
      <c r="AZ5" s="7" t="str">
        <f t="shared" si="9"/>
        <v>DST</v>
      </c>
    </row>
    <row r="6" spans="1:52" s="12" customFormat="1" ht="12.75" x14ac:dyDescent="0.2">
      <c r="A6" s="6">
        <v>44141</v>
      </c>
      <c r="B6" s="7"/>
      <c r="C6" s="7"/>
      <c r="D6" s="7"/>
      <c r="E6" s="7">
        <v>5</v>
      </c>
      <c r="F6" s="7">
        <v>27</v>
      </c>
      <c r="G6" s="7">
        <v>15</v>
      </c>
      <c r="H6" s="8">
        <v>915</v>
      </c>
      <c r="I6" s="9">
        <v>1470</v>
      </c>
      <c r="J6" s="9">
        <v>152.96600000000001</v>
      </c>
      <c r="K6" s="9">
        <v>123.08</v>
      </c>
      <c r="L6" s="9">
        <v>402.03300000000002</v>
      </c>
      <c r="M6" s="9">
        <f t="shared" si="3"/>
        <v>431.92</v>
      </c>
      <c r="N6" s="9">
        <v>0</v>
      </c>
      <c r="O6" s="9">
        <v>98.197299999999998</v>
      </c>
      <c r="P6" s="9">
        <v>98.105999999999995</v>
      </c>
      <c r="Q6" s="9">
        <v>-45.89</v>
      </c>
      <c r="R6" s="9">
        <v>-50.988</v>
      </c>
      <c r="S6" s="9">
        <v>-112.89</v>
      </c>
      <c r="T6" s="9">
        <v>-555</v>
      </c>
      <c r="U6" s="9">
        <v>-36.923999999999999</v>
      </c>
      <c r="V6" s="9">
        <v>-41.027000000000001</v>
      </c>
      <c r="W6" s="9">
        <v>-103.92400000000001</v>
      </c>
      <c r="X6" s="9">
        <v>-555</v>
      </c>
      <c r="Y6" s="9">
        <v>1345.28</v>
      </c>
      <c r="Z6" s="9">
        <v>108.11</v>
      </c>
      <c r="AA6" s="9">
        <v>322.17</v>
      </c>
      <c r="AB6" s="9">
        <v>154.2988</v>
      </c>
      <c r="AC6" s="9">
        <v>83.698400000000007</v>
      </c>
      <c r="AD6" s="9">
        <v>-32.43</v>
      </c>
      <c r="AE6" s="9">
        <v>-36.04</v>
      </c>
      <c r="AF6" s="9">
        <v>-98</v>
      </c>
      <c r="AG6" s="9">
        <v>-427.39</v>
      </c>
      <c r="AH6" s="10">
        <v>5</v>
      </c>
      <c r="AI6" s="9">
        <v>612.44156399999997</v>
      </c>
      <c r="AJ6" s="10">
        <v>20125</v>
      </c>
      <c r="AK6" s="7" t="str">
        <f t="shared" si="0"/>
        <v>DST</v>
      </c>
      <c r="AL6" s="7" t="str">
        <f t="shared" si="0"/>
        <v>DST</v>
      </c>
      <c r="AM6" s="7" t="str">
        <f t="shared" si="4"/>
        <v>DST</v>
      </c>
      <c r="AN6" s="7" t="str">
        <f t="shared" si="1"/>
        <v>DST</v>
      </c>
      <c r="AO6" s="7" t="str">
        <f t="shared" si="5"/>
        <v>DST</v>
      </c>
      <c r="AP6" s="11">
        <v>0</v>
      </c>
      <c r="AQ6" s="7" t="str">
        <f t="shared" si="6"/>
        <v>DST</v>
      </c>
      <c r="AR6" s="7" t="str">
        <f t="shared" si="7"/>
        <v>DST</v>
      </c>
      <c r="AS6" s="7" t="str">
        <f t="shared" si="8"/>
        <v>DST</v>
      </c>
      <c r="AT6" s="7" t="str">
        <f t="shared" si="2"/>
        <v>DST</v>
      </c>
      <c r="AU6" s="7" t="str">
        <f t="shared" si="2"/>
        <v>DST</v>
      </c>
      <c r="AV6" s="7" t="str">
        <f t="shared" si="2"/>
        <v>DST</v>
      </c>
      <c r="AW6" s="7" t="str">
        <f t="shared" si="9"/>
        <v>DST</v>
      </c>
      <c r="AX6" s="7" t="str">
        <f t="shared" si="9"/>
        <v>DST</v>
      </c>
      <c r="AY6" s="7" t="str">
        <f t="shared" si="9"/>
        <v>DST</v>
      </c>
      <c r="AZ6" s="7" t="str">
        <f t="shared" si="9"/>
        <v>DST</v>
      </c>
    </row>
    <row r="7" spans="1:52" s="12" customFormat="1" ht="12.75" x14ac:dyDescent="0.2">
      <c r="A7" s="6">
        <v>44142</v>
      </c>
      <c r="B7" s="7"/>
      <c r="C7" s="7"/>
      <c r="D7" s="7"/>
      <c r="E7" s="7">
        <v>3</v>
      </c>
      <c r="F7" s="7">
        <v>23</v>
      </c>
      <c r="G7" s="7">
        <v>11</v>
      </c>
      <c r="H7" s="8">
        <v>685</v>
      </c>
      <c r="I7" s="9">
        <v>1065</v>
      </c>
      <c r="J7" s="9">
        <v>167.7</v>
      </c>
      <c r="K7" s="9">
        <v>133.91200000000001</v>
      </c>
      <c r="L7" s="9">
        <v>212.29900000000001</v>
      </c>
      <c r="M7" s="9">
        <f t="shared" si="3"/>
        <v>246.08799999999999</v>
      </c>
      <c r="N7" s="9">
        <v>0</v>
      </c>
      <c r="O7" s="9">
        <v>106.5193</v>
      </c>
      <c r="P7" s="9">
        <v>110.556</v>
      </c>
      <c r="Q7" s="9">
        <v>-50.31</v>
      </c>
      <c r="R7" s="9">
        <v>-55.9</v>
      </c>
      <c r="S7" s="9">
        <v>-109.31</v>
      </c>
      <c r="T7" s="9">
        <v>-380</v>
      </c>
      <c r="U7" s="9">
        <v>-40.173999999999999</v>
      </c>
      <c r="V7" s="9">
        <v>-44.637</v>
      </c>
      <c r="W7" s="9">
        <v>-99.173000000000002</v>
      </c>
      <c r="X7" s="9">
        <v>-380</v>
      </c>
      <c r="Y7" s="9">
        <v>1005.92</v>
      </c>
      <c r="Z7" s="9">
        <v>108.08</v>
      </c>
      <c r="AA7" s="9">
        <v>212.84</v>
      </c>
      <c r="AB7" s="9">
        <v>122.8265</v>
      </c>
      <c r="AC7" s="9">
        <v>82.7714</v>
      </c>
      <c r="AD7" s="9">
        <v>-32.42</v>
      </c>
      <c r="AE7" s="9">
        <v>-36.03</v>
      </c>
      <c r="AF7" s="9">
        <v>-89.92</v>
      </c>
      <c r="AG7" s="9">
        <v>-313.88</v>
      </c>
      <c r="AH7" s="10">
        <v>5</v>
      </c>
      <c r="AI7" s="9">
        <v>612.01901769999995</v>
      </c>
      <c r="AJ7" s="10">
        <v>48046</v>
      </c>
      <c r="AK7" s="7" t="str">
        <f t="shared" si="0"/>
        <v>DST</v>
      </c>
      <c r="AL7" s="7" t="str">
        <f t="shared" si="0"/>
        <v>DST</v>
      </c>
      <c r="AM7" s="7" t="str">
        <f t="shared" si="4"/>
        <v>DST</v>
      </c>
      <c r="AN7" s="7" t="str">
        <f t="shared" si="1"/>
        <v>Abicare</v>
      </c>
      <c r="AO7" s="7" t="str">
        <f t="shared" si="5"/>
        <v>DST</v>
      </c>
      <c r="AP7" s="11">
        <v>0</v>
      </c>
      <c r="AQ7" s="7" t="str">
        <f t="shared" si="6"/>
        <v>DST</v>
      </c>
      <c r="AR7" s="7" t="str">
        <f t="shared" si="7"/>
        <v>DST</v>
      </c>
      <c r="AS7" s="7" t="str">
        <f t="shared" si="8"/>
        <v>DST</v>
      </c>
      <c r="AT7" s="7" t="str">
        <f t="shared" si="2"/>
        <v>DST</v>
      </c>
      <c r="AU7" s="7" t="str">
        <f t="shared" si="2"/>
        <v>DST</v>
      </c>
      <c r="AV7" s="7" t="str">
        <f t="shared" si="2"/>
        <v>DST</v>
      </c>
      <c r="AW7" s="7" t="str">
        <f t="shared" si="9"/>
        <v>DST</v>
      </c>
      <c r="AX7" s="7" t="str">
        <f t="shared" si="9"/>
        <v>DST</v>
      </c>
      <c r="AY7" s="7" t="str">
        <f t="shared" si="9"/>
        <v>DST</v>
      </c>
      <c r="AZ7" s="7" t="str">
        <f t="shared" si="9"/>
        <v>DST</v>
      </c>
    </row>
    <row r="8" spans="1:52" s="12" customFormat="1" ht="12.75" x14ac:dyDescent="0.2">
      <c r="A8" s="6">
        <v>44143</v>
      </c>
      <c r="B8" s="7"/>
      <c r="C8" s="7"/>
      <c r="D8" s="7"/>
      <c r="E8" s="7">
        <v>3</v>
      </c>
      <c r="F8" s="7">
        <v>24</v>
      </c>
      <c r="G8" s="7">
        <v>12</v>
      </c>
      <c r="H8" s="8">
        <v>730</v>
      </c>
      <c r="I8" s="9">
        <v>1050</v>
      </c>
      <c r="J8" s="9">
        <v>176.483</v>
      </c>
      <c r="K8" s="9">
        <v>142.595</v>
      </c>
      <c r="L8" s="9">
        <v>143.51660000000001</v>
      </c>
      <c r="M8" s="9">
        <f t="shared" si="3"/>
        <v>177.405</v>
      </c>
      <c r="N8" s="9">
        <v>0</v>
      </c>
      <c r="O8" s="9">
        <v>111.16540000000001</v>
      </c>
      <c r="P8" s="9">
        <v>113.47199999999999</v>
      </c>
      <c r="Q8" s="9">
        <v>-52.945</v>
      </c>
      <c r="R8" s="9">
        <v>-58.8277</v>
      </c>
      <c r="S8" s="9">
        <v>-69.944999999999993</v>
      </c>
      <c r="T8" s="9">
        <v>-320</v>
      </c>
      <c r="U8" s="9">
        <v>-42.779000000000003</v>
      </c>
      <c r="V8" s="9">
        <v>-47.531999999999996</v>
      </c>
      <c r="W8" s="9">
        <v>-59.779000000000003</v>
      </c>
      <c r="X8" s="9">
        <v>-320</v>
      </c>
      <c r="Y8" s="9">
        <v>1006.87</v>
      </c>
      <c r="Z8" s="9">
        <v>119.98</v>
      </c>
      <c r="AA8" s="9">
        <v>156.88999999999999</v>
      </c>
      <c r="AB8" s="9">
        <v>209.75710000000001</v>
      </c>
      <c r="AC8" s="9">
        <v>91.528700000000001</v>
      </c>
      <c r="AD8" s="9">
        <v>-35.99</v>
      </c>
      <c r="AE8" s="9">
        <v>-39.99</v>
      </c>
      <c r="AF8" s="9">
        <v>-51.87</v>
      </c>
      <c r="AG8" s="9">
        <v>-270.3</v>
      </c>
      <c r="AH8" s="10">
        <v>5</v>
      </c>
      <c r="AI8" s="9">
        <v>611.86568130000001</v>
      </c>
      <c r="AJ8" s="10">
        <v>44925</v>
      </c>
      <c r="AK8" s="7" t="str">
        <f t="shared" si="0"/>
        <v>DST</v>
      </c>
      <c r="AL8" s="7" t="str">
        <f t="shared" si="0"/>
        <v>DST</v>
      </c>
      <c r="AM8" s="7" t="str">
        <f t="shared" si="4"/>
        <v>DST</v>
      </c>
      <c r="AN8" s="7" t="str">
        <f t="shared" si="1"/>
        <v>Abicare</v>
      </c>
      <c r="AO8" s="7" t="str">
        <f t="shared" si="5"/>
        <v>DST</v>
      </c>
      <c r="AP8" s="11">
        <v>0</v>
      </c>
      <c r="AQ8" s="7" t="str">
        <f t="shared" si="6"/>
        <v>DST</v>
      </c>
      <c r="AR8" s="7" t="str">
        <f t="shared" si="7"/>
        <v>DST</v>
      </c>
      <c r="AS8" s="7" t="str">
        <f t="shared" si="8"/>
        <v>DST</v>
      </c>
      <c r="AT8" s="7" t="str">
        <f t="shared" si="2"/>
        <v>DST</v>
      </c>
      <c r="AU8" s="7" t="str">
        <f t="shared" si="2"/>
        <v>DST</v>
      </c>
      <c r="AV8" s="7" t="str">
        <f t="shared" si="2"/>
        <v>DST</v>
      </c>
      <c r="AW8" s="7" t="str">
        <f t="shared" si="9"/>
        <v>DST</v>
      </c>
      <c r="AX8" s="7" t="str">
        <f t="shared" si="9"/>
        <v>DST</v>
      </c>
      <c r="AY8" s="7" t="str">
        <f t="shared" si="9"/>
        <v>DST</v>
      </c>
      <c r="AZ8" s="7" t="str">
        <f t="shared" si="9"/>
        <v>DST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Asyl Hawa</dc:creator>
  <cp:lastModifiedBy>Asyl Hawa</cp:lastModifiedBy>
  <dcterms:created xsi:type="dcterms:W3CDTF">2015-06-05T18:17:20Z</dcterms:created>
  <dcterms:modified xsi:type="dcterms:W3CDTF">2021-01-09T16:19:48Z</dcterms:modified>
</cp:coreProperties>
</file>