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outputs\results\"/>
    </mc:Choice>
  </mc:AlternateContent>
  <xr:revisionPtr revIDLastSave="0" documentId="13_ncr:1_{4E9E4E6A-A420-47B2-8A3D-895382363B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8" i="1" l="1"/>
  <c r="AQ8" i="1"/>
  <c r="AP8" i="1"/>
  <c r="AO8" i="1"/>
  <c r="AN8" i="1"/>
  <c r="AM8" i="1"/>
  <c r="AJ8" i="1"/>
  <c r="AI8" i="1"/>
  <c r="AH8" i="1"/>
  <c r="AG8" i="1"/>
  <c r="M8" i="1"/>
  <c r="AK8" i="1" s="1"/>
  <c r="AR7" i="1"/>
  <c r="AQ7" i="1"/>
  <c r="AP7" i="1"/>
  <c r="AO7" i="1"/>
  <c r="AN7" i="1"/>
  <c r="AM7" i="1"/>
  <c r="AJ7" i="1"/>
  <c r="AI7" i="1"/>
  <c r="AH7" i="1"/>
  <c r="AG7" i="1"/>
  <c r="M7" i="1"/>
  <c r="AK7" i="1" s="1"/>
  <c r="AR6" i="1"/>
  <c r="AQ6" i="1"/>
  <c r="AP6" i="1"/>
  <c r="AO6" i="1"/>
  <c r="AN6" i="1"/>
  <c r="AM6" i="1"/>
  <c r="AJ6" i="1"/>
  <c r="AI6" i="1"/>
  <c r="AH6" i="1"/>
  <c r="AG6" i="1"/>
  <c r="M6" i="1"/>
  <c r="AK6" i="1" s="1"/>
  <c r="AR5" i="1"/>
  <c r="AQ5" i="1"/>
  <c r="AP5" i="1"/>
  <c r="AO5" i="1"/>
  <c r="AN5" i="1"/>
  <c r="AM5" i="1"/>
  <c r="AJ5" i="1"/>
  <c r="AI5" i="1"/>
  <c r="AH5" i="1"/>
  <c r="AG5" i="1"/>
  <c r="M5" i="1"/>
  <c r="AK5" i="1" s="1"/>
  <c r="AR4" i="1"/>
  <c r="AQ4" i="1"/>
  <c r="AP4" i="1"/>
  <c r="AO4" i="1"/>
  <c r="AN4" i="1"/>
  <c r="AM4" i="1"/>
  <c r="AJ4" i="1"/>
  <c r="AI4" i="1"/>
  <c r="AH4" i="1"/>
  <c r="AG4" i="1"/>
  <c r="M4" i="1"/>
  <c r="AK4" i="1" s="1"/>
  <c r="AR3" i="1"/>
  <c r="AQ3" i="1"/>
  <c r="AP3" i="1"/>
  <c r="AO3" i="1"/>
  <c r="AN3" i="1"/>
  <c r="AM3" i="1"/>
  <c r="AJ3" i="1"/>
  <c r="AI3" i="1"/>
  <c r="AH3" i="1"/>
  <c r="AG3" i="1"/>
  <c r="M3" i="1"/>
  <c r="AK3" i="1" s="1"/>
  <c r="AR2" i="1"/>
  <c r="AQ2" i="1"/>
  <c r="AP2" i="1"/>
  <c r="AO2" i="1"/>
  <c r="AN2" i="1"/>
  <c r="AM2" i="1"/>
  <c r="AJ2" i="1"/>
  <c r="AI2" i="1"/>
  <c r="AH2" i="1"/>
  <c r="AG2" i="1"/>
  <c r="M2" i="1"/>
  <c r="AK2" i="1" s="1"/>
</calcChain>
</file>

<file path=xl/sharedStrings.xml><?xml version="1.0" encoding="utf-8"?>
<sst xmlns="http://schemas.openxmlformats.org/spreadsheetml/2006/main" count="44" uniqueCount="44">
  <si>
    <t>Date</t>
  </si>
  <si>
    <t>nNurses</t>
  </si>
  <si>
    <t>nJobs</t>
  </si>
  <si>
    <t>nClients</t>
  </si>
  <si>
    <t>Nurses</t>
  </si>
  <si>
    <t>Jobs</t>
  </si>
  <si>
    <t>Clients</t>
  </si>
  <si>
    <t>Service Time</t>
  </si>
  <si>
    <t>Total Abi</t>
  </si>
  <si>
    <t>Travel Abi</t>
  </si>
  <si>
    <t>Travel AbiOsrm</t>
  </si>
  <si>
    <t>Waiting Abi</t>
  </si>
  <si>
    <t>Waiting AbiOsrm</t>
  </si>
  <si>
    <t>Dist Abi</t>
  </si>
  <si>
    <t>DistJobs Abi</t>
  </si>
  <si>
    <t>DistJobs AbiOsrm</t>
  </si>
  <si>
    <t>AitH Abi</t>
  </si>
  <si>
    <t>MK Abi</t>
  </si>
  <si>
    <t>WB Abi</t>
  </si>
  <si>
    <t>Paper Abi</t>
  </si>
  <si>
    <t>Total DST</t>
  </si>
  <si>
    <t>Travel DST</t>
  </si>
  <si>
    <t>Waiting DST</t>
  </si>
  <si>
    <t>Dist DST</t>
  </si>
  <si>
    <t>DistJobs DST</t>
  </si>
  <si>
    <t>AitH DST</t>
  </si>
  <si>
    <t>MK DST</t>
  </si>
  <si>
    <t>WB DST</t>
  </si>
  <si>
    <t>Paper DST</t>
  </si>
  <si>
    <t>Qtype</t>
  </si>
  <si>
    <t>Time DST</t>
  </si>
  <si>
    <t>Iterations DST</t>
  </si>
  <si>
    <t>Total Best</t>
  </si>
  <si>
    <t>Travel Best</t>
  </si>
  <si>
    <t>Travel Osrm Best</t>
  </si>
  <si>
    <t>Waiting Best</t>
  </si>
  <si>
    <t>Waiting Osrm Best</t>
  </si>
  <si>
    <t>Dist Best</t>
  </si>
  <si>
    <t>DistJobs Best</t>
  </si>
  <si>
    <t>DistJobs Osrm Best</t>
  </si>
  <si>
    <t>AitH Best</t>
  </si>
  <si>
    <t>MK Best</t>
  </si>
  <si>
    <t>WB Best</t>
  </si>
  <si>
    <t>Paper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</si>
</sst>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tabSelected="1" workbookViewId="0">
      <selection activeCell="G21" sqref="G21"/>
    </sheetView>
  </sheetViews>
  <sheetFormatPr defaultRowHeight="15" x14ac:dyDescent="0.25"/>
  <sheetData>
    <row r="1" spans="1:44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 s="12" customFormat="1" ht="12.75" x14ac:dyDescent="0.2">
      <c r="A2" s="6">
        <v>44137</v>
      </c>
      <c r="B2" s="7">
        <v>15</v>
      </c>
      <c r="C2" s="7">
        <v>480</v>
      </c>
      <c r="D2" s="7">
        <v>34</v>
      </c>
      <c r="E2" s="8">
        <v>10</v>
      </c>
      <c r="F2" s="8">
        <v>69</v>
      </c>
      <c r="G2" s="8">
        <v>28</v>
      </c>
      <c r="H2" s="9">
        <v>3570</v>
      </c>
      <c r="I2" s="10">
        <v>5640</v>
      </c>
      <c r="J2" s="10">
        <v>475</v>
      </c>
      <c r="K2" s="10">
        <v>372.88200000000001</v>
      </c>
      <c r="L2" s="10">
        <v>1595</v>
      </c>
      <c r="M2" s="10">
        <f>I2-H2-K2</f>
        <v>1697.1179999999999</v>
      </c>
      <c r="N2" s="10">
        <v>0</v>
      </c>
      <c r="O2" s="10">
        <v>271.2276</v>
      </c>
      <c r="P2" s="10">
        <v>288.26100000000002</v>
      </c>
      <c r="Q2" s="10">
        <v>-142.5</v>
      </c>
      <c r="R2" s="10">
        <v>-158.333</v>
      </c>
      <c r="S2" s="10">
        <v>-201</v>
      </c>
      <c r="T2" s="10">
        <v>-2070</v>
      </c>
      <c r="U2" s="10">
        <v>5452.46</v>
      </c>
      <c r="V2" s="10">
        <v>232.28</v>
      </c>
      <c r="W2" s="10">
        <v>1650.18</v>
      </c>
      <c r="X2" s="10">
        <v>325.69799999999998</v>
      </c>
      <c r="Y2" s="10">
        <v>161.1643</v>
      </c>
      <c r="Z2" s="10">
        <v>-69.680000000000007</v>
      </c>
      <c r="AA2" s="10">
        <v>-77.430000000000007</v>
      </c>
      <c r="AB2" s="10">
        <v>-127.25</v>
      </c>
      <c r="AC2" s="10">
        <v>-1882.46</v>
      </c>
      <c r="AD2" s="11">
        <v>5</v>
      </c>
      <c r="AE2" s="10">
        <v>629.8095783</v>
      </c>
      <c r="AF2" s="11">
        <v>391</v>
      </c>
      <c r="AG2" s="8" t="str">
        <f>IF(I2&lt;U2, "Abicare", "DST")</f>
        <v>DST</v>
      </c>
      <c r="AH2" s="8" t="str">
        <f>IF(J2&lt;V2, "Abicare", "DST")</f>
        <v>DST</v>
      </c>
      <c r="AI2" s="8" t="str">
        <f>IF(K2&lt;V2, "Abicare","DST")</f>
        <v>DST</v>
      </c>
      <c r="AJ2" s="8" t="str">
        <f t="shared" ref="AJ2:AJ8" si="0">IF(L2&lt;W2, "Abicare", "DST")</f>
        <v>Abicare</v>
      </c>
      <c r="AK2" s="8" t="str">
        <f>IF(M2&lt;W2, "Abicare", "DST")</f>
        <v>DST</v>
      </c>
      <c r="AL2" s="7">
        <v>0</v>
      </c>
      <c r="AM2" s="8" t="str">
        <f>IF(O2&lt;Y2, "Abicare","DST")</f>
        <v>DST</v>
      </c>
      <c r="AN2" s="8" t="str">
        <f>IF(P2&lt;Y2, "Abicare", "DST")</f>
        <v>DST</v>
      </c>
      <c r="AO2" s="8" t="str">
        <f>IF(Q2&gt;Z2,"Abicare","DST")</f>
        <v>DST</v>
      </c>
      <c r="AP2" s="8" t="str">
        <f>IF(R2&gt;AA2, "Abicare", "DST")</f>
        <v>DST</v>
      </c>
      <c r="AQ2" s="8" t="str">
        <f>IF(S2&gt;AB2, "Abicare", "DST")</f>
        <v>DST</v>
      </c>
      <c r="AR2" s="8" t="str">
        <f>IF(T2&gt;AC2, "Abicare", "DST")</f>
        <v>DST</v>
      </c>
    </row>
    <row r="3" spans="1:44" s="12" customFormat="1" ht="12.75" x14ac:dyDescent="0.2">
      <c r="A3" s="6">
        <v>44138</v>
      </c>
      <c r="B3" s="7"/>
      <c r="C3" s="7"/>
      <c r="D3" s="7"/>
      <c r="E3" s="8">
        <v>11</v>
      </c>
      <c r="F3" s="8">
        <v>70</v>
      </c>
      <c r="G3" s="8">
        <v>28</v>
      </c>
      <c r="H3" s="9">
        <v>3390</v>
      </c>
      <c r="I3" s="10">
        <v>5460</v>
      </c>
      <c r="J3" s="10">
        <v>489.88</v>
      </c>
      <c r="K3" s="10">
        <v>381.577</v>
      </c>
      <c r="L3" s="10">
        <v>1580.1166000000001</v>
      </c>
      <c r="M3" s="10">
        <f t="shared" ref="M3:M8" si="1">I3-H3-K3</f>
        <v>1688.423</v>
      </c>
      <c r="N3" s="10">
        <v>0</v>
      </c>
      <c r="O3" s="10">
        <v>289.15890000000002</v>
      </c>
      <c r="P3" s="10">
        <v>307.62799999999999</v>
      </c>
      <c r="Q3" s="10">
        <v>-146.965</v>
      </c>
      <c r="R3" s="10">
        <v>-163.2944</v>
      </c>
      <c r="S3" s="10">
        <v>-206.965</v>
      </c>
      <c r="T3" s="10">
        <v>-2070</v>
      </c>
      <c r="U3" s="10">
        <v>5282.68</v>
      </c>
      <c r="V3" s="10">
        <v>227.02</v>
      </c>
      <c r="W3" s="10">
        <v>1665.65</v>
      </c>
      <c r="X3" s="10">
        <v>347.47329999999999</v>
      </c>
      <c r="Y3" s="10">
        <v>153.3081</v>
      </c>
      <c r="Z3" s="10">
        <v>-68.11</v>
      </c>
      <c r="AA3" s="10">
        <v>-75.67</v>
      </c>
      <c r="AB3" s="10">
        <v>-125.11</v>
      </c>
      <c r="AC3" s="10">
        <v>-1892.68</v>
      </c>
      <c r="AD3" s="11">
        <v>5</v>
      </c>
      <c r="AE3" s="10">
        <v>630.41835119999996</v>
      </c>
      <c r="AF3" s="11">
        <v>334</v>
      </c>
      <c r="AG3" s="8" t="str">
        <f>IF(I3&lt;U3, "Abicare", "DST")</f>
        <v>DST</v>
      </c>
      <c r="AH3" s="8" t="str">
        <f>IF(J3&lt;V3, "Abicare", "DST")</f>
        <v>DST</v>
      </c>
      <c r="AI3" s="8" t="str">
        <f t="shared" ref="AI3:AI8" si="2">IF(K3&lt;V3, "Abicare","DST")</f>
        <v>DST</v>
      </c>
      <c r="AJ3" s="8" t="str">
        <f t="shared" si="0"/>
        <v>Abicare</v>
      </c>
      <c r="AK3" s="8" t="str">
        <f t="shared" ref="AK3:AK8" si="3">IF(M3&lt;W3, "Abicare", "DST")</f>
        <v>DST</v>
      </c>
      <c r="AL3" s="7">
        <v>0</v>
      </c>
      <c r="AM3" s="8" t="str">
        <f t="shared" ref="AM3:AM8" si="4">IF(O3&lt;Y3, "Abicare","DST")</f>
        <v>DST</v>
      </c>
      <c r="AN3" s="8" t="str">
        <f t="shared" ref="AN3:AN8" si="5">IF(P3&lt;Y3, "Abicare", "DST")</f>
        <v>DST</v>
      </c>
      <c r="AO3" s="8" t="str">
        <f t="shared" ref="AO3:AO8" si="6">IF(Q3&gt;Z3,"Abicare","DST")</f>
        <v>DST</v>
      </c>
      <c r="AP3" s="8" t="str">
        <f t="shared" ref="AP3:AR8" si="7">IF(R3&gt;AA3, "Abicare", "DST")</f>
        <v>DST</v>
      </c>
      <c r="AQ3" s="8" t="str">
        <f t="shared" si="7"/>
        <v>DST</v>
      </c>
      <c r="AR3" s="8" t="str">
        <f t="shared" si="7"/>
        <v>DST</v>
      </c>
    </row>
    <row r="4" spans="1:44" s="12" customFormat="1" ht="12.75" x14ac:dyDescent="0.2">
      <c r="A4" s="6">
        <v>44139</v>
      </c>
      <c r="B4" s="7"/>
      <c r="C4" s="7"/>
      <c r="D4" s="7"/>
      <c r="E4" s="8">
        <v>10</v>
      </c>
      <c r="F4" s="8">
        <v>72</v>
      </c>
      <c r="G4" s="8">
        <v>27</v>
      </c>
      <c r="H4" s="9">
        <v>3480</v>
      </c>
      <c r="I4" s="10">
        <v>5160</v>
      </c>
      <c r="J4" s="10">
        <v>490.76659999999998</v>
      </c>
      <c r="K4" s="10">
        <v>384.52</v>
      </c>
      <c r="L4" s="10">
        <v>1189.2333000000001</v>
      </c>
      <c r="M4" s="10">
        <f t="shared" si="1"/>
        <v>1295.48</v>
      </c>
      <c r="N4" s="10">
        <v>0</v>
      </c>
      <c r="O4" s="10">
        <v>279.79730000000001</v>
      </c>
      <c r="P4" s="10">
        <v>301.649</v>
      </c>
      <c r="Q4" s="10">
        <v>-147.22999999999999</v>
      </c>
      <c r="R4" s="10">
        <v>-163.58879999999999</v>
      </c>
      <c r="S4" s="10">
        <v>-222.23</v>
      </c>
      <c r="T4" s="10">
        <v>-1680</v>
      </c>
      <c r="U4" s="10">
        <v>4996.38</v>
      </c>
      <c r="V4" s="10">
        <v>242.58</v>
      </c>
      <c r="W4" s="10">
        <v>1273.8</v>
      </c>
      <c r="X4" s="10">
        <v>332.5421</v>
      </c>
      <c r="Y4" s="10">
        <v>165.69120000000001</v>
      </c>
      <c r="Z4" s="10">
        <v>-72.77</v>
      </c>
      <c r="AA4" s="10">
        <v>-80.86</v>
      </c>
      <c r="AB4" s="10">
        <v>-146.27000000000001</v>
      </c>
      <c r="AC4" s="10">
        <v>-1516.38</v>
      </c>
      <c r="AD4" s="11">
        <v>5</v>
      </c>
      <c r="AE4" s="10">
        <v>630.17876379999996</v>
      </c>
      <c r="AF4" s="11">
        <v>332</v>
      </c>
      <c r="AG4" s="8" t="str">
        <f>IF(I4&lt;U4, "Abicare", "DST")</f>
        <v>DST</v>
      </c>
      <c r="AH4" s="8" t="str">
        <f>IF(J4&lt;V4, "Abicare", "DST")</f>
        <v>DST</v>
      </c>
      <c r="AI4" s="8" t="str">
        <f t="shared" si="2"/>
        <v>DST</v>
      </c>
      <c r="AJ4" s="8" t="str">
        <f t="shared" si="0"/>
        <v>Abicare</v>
      </c>
      <c r="AK4" s="8" t="str">
        <f t="shared" si="3"/>
        <v>DST</v>
      </c>
      <c r="AL4" s="7">
        <v>0</v>
      </c>
      <c r="AM4" s="8" t="str">
        <f t="shared" si="4"/>
        <v>DST</v>
      </c>
      <c r="AN4" s="8" t="str">
        <f t="shared" si="5"/>
        <v>DST</v>
      </c>
      <c r="AO4" s="8" t="str">
        <f t="shared" si="6"/>
        <v>DST</v>
      </c>
      <c r="AP4" s="8" t="str">
        <f t="shared" si="7"/>
        <v>DST</v>
      </c>
      <c r="AQ4" s="8" t="str">
        <f t="shared" si="7"/>
        <v>DST</v>
      </c>
      <c r="AR4" s="8" t="str">
        <f t="shared" si="7"/>
        <v>DST</v>
      </c>
    </row>
    <row r="5" spans="1:44" s="12" customFormat="1" ht="12.75" x14ac:dyDescent="0.2">
      <c r="A5" s="6">
        <v>44140</v>
      </c>
      <c r="B5" s="7"/>
      <c r="C5" s="7"/>
      <c r="D5" s="7"/>
      <c r="E5" s="8">
        <v>10</v>
      </c>
      <c r="F5" s="8">
        <v>73</v>
      </c>
      <c r="G5" s="8">
        <v>29</v>
      </c>
      <c r="H5" s="9">
        <v>3615</v>
      </c>
      <c r="I5" s="10">
        <v>5265</v>
      </c>
      <c r="J5" s="10">
        <v>490.41665999999998</v>
      </c>
      <c r="K5" s="10">
        <v>389.947</v>
      </c>
      <c r="L5" s="10">
        <v>1159.5833</v>
      </c>
      <c r="M5" s="10">
        <f t="shared" si="1"/>
        <v>1260.0529999999999</v>
      </c>
      <c r="N5" s="10">
        <v>0</v>
      </c>
      <c r="O5" s="10">
        <v>282.88240000000002</v>
      </c>
      <c r="P5" s="10">
        <v>302.08100000000002</v>
      </c>
      <c r="Q5" s="10">
        <v>-147.124999</v>
      </c>
      <c r="R5" s="10">
        <v>-163.47219999999999</v>
      </c>
      <c r="S5" s="10">
        <v>-198.12499</v>
      </c>
      <c r="T5" s="10">
        <v>-1649.999</v>
      </c>
      <c r="U5" s="10">
        <v>5089.72</v>
      </c>
      <c r="V5" s="10">
        <v>271.44</v>
      </c>
      <c r="W5" s="10">
        <v>1203.28</v>
      </c>
      <c r="X5" s="10">
        <v>332.73410000000001</v>
      </c>
      <c r="Y5" s="10">
        <v>193.5531</v>
      </c>
      <c r="Z5" s="10">
        <v>-81.430000000000007</v>
      </c>
      <c r="AA5" s="10">
        <v>-90.48</v>
      </c>
      <c r="AB5" s="10">
        <v>-131.75</v>
      </c>
      <c r="AC5" s="10">
        <v>-1474.72</v>
      </c>
      <c r="AD5" s="11">
        <v>5</v>
      </c>
      <c r="AE5" s="10">
        <v>631.36753980000003</v>
      </c>
      <c r="AF5" s="11">
        <v>320</v>
      </c>
      <c r="AG5" s="8" t="str">
        <f>IF(I5&lt;U5, "Abicare", "DST")</f>
        <v>DST</v>
      </c>
      <c r="AH5" s="8" t="str">
        <f>IF(J5&lt;V5, "Abicare", "DST")</f>
        <v>DST</v>
      </c>
      <c r="AI5" s="8" t="str">
        <f t="shared" si="2"/>
        <v>DST</v>
      </c>
      <c r="AJ5" s="8" t="str">
        <f t="shared" si="0"/>
        <v>Abicare</v>
      </c>
      <c r="AK5" s="8" t="str">
        <f t="shared" si="3"/>
        <v>DST</v>
      </c>
      <c r="AL5" s="7">
        <v>0</v>
      </c>
      <c r="AM5" s="8" t="str">
        <f t="shared" si="4"/>
        <v>DST</v>
      </c>
      <c r="AN5" s="8" t="str">
        <f t="shared" si="5"/>
        <v>DST</v>
      </c>
      <c r="AO5" s="8" t="str">
        <f t="shared" si="6"/>
        <v>DST</v>
      </c>
      <c r="AP5" s="8" t="str">
        <f t="shared" si="7"/>
        <v>DST</v>
      </c>
      <c r="AQ5" s="8" t="str">
        <f t="shared" si="7"/>
        <v>DST</v>
      </c>
      <c r="AR5" s="8" t="str">
        <f t="shared" si="7"/>
        <v>DST</v>
      </c>
    </row>
    <row r="6" spans="1:44" s="12" customFormat="1" ht="12.75" x14ac:dyDescent="0.2">
      <c r="A6" s="6">
        <v>44141</v>
      </c>
      <c r="B6" s="7"/>
      <c r="C6" s="7"/>
      <c r="D6" s="7"/>
      <c r="E6" s="8">
        <v>11</v>
      </c>
      <c r="F6" s="8">
        <v>71</v>
      </c>
      <c r="G6" s="8">
        <v>27</v>
      </c>
      <c r="H6" s="9">
        <v>3330</v>
      </c>
      <c r="I6" s="10">
        <v>4875</v>
      </c>
      <c r="J6" s="10">
        <v>479.5</v>
      </c>
      <c r="K6" s="10">
        <v>378.22300000000001</v>
      </c>
      <c r="L6" s="10">
        <v>1065.5</v>
      </c>
      <c r="M6" s="10">
        <f t="shared" si="1"/>
        <v>1166.777</v>
      </c>
      <c r="N6" s="10">
        <v>0</v>
      </c>
      <c r="O6" s="10">
        <v>279.10849999999999</v>
      </c>
      <c r="P6" s="10">
        <v>301.38600000000002</v>
      </c>
      <c r="Q6" s="10">
        <v>-143.85</v>
      </c>
      <c r="R6" s="10">
        <v>-159.833</v>
      </c>
      <c r="S6" s="10">
        <v>-217.35</v>
      </c>
      <c r="T6" s="10">
        <v>-1545</v>
      </c>
      <c r="U6" s="10">
        <v>4617.3599999999997</v>
      </c>
      <c r="V6" s="10">
        <v>243.76</v>
      </c>
      <c r="W6" s="10">
        <v>1043.5999999999999</v>
      </c>
      <c r="X6" s="10">
        <v>422.44369999999998</v>
      </c>
      <c r="Y6" s="10">
        <v>167.3366</v>
      </c>
      <c r="Z6" s="10">
        <v>-73.13</v>
      </c>
      <c r="AA6" s="10">
        <v>-81.25</v>
      </c>
      <c r="AB6" s="10">
        <v>-147.32</v>
      </c>
      <c r="AC6" s="10">
        <v>-1287.3599999999999</v>
      </c>
      <c r="AD6" s="11">
        <v>5</v>
      </c>
      <c r="AE6" s="10">
        <v>630.94680919999996</v>
      </c>
      <c r="AF6" s="11">
        <v>288</v>
      </c>
      <c r="AG6" s="8" t="str">
        <f>IF(I6&lt;U6, "Abicare", "DST")</f>
        <v>DST</v>
      </c>
      <c r="AH6" s="8" t="str">
        <f>IF(J6&lt;V6, "Abicare", "DST")</f>
        <v>DST</v>
      </c>
      <c r="AI6" s="8" t="str">
        <f t="shared" si="2"/>
        <v>DST</v>
      </c>
      <c r="AJ6" s="8" t="str">
        <f t="shared" si="0"/>
        <v>DST</v>
      </c>
      <c r="AK6" s="8" t="str">
        <f t="shared" si="3"/>
        <v>DST</v>
      </c>
      <c r="AL6" s="7">
        <v>0</v>
      </c>
      <c r="AM6" s="8" t="str">
        <f t="shared" si="4"/>
        <v>DST</v>
      </c>
      <c r="AN6" s="8" t="str">
        <f t="shared" si="5"/>
        <v>DST</v>
      </c>
      <c r="AO6" s="8" t="str">
        <f t="shared" si="6"/>
        <v>DST</v>
      </c>
      <c r="AP6" s="8" t="str">
        <f t="shared" si="7"/>
        <v>DST</v>
      </c>
      <c r="AQ6" s="8" t="str">
        <f t="shared" si="7"/>
        <v>DST</v>
      </c>
      <c r="AR6" s="8" t="str">
        <f t="shared" si="7"/>
        <v>DST</v>
      </c>
    </row>
    <row r="7" spans="1:44" s="12" customFormat="1" ht="12.75" x14ac:dyDescent="0.2">
      <c r="A7" s="6">
        <v>44142</v>
      </c>
      <c r="B7" s="7"/>
      <c r="C7" s="7"/>
      <c r="D7" s="7"/>
      <c r="E7" s="8">
        <v>8</v>
      </c>
      <c r="F7" s="8">
        <v>63</v>
      </c>
      <c r="G7" s="8">
        <v>24</v>
      </c>
      <c r="H7" s="9">
        <v>2370</v>
      </c>
      <c r="I7" s="10">
        <v>3780</v>
      </c>
      <c r="J7" s="10">
        <v>452.666</v>
      </c>
      <c r="K7" s="10">
        <v>356.82799999999997</v>
      </c>
      <c r="L7" s="10">
        <v>957.33299999999997</v>
      </c>
      <c r="M7" s="10">
        <f t="shared" si="1"/>
        <v>1053.172</v>
      </c>
      <c r="N7" s="10">
        <v>0</v>
      </c>
      <c r="O7" s="10">
        <v>269.18849999999998</v>
      </c>
      <c r="P7" s="10">
        <v>291.57600000000002</v>
      </c>
      <c r="Q7" s="10">
        <v>-135.80000000000001</v>
      </c>
      <c r="R7" s="10">
        <v>-150.8888</v>
      </c>
      <c r="S7" s="10">
        <v>-212.3</v>
      </c>
      <c r="T7" s="10">
        <v>-1410</v>
      </c>
      <c r="U7" s="10">
        <v>3616.35</v>
      </c>
      <c r="V7" s="10">
        <v>243.81</v>
      </c>
      <c r="W7" s="10">
        <v>1002.54</v>
      </c>
      <c r="X7" s="10">
        <v>364.12990000000002</v>
      </c>
      <c r="Y7" s="10">
        <v>176.95259999999999</v>
      </c>
      <c r="Z7" s="10">
        <v>-73.14</v>
      </c>
      <c r="AA7" s="10">
        <v>-81.27</v>
      </c>
      <c r="AB7" s="10">
        <v>-147.01</v>
      </c>
      <c r="AC7" s="10">
        <v>-1246.3499999999999</v>
      </c>
      <c r="AD7" s="11">
        <v>5</v>
      </c>
      <c r="AE7" s="10">
        <v>623.01187159999995</v>
      </c>
      <c r="AF7" s="11">
        <v>709</v>
      </c>
      <c r="AG7" s="8" t="str">
        <f>IF(I7&lt;U7, "Abicare", "DST")</f>
        <v>DST</v>
      </c>
      <c r="AH7" s="8" t="str">
        <f>IF(J7&lt;V7, "Abicare", "DST")</f>
        <v>DST</v>
      </c>
      <c r="AI7" s="8" t="str">
        <f t="shared" si="2"/>
        <v>DST</v>
      </c>
      <c r="AJ7" s="8" t="str">
        <f t="shared" si="0"/>
        <v>Abicare</v>
      </c>
      <c r="AK7" s="8" t="str">
        <f t="shared" si="3"/>
        <v>DST</v>
      </c>
      <c r="AL7" s="7">
        <v>0</v>
      </c>
      <c r="AM7" s="8" t="str">
        <f t="shared" si="4"/>
        <v>DST</v>
      </c>
      <c r="AN7" s="8" t="str">
        <f t="shared" si="5"/>
        <v>DST</v>
      </c>
      <c r="AO7" s="8" t="str">
        <f t="shared" si="6"/>
        <v>DST</v>
      </c>
      <c r="AP7" s="8" t="str">
        <f t="shared" si="7"/>
        <v>DST</v>
      </c>
      <c r="AQ7" s="8" t="str">
        <f t="shared" si="7"/>
        <v>DST</v>
      </c>
      <c r="AR7" s="8" t="str">
        <f t="shared" si="7"/>
        <v>DST</v>
      </c>
    </row>
    <row r="8" spans="1:44" s="12" customFormat="1" ht="12.75" x14ac:dyDescent="0.2">
      <c r="A8" s="6">
        <v>44143</v>
      </c>
      <c r="B8" s="7"/>
      <c r="C8" s="7"/>
      <c r="D8" s="7"/>
      <c r="E8" s="8">
        <v>9</v>
      </c>
      <c r="F8" s="8">
        <v>62</v>
      </c>
      <c r="G8" s="8">
        <v>24</v>
      </c>
      <c r="H8" s="9">
        <v>2295</v>
      </c>
      <c r="I8" s="10">
        <v>3720</v>
      </c>
      <c r="J8" s="10">
        <v>405.40965999999997</v>
      </c>
      <c r="K8" s="10">
        <v>324.72300000000001</v>
      </c>
      <c r="L8" s="10">
        <v>1019.59</v>
      </c>
      <c r="M8" s="10">
        <f t="shared" si="1"/>
        <v>1100.277</v>
      </c>
      <c r="N8" s="10">
        <v>0</v>
      </c>
      <c r="O8" s="10">
        <v>235.1815</v>
      </c>
      <c r="P8" s="10">
        <v>250.768</v>
      </c>
      <c r="Q8" s="10">
        <v>-121.62289989999999</v>
      </c>
      <c r="R8" s="10">
        <v>-135.13655499999999</v>
      </c>
      <c r="S8" s="10">
        <v>-190.62289999999999</v>
      </c>
      <c r="T8" s="10">
        <v>-1425</v>
      </c>
      <c r="U8" s="10">
        <v>3608.01</v>
      </c>
      <c r="V8" s="10">
        <v>223.68</v>
      </c>
      <c r="W8" s="10">
        <v>1089.32</v>
      </c>
      <c r="X8" s="10">
        <v>356.12670000000003</v>
      </c>
      <c r="Y8" s="10">
        <v>160.10290000000001</v>
      </c>
      <c r="Z8" s="10">
        <v>-67.099999999999994</v>
      </c>
      <c r="AA8" s="10">
        <v>-74.56</v>
      </c>
      <c r="AB8" s="10">
        <v>-135.63</v>
      </c>
      <c r="AC8" s="10">
        <v>-1313</v>
      </c>
      <c r="AD8" s="11">
        <v>5</v>
      </c>
      <c r="AE8" s="10">
        <v>622.5730016</v>
      </c>
      <c r="AF8" s="11">
        <v>664</v>
      </c>
      <c r="AG8" s="8" t="str">
        <f>IF(I8&lt;U8, "Abicare", "DST")</f>
        <v>DST</v>
      </c>
      <c r="AH8" s="8" t="str">
        <f>IF(J8&lt;V8, "Abicare", "DST")</f>
        <v>DST</v>
      </c>
      <c r="AI8" s="8" t="str">
        <f t="shared" si="2"/>
        <v>DST</v>
      </c>
      <c r="AJ8" s="8" t="str">
        <f t="shared" si="0"/>
        <v>Abicare</v>
      </c>
      <c r="AK8" s="8" t="str">
        <f t="shared" si="3"/>
        <v>DST</v>
      </c>
      <c r="AL8" s="7">
        <v>0</v>
      </c>
      <c r="AM8" s="8" t="str">
        <f t="shared" si="4"/>
        <v>DST</v>
      </c>
      <c r="AN8" s="8" t="str">
        <f t="shared" si="5"/>
        <v>DST</v>
      </c>
      <c r="AO8" s="8" t="str">
        <f t="shared" si="6"/>
        <v>DST</v>
      </c>
      <c r="AP8" s="8" t="str">
        <f t="shared" si="7"/>
        <v>DST</v>
      </c>
      <c r="AQ8" s="8" t="str">
        <f t="shared" si="7"/>
        <v>DST</v>
      </c>
      <c r="AR8" s="8" t="str">
        <f t="shared" si="7"/>
        <v>DST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Asyl Hawa</dc:creator>
  <cp:lastModifiedBy>Asyl Hawa</cp:lastModifiedBy>
  <dcterms:created xsi:type="dcterms:W3CDTF">2015-06-05T18:17:20Z</dcterms:created>
  <dcterms:modified xsi:type="dcterms:W3CDTF">2021-01-07T15:00:36Z</dcterms:modified>
</cp:coreProperties>
</file>