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outputs\results\"/>
    </mc:Choice>
  </mc:AlternateContent>
  <xr:revisionPtr revIDLastSave="0" documentId="13_ncr:1_{71CD6395-1947-45C1-AD99-E42FA6A42F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8" i="1" l="1"/>
  <c r="AQ8" i="1"/>
  <c r="AP8" i="1"/>
  <c r="AO8" i="1"/>
  <c r="AN8" i="1"/>
  <c r="AM8" i="1"/>
  <c r="AJ8" i="1"/>
  <c r="AI8" i="1"/>
  <c r="AH8" i="1"/>
  <c r="AG8" i="1"/>
  <c r="M8" i="1"/>
  <c r="AK8" i="1" s="1"/>
  <c r="AR7" i="1"/>
  <c r="AQ7" i="1"/>
  <c r="AP7" i="1"/>
  <c r="AO7" i="1"/>
  <c r="AN7" i="1"/>
  <c r="AM7" i="1"/>
  <c r="AJ7" i="1"/>
  <c r="AI7" i="1"/>
  <c r="AH7" i="1"/>
  <c r="AG7" i="1"/>
  <c r="M7" i="1"/>
  <c r="AK7" i="1" s="1"/>
  <c r="AR6" i="1"/>
  <c r="AQ6" i="1"/>
  <c r="AP6" i="1"/>
  <c r="AO6" i="1"/>
  <c r="AN6" i="1"/>
  <c r="AM6" i="1"/>
  <c r="AJ6" i="1"/>
  <c r="AI6" i="1"/>
  <c r="AH6" i="1"/>
  <c r="AG6" i="1"/>
  <c r="M6" i="1"/>
  <c r="AK6" i="1" s="1"/>
  <c r="AR5" i="1"/>
  <c r="AQ5" i="1"/>
  <c r="AP5" i="1"/>
  <c r="AO5" i="1"/>
  <c r="AN5" i="1"/>
  <c r="AM5" i="1"/>
  <c r="AJ5" i="1"/>
  <c r="AI5" i="1"/>
  <c r="AH5" i="1"/>
  <c r="AG5" i="1"/>
  <c r="M5" i="1"/>
  <c r="AK5" i="1" s="1"/>
  <c r="AR4" i="1"/>
  <c r="AQ4" i="1"/>
  <c r="AP4" i="1"/>
  <c r="AO4" i="1"/>
  <c r="AN4" i="1"/>
  <c r="AM4" i="1"/>
  <c r="AJ4" i="1"/>
  <c r="AI4" i="1"/>
  <c r="AH4" i="1"/>
  <c r="AG4" i="1"/>
  <c r="M4" i="1"/>
  <c r="AK4" i="1" s="1"/>
  <c r="AR3" i="1"/>
  <c r="AQ3" i="1"/>
  <c r="AP3" i="1"/>
  <c r="AO3" i="1"/>
  <c r="AN3" i="1"/>
  <c r="AM3" i="1"/>
  <c r="AJ3" i="1"/>
  <c r="AI3" i="1"/>
  <c r="AH3" i="1"/>
  <c r="AG3" i="1"/>
  <c r="M3" i="1"/>
  <c r="AK3" i="1" s="1"/>
  <c r="AR2" i="1"/>
  <c r="AQ2" i="1"/>
  <c r="AP2" i="1"/>
  <c r="AO2" i="1"/>
  <c r="AN2" i="1"/>
  <c r="AM2" i="1"/>
  <c r="AJ2" i="1"/>
  <c r="AI2" i="1"/>
  <c r="AH2" i="1"/>
  <c r="AG2" i="1"/>
  <c r="M2" i="1"/>
  <c r="AK2" i="1" s="1"/>
</calcChain>
</file>

<file path=xl/sharedStrings.xml><?xml version="1.0" encoding="utf-8"?>
<sst xmlns="http://schemas.openxmlformats.org/spreadsheetml/2006/main" count="44" uniqueCount="44">
  <si>
    <t>Date</t>
  </si>
  <si>
    <t>nNurses</t>
  </si>
  <si>
    <t>nJobs</t>
  </si>
  <si>
    <t>nClients</t>
  </si>
  <si>
    <t>Nurses</t>
  </si>
  <si>
    <t>Jobs</t>
  </si>
  <si>
    <t>Clients</t>
  </si>
  <si>
    <t>Service Time</t>
  </si>
  <si>
    <t>Total Abi</t>
  </si>
  <si>
    <t>Travel Abi</t>
  </si>
  <si>
    <t>Travel AbiOsrm</t>
  </si>
  <si>
    <t>Waiting Abi</t>
  </si>
  <si>
    <t>Waiting AbiOsrm</t>
  </si>
  <si>
    <t>Dist Abi</t>
  </si>
  <si>
    <t>DistJobs Abi</t>
  </si>
  <si>
    <t>DistJobs AbiOsrm</t>
  </si>
  <si>
    <t>AitH Abi</t>
  </si>
  <si>
    <t>MK Abi</t>
  </si>
  <si>
    <t>WB Abi</t>
  </si>
  <si>
    <t>Paper Abi</t>
  </si>
  <si>
    <t>Total DST</t>
  </si>
  <si>
    <t>Travel DST</t>
  </si>
  <si>
    <t>Waiting DST</t>
  </si>
  <si>
    <t>Dist DST</t>
  </si>
  <si>
    <t>DistJobs DST</t>
  </si>
  <si>
    <t>AitH DST</t>
  </si>
  <si>
    <t>MK DST</t>
  </si>
  <si>
    <t>WB DST</t>
  </si>
  <si>
    <t>Paper DST</t>
  </si>
  <si>
    <t>Qtype</t>
  </si>
  <si>
    <t>Time DST</t>
  </si>
  <si>
    <t>Iterations DST</t>
  </si>
  <si>
    <t>Total Best</t>
  </si>
  <si>
    <t>Travel Best</t>
  </si>
  <si>
    <t>Travel Osrm Best</t>
  </si>
  <si>
    <t>Waiting Best</t>
  </si>
  <si>
    <t>Waiting Osrm Best</t>
  </si>
  <si>
    <t>Dist Best</t>
  </si>
  <si>
    <t>DistJobs Best</t>
  </si>
  <si>
    <t>DistJobs Osrm Best</t>
  </si>
  <si>
    <t>AitH Best</t>
  </si>
  <si>
    <t>MK Best</t>
  </si>
  <si>
    <t>WB Best</t>
  </si>
  <si>
    <t>Paper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</si>
</sst>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tabSelected="1" workbookViewId="0">
      <selection sqref="A1:XFD8"/>
    </sheetView>
  </sheetViews>
  <sheetFormatPr defaultRowHeight="15" x14ac:dyDescent="0.25"/>
  <sheetData>
    <row r="1" spans="1:44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 s="12" customFormat="1" ht="12.75" x14ac:dyDescent="0.2">
      <c r="A2" s="6">
        <v>44137</v>
      </c>
      <c r="B2" s="7">
        <v>23</v>
      </c>
      <c r="C2" s="7">
        <v>735</v>
      </c>
      <c r="D2" s="7">
        <v>47</v>
      </c>
      <c r="E2" s="7">
        <v>13</v>
      </c>
      <c r="F2" s="7">
        <v>102</v>
      </c>
      <c r="G2" s="7">
        <v>37</v>
      </c>
      <c r="H2" s="8">
        <v>4155</v>
      </c>
      <c r="I2" s="9">
        <v>6285</v>
      </c>
      <c r="J2" s="9">
        <v>722.55</v>
      </c>
      <c r="K2" s="9">
        <v>674.46100000000001</v>
      </c>
      <c r="L2" s="9">
        <v>1407.45</v>
      </c>
      <c r="M2" s="9">
        <f>I2-H2-K2</f>
        <v>1455.539</v>
      </c>
      <c r="N2" s="9">
        <v>0</v>
      </c>
      <c r="O2" s="9">
        <v>510.43239999999997</v>
      </c>
      <c r="P2" s="9">
        <v>497.03300000000002</v>
      </c>
      <c r="Q2" s="9">
        <v>-216.76499999999999</v>
      </c>
      <c r="R2" s="9">
        <v>-240.85</v>
      </c>
      <c r="S2" s="9">
        <v>-303.76499999999999</v>
      </c>
      <c r="T2" s="9">
        <v>-2130</v>
      </c>
      <c r="U2" s="9">
        <v>5851.16</v>
      </c>
      <c r="V2" s="9">
        <v>687</v>
      </c>
      <c r="W2" s="9">
        <v>1009.16</v>
      </c>
      <c r="X2" s="9">
        <v>1166.9715000000001</v>
      </c>
      <c r="Y2" s="9">
        <v>569.09</v>
      </c>
      <c r="Z2" s="9">
        <v>-65422.77</v>
      </c>
      <c r="AA2" s="9">
        <v>-230.84</v>
      </c>
      <c r="AB2" s="9">
        <v>-65512.77</v>
      </c>
      <c r="AC2" s="9">
        <v>-1723.77</v>
      </c>
      <c r="AD2" s="10">
        <v>5</v>
      </c>
      <c r="AE2" s="9">
        <v>670.29817439999999</v>
      </c>
      <c r="AF2" s="10">
        <v>61</v>
      </c>
      <c r="AG2" s="7" t="str">
        <f>IF(I2&lt;U2, "Abicare", "DST")</f>
        <v>DST</v>
      </c>
      <c r="AH2" s="7" t="str">
        <f>IF(J2&lt;V2, "Abicare", "DST")</f>
        <v>DST</v>
      </c>
      <c r="AI2" s="7" t="str">
        <f>IF(K2&lt;V2, "Abicare","DST")</f>
        <v>Abicare</v>
      </c>
      <c r="AJ2" s="7" t="str">
        <f t="shared" ref="AJ2:AJ8" si="0">IF(L2&lt;W2, "Abicare", "DST")</f>
        <v>DST</v>
      </c>
      <c r="AK2" s="7" t="str">
        <f>IF(M2&lt;W2, "Abicare", "DST")</f>
        <v>DST</v>
      </c>
      <c r="AL2" s="11">
        <v>0</v>
      </c>
      <c r="AM2" s="7" t="str">
        <f>IF(O2&lt;Y2, "Abicare","DST")</f>
        <v>Abicare</v>
      </c>
      <c r="AN2" s="7" t="str">
        <f>IF(P2&lt;Y2, "Abicare", "DST")</f>
        <v>Abicare</v>
      </c>
      <c r="AO2" s="7" t="str">
        <f>IF(Q2&gt;Z2,"Abicare","DST")</f>
        <v>Abicare</v>
      </c>
      <c r="AP2" s="7" t="str">
        <f t="shared" ref="AP2:AR8" si="1">IF(R2&gt;AA2, "Abicare", "DST")</f>
        <v>DST</v>
      </c>
      <c r="AQ2" s="7" t="str">
        <f t="shared" si="1"/>
        <v>Abicare</v>
      </c>
      <c r="AR2" s="7" t="str">
        <f t="shared" si="1"/>
        <v>DST</v>
      </c>
    </row>
    <row r="3" spans="1:44" s="12" customFormat="1" ht="12.75" x14ac:dyDescent="0.2">
      <c r="A3" s="6">
        <v>44138</v>
      </c>
      <c r="B3" s="7"/>
      <c r="C3" s="7"/>
      <c r="D3" s="7"/>
      <c r="E3" s="7">
        <v>14</v>
      </c>
      <c r="F3" s="7">
        <v>103</v>
      </c>
      <c r="G3" s="7">
        <v>38</v>
      </c>
      <c r="H3" s="8">
        <v>4275</v>
      </c>
      <c r="I3" s="9">
        <v>6030</v>
      </c>
      <c r="J3" s="9">
        <v>728.61659999999995</v>
      </c>
      <c r="K3" s="9">
        <v>675.89</v>
      </c>
      <c r="L3" s="9">
        <v>1026.3800000000001</v>
      </c>
      <c r="M3" s="9">
        <f t="shared" ref="M3:M8" si="2">I3-H3-K3</f>
        <v>1079.1100000000001</v>
      </c>
      <c r="N3" s="9">
        <v>0</v>
      </c>
      <c r="O3" s="9">
        <v>505.55610000000001</v>
      </c>
      <c r="P3" s="9">
        <v>502.22699999999998</v>
      </c>
      <c r="Q3" s="9">
        <v>-218.58500000000001</v>
      </c>
      <c r="R3" s="9">
        <v>-242.87200000000001</v>
      </c>
      <c r="S3" s="9">
        <v>-293.58499999999998</v>
      </c>
      <c r="T3" s="9">
        <v>-1755</v>
      </c>
      <c r="U3" s="9">
        <v>5758.7</v>
      </c>
      <c r="V3" s="9">
        <v>745.88</v>
      </c>
      <c r="W3" s="9">
        <v>737.81</v>
      </c>
      <c r="X3" s="9">
        <v>1293.8867</v>
      </c>
      <c r="Y3" s="9">
        <v>662.54790000000003</v>
      </c>
      <c r="Z3" s="9">
        <v>-533990.43000000005</v>
      </c>
      <c r="AA3" s="9">
        <v>-265.82</v>
      </c>
      <c r="AB3" s="9">
        <v>-534066.74</v>
      </c>
      <c r="AC3" s="9">
        <v>-1745.58</v>
      </c>
      <c r="AD3" s="10">
        <v>5</v>
      </c>
      <c r="AE3" s="9">
        <v>688.76248099999998</v>
      </c>
      <c r="AF3" s="10">
        <v>57</v>
      </c>
      <c r="AG3" s="7" t="str">
        <f>IF(I3&lt;U3, "Abicare", "DST")</f>
        <v>DST</v>
      </c>
      <c r="AH3" s="7" t="str">
        <f>IF(J3&lt;V3, "Abicare", "DST")</f>
        <v>Abicare</v>
      </c>
      <c r="AI3" s="7" t="str">
        <f t="shared" ref="AI3:AI8" si="3">IF(K3&lt;V3, "Abicare","DST")</f>
        <v>Abicare</v>
      </c>
      <c r="AJ3" s="7" t="str">
        <f t="shared" si="0"/>
        <v>DST</v>
      </c>
      <c r="AK3" s="7" t="str">
        <f t="shared" ref="AK3:AK8" si="4">IF(M3&lt;W3, "Abicare", "DST")</f>
        <v>DST</v>
      </c>
      <c r="AL3" s="11">
        <v>0</v>
      </c>
      <c r="AM3" s="7" t="str">
        <f t="shared" ref="AM3:AM8" si="5">IF(O3&lt;Y3, "Abicare","DST")</f>
        <v>Abicare</v>
      </c>
      <c r="AN3" s="7" t="str">
        <f t="shared" ref="AN3:AN8" si="6">IF(P3&lt;Y3, "Abicare", "DST")</f>
        <v>Abicare</v>
      </c>
      <c r="AO3" s="7" t="str">
        <f t="shared" ref="AO3:AO8" si="7">IF(Q3&gt;Z3,"Abicare","DST")</f>
        <v>Abicare</v>
      </c>
      <c r="AP3" s="7" t="str">
        <f t="shared" si="1"/>
        <v>Abicare</v>
      </c>
      <c r="AQ3" s="7" t="str">
        <f t="shared" si="1"/>
        <v>Abicare</v>
      </c>
      <c r="AR3" s="7" t="str">
        <f t="shared" si="1"/>
        <v>DST</v>
      </c>
    </row>
    <row r="4" spans="1:44" s="12" customFormat="1" ht="12.75" x14ac:dyDescent="0.2">
      <c r="A4" s="6">
        <v>44139</v>
      </c>
      <c r="B4" s="7"/>
      <c r="C4" s="7"/>
      <c r="D4" s="7"/>
      <c r="E4" s="7">
        <v>15</v>
      </c>
      <c r="F4" s="7">
        <v>105</v>
      </c>
      <c r="G4" s="7">
        <v>39</v>
      </c>
      <c r="H4" s="8">
        <v>4590</v>
      </c>
      <c r="I4" s="9">
        <v>6135</v>
      </c>
      <c r="J4" s="9">
        <v>769.78300000000002</v>
      </c>
      <c r="K4" s="9">
        <v>722.41700000000003</v>
      </c>
      <c r="L4" s="9">
        <v>775.21659999999997</v>
      </c>
      <c r="M4" s="9">
        <f t="shared" si="2"/>
        <v>822.58299999999997</v>
      </c>
      <c r="N4" s="9">
        <v>0</v>
      </c>
      <c r="O4" s="9">
        <v>551.37090000000001</v>
      </c>
      <c r="P4" s="9">
        <v>550.60199999999998</v>
      </c>
      <c r="Q4" s="9">
        <v>-230.9349</v>
      </c>
      <c r="R4" s="9">
        <v>-256.59399999999999</v>
      </c>
      <c r="S4" s="9">
        <v>-319.43490000000003</v>
      </c>
      <c r="T4" s="9">
        <v>-1545</v>
      </c>
      <c r="U4" s="9">
        <v>6044.82</v>
      </c>
      <c r="V4" s="9">
        <v>895.18</v>
      </c>
      <c r="W4" s="9">
        <v>559.64</v>
      </c>
      <c r="X4" s="9">
        <v>1452.1433</v>
      </c>
      <c r="Y4" s="9">
        <v>822.69849999999997</v>
      </c>
      <c r="Z4" s="9">
        <v>-467801.89</v>
      </c>
      <c r="AA4" s="9">
        <v>-313.31</v>
      </c>
      <c r="AB4" s="9">
        <v>-467891.16</v>
      </c>
      <c r="AC4" s="9">
        <v>-1683.58</v>
      </c>
      <c r="AD4" s="10">
        <v>5</v>
      </c>
      <c r="AE4" s="9">
        <v>686.739779</v>
      </c>
      <c r="AF4" s="10">
        <v>46</v>
      </c>
      <c r="AG4" s="7" t="str">
        <f>IF(I4&lt;U4, "Abicare", "DST")</f>
        <v>DST</v>
      </c>
      <c r="AH4" s="7" t="str">
        <f>IF(J4&lt;V4, "Abicare", "DST")</f>
        <v>Abicare</v>
      </c>
      <c r="AI4" s="7" t="str">
        <f t="shared" si="3"/>
        <v>Abicare</v>
      </c>
      <c r="AJ4" s="7" t="str">
        <f t="shared" si="0"/>
        <v>DST</v>
      </c>
      <c r="AK4" s="7" t="str">
        <f t="shared" si="4"/>
        <v>DST</v>
      </c>
      <c r="AL4" s="11">
        <v>0</v>
      </c>
      <c r="AM4" s="7" t="str">
        <f t="shared" si="5"/>
        <v>Abicare</v>
      </c>
      <c r="AN4" s="7" t="str">
        <f t="shared" si="6"/>
        <v>Abicare</v>
      </c>
      <c r="AO4" s="7" t="str">
        <f t="shared" si="7"/>
        <v>Abicare</v>
      </c>
      <c r="AP4" s="7" t="str">
        <f t="shared" si="1"/>
        <v>Abicare</v>
      </c>
      <c r="AQ4" s="7" t="str">
        <f t="shared" si="1"/>
        <v>Abicare</v>
      </c>
      <c r="AR4" s="7" t="str">
        <f t="shared" si="1"/>
        <v>Abicare</v>
      </c>
    </row>
    <row r="5" spans="1:44" s="12" customFormat="1" ht="12.75" x14ac:dyDescent="0.2">
      <c r="A5" s="6">
        <v>44140</v>
      </c>
      <c r="B5" s="7"/>
      <c r="C5" s="7"/>
      <c r="D5" s="7"/>
      <c r="E5" s="7">
        <v>16</v>
      </c>
      <c r="F5" s="7">
        <v>116</v>
      </c>
      <c r="G5" s="7">
        <v>40</v>
      </c>
      <c r="H5" s="8">
        <v>4740</v>
      </c>
      <c r="I5" s="9">
        <v>7200</v>
      </c>
      <c r="J5" s="9">
        <v>798.19899999999996</v>
      </c>
      <c r="K5" s="9">
        <v>745.85699999999997</v>
      </c>
      <c r="L5" s="9">
        <v>1661.7999</v>
      </c>
      <c r="M5" s="9">
        <f t="shared" si="2"/>
        <v>1714.143</v>
      </c>
      <c r="N5" s="9">
        <v>0</v>
      </c>
      <c r="O5" s="9">
        <v>573.44949999999994</v>
      </c>
      <c r="P5" s="9">
        <v>561.89800000000002</v>
      </c>
      <c r="Q5" s="9">
        <v>-239.4599</v>
      </c>
      <c r="R5" s="9">
        <v>-266.06599999999997</v>
      </c>
      <c r="S5" s="9">
        <v>-327.96</v>
      </c>
      <c r="T5" s="9">
        <v>-2459.9899999999998</v>
      </c>
      <c r="U5" s="9">
        <v>6955.46</v>
      </c>
      <c r="V5" s="9">
        <v>687.87</v>
      </c>
      <c r="W5" s="9">
        <v>1527.59</v>
      </c>
      <c r="X5" s="9">
        <v>1416.8298</v>
      </c>
      <c r="Y5" s="9">
        <v>578.19860000000006</v>
      </c>
      <c r="Z5" s="9">
        <v>-16839.689999999999</v>
      </c>
      <c r="AA5" s="9">
        <v>-229.51</v>
      </c>
      <c r="AB5" s="9">
        <v>-16928.189999999999</v>
      </c>
      <c r="AC5" s="9">
        <v>-2218.77</v>
      </c>
      <c r="AD5" s="10">
        <v>5</v>
      </c>
      <c r="AE5" s="9">
        <v>717.74900000000002</v>
      </c>
      <c r="AF5" s="10">
        <v>35</v>
      </c>
      <c r="AG5" s="7" t="str">
        <f>IF(I5&lt;U5, "Abicare", "DST")</f>
        <v>DST</v>
      </c>
      <c r="AH5" s="7" t="str">
        <f>IF(J5&lt;V5, "Abicare", "DST")</f>
        <v>DST</v>
      </c>
      <c r="AI5" s="7" t="str">
        <f t="shared" si="3"/>
        <v>DST</v>
      </c>
      <c r="AJ5" s="7" t="str">
        <f t="shared" si="0"/>
        <v>DST</v>
      </c>
      <c r="AK5" s="7" t="str">
        <f t="shared" si="4"/>
        <v>DST</v>
      </c>
      <c r="AL5" s="11">
        <v>0</v>
      </c>
      <c r="AM5" s="7" t="str">
        <f t="shared" si="5"/>
        <v>Abicare</v>
      </c>
      <c r="AN5" s="7" t="str">
        <f t="shared" si="6"/>
        <v>Abicare</v>
      </c>
      <c r="AO5" s="7" t="str">
        <f t="shared" si="7"/>
        <v>Abicare</v>
      </c>
      <c r="AP5" s="7" t="str">
        <f t="shared" si="1"/>
        <v>DST</v>
      </c>
      <c r="AQ5" s="7" t="str">
        <f t="shared" si="1"/>
        <v>Abicare</v>
      </c>
      <c r="AR5" s="7" t="str">
        <f t="shared" si="1"/>
        <v>DST</v>
      </c>
    </row>
    <row r="6" spans="1:44" s="12" customFormat="1" ht="12.75" x14ac:dyDescent="0.2">
      <c r="A6" s="6">
        <v>44141</v>
      </c>
      <c r="B6" s="7"/>
      <c r="C6" s="7"/>
      <c r="D6" s="7"/>
      <c r="E6" s="7">
        <v>15</v>
      </c>
      <c r="F6" s="7">
        <v>114</v>
      </c>
      <c r="G6" s="7">
        <v>41</v>
      </c>
      <c r="H6" s="8">
        <v>5085</v>
      </c>
      <c r="I6" s="9">
        <v>7455</v>
      </c>
      <c r="J6" s="9">
        <v>864.51660000000004</v>
      </c>
      <c r="K6" s="9">
        <v>824.72</v>
      </c>
      <c r="L6" s="9">
        <v>1505.4833000000001</v>
      </c>
      <c r="M6" s="9">
        <f t="shared" si="2"/>
        <v>1545.28</v>
      </c>
      <c r="N6" s="9">
        <v>0</v>
      </c>
      <c r="O6" s="9">
        <v>641.91579999999999</v>
      </c>
      <c r="P6" s="9">
        <v>639.98599999999999</v>
      </c>
      <c r="Q6" s="9">
        <v>-259.35498999999999</v>
      </c>
      <c r="R6" s="9">
        <v>-288.17219999999998</v>
      </c>
      <c r="S6" s="9">
        <v>-338.85499900000002</v>
      </c>
      <c r="T6" s="9">
        <v>-2369.9989999999998</v>
      </c>
      <c r="U6" s="9">
        <v>7100.96</v>
      </c>
      <c r="V6" s="9">
        <v>920.79</v>
      </c>
      <c r="W6" s="9">
        <v>1095.1600000000001</v>
      </c>
      <c r="X6" s="9">
        <v>1444.4348</v>
      </c>
      <c r="Y6" s="9">
        <v>831.14279999999997</v>
      </c>
      <c r="Z6" s="9">
        <v>-137059.57</v>
      </c>
      <c r="AA6" s="9">
        <v>-315.38</v>
      </c>
      <c r="AB6" s="9">
        <v>-137139.09</v>
      </c>
      <c r="AC6" s="9">
        <v>-2079.35</v>
      </c>
      <c r="AD6" s="10">
        <v>5</v>
      </c>
      <c r="AE6" s="9">
        <v>705.19914029999995</v>
      </c>
      <c r="AF6" s="10">
        <v>38</v>
      </c>
      <c r="AG6" s="7" t="str">
        <f>IF(I6&lt;U6, "Abicare", "DST")</f>
        <v>DST</v>
      </c>
      <c r="AH6" s="7" t="str">
        <f>IF(J6&lt;V6, "Abicare", "DST")</f>
        <v>Abicare</v>
      </c>
      <c r="AI6" s="7" t="str">
        <f t="shared" si="3"/>
        <v>Abicare</v>
      </c>
      <c r="AJ6" s="7" t="str">
        <f t="shared" si="0"/>
        <v>DST</v>
      </c>
      <c r="AK6" s="7" t="str">
        <f t="shared" si="4"/>
        <v>DST</v>
      </c>
      <c r="AL6" s="11">
        <v>0</v>
      </c>
      <c r="AM6" s="7" t="str">
        <f t="shared" si="5"/>
        <v>Abicare</v>
      </c>
      <c r="AN6" s="7" t="str">
        <f t="shared" si="6"/>
        <v>Abicare</v>
      </c>
      <c r="AO6" s="7" t="str">
        <f t="shared" si="7"/>
        <v>Abicare</v>
      </c>
      <c r="AP6" s="7" t="str">
        <f t="shared" si="1"/>
        <v>Abicare</v>
      </c>
      <c r="AQ6" s="7" t="str">
        <f t="shared" si="1"/>
        <v>Abicare</v>
      </c>
      <c r="AR6" s="7" t="str">
        <f t="shared" si="1"/>
        <v>DST</v>
      </c>
    </row>
    <row r="7" spans="1:44" s="12" customFormat="1" ht="12.75" x14ac:dyDescent="0.2">
      <c r="A7" s="6">
        <v>44142</v>
      </c>
      <c r="B7" s="7"/>
      <c r="C7" s="7"/>
      <c r="D7" s="7"/>
      <c r="E7" s="7">
        <v>11</v>
      </c>
      <c r="F7" s="7">
        <v>99</v>
      </c>
      <c r="G7" s="7">
        <v>37</v>
      </c>
      <c r="H7" s="8">
        <v>3360</v>
      </c>
      <c r="I7" s="9">
        <v>4845</v>
      </c>
      <c r="J7" s="9">
        <v>694.06659999999999</v>
      </c>
      <c r="K7" s="9">
        <v>661.49699999999996</v>
      </c>
      <c r="L7" s="9">
        <v>790.93330000000003</v>
      </c>
      <c r="M7" s="9">
        <f t="shared" si="2"/>
        <v>823.50300000000004</v>
      </c>
      <c r="N7" s="9">
        <v>0</v>
      </c>
      <c r="O7" s="9">
        <v>498.1225</v>
      </c>
      <c r="P7" s="9">
        <v>503.89</v>
      </c>
      <c r="Q7" s="9">
        <v>-208.2199</v>
      </c>
      <c r="R7" s="9">
        <v>-231.35550000000001</v>
      </c>
      <c r="S7" s="9">
        <v>-274.21999</v>
      </c>
      <c r="T7" s="9">
        <v>-1484.999</v>
      </c>
      <c r="U7" s="9">
        <v>4574.79</v>
      </c>
      <c r="V7" s="9">
        <v>779.27</v>
      </c>
      <c r="W7" s="9">
        <v>435.51</v>
      </c>
      <c r="X7" s="9">
        <v>1134.0248999999999</v>
      </c>
      <c r="Y7" s="9">
        <v>662.53610000000003</v>
      </c>
      <c r="Z7" s="9">
        <v>-136250.45000000001</v>
      </c>
      <c r="AA7" s="9">
        <v>-268.16000000000003</v>
      </c>
      <c r="AB7" s="9">
        <v>-136316.73000000001</v>
      </c>
      <c r="AC7" s="9">
        <v>-1277.79</v>
      </c>
      <c r="AD7" s="10">
        <v>5</v>
      </c>
      <c r="AE7" s="9">
        <v>661.16577729999995</v>
      </c>
      <c r="AF7" s="10">
        <v>69</v>
      </c>
      <c r="AG7" s="7" t="str">
        <f>IF(I7&lt;U7, "Abicare", "DST")</f>
        <v>DST</v>
      </c>
      <c r="AH7" s="7" t="str">
        <f>IF(J7&lt;V7, "Abicare", "DST")</f>
        <v>Abicare</v>
      </c>
      <c r="AI7" s="7" t="str">
        <f t="shared" si="3"/>
        <v>Abicare</v>
      </c>
      <c r="AJ7" s="7" t="str">
        <f t="shared" si="0"/>
        <v>DST</v>
      </c>
      <c r="AK7" s="7" t="str">
        <f t="shared" si="4"/>
        <v>DST</v>
      </c>
      <c r="AL7" s="11">
        <v>0</v>
      </c>
      <c r="AM7" s="7" t="str">
        <f t="shared" si="5"/>
        <v>Abicare</v>
      </c>
      <c r="AN7" s="7" t="str">
        <f t="shared" si="6"/>
        <v>Abicare</v>
      </c>
      <c r="AO7" s="7" t="str">
        <f t="shared" si="7"/>
        <v>Abicare</v>
      </c>
      <c r="AP7" s="7" t="str">
        <f t="shared" si="1"/>
        <v>Abicare</v>
      </c>
      <c r="AQ7" s="7" t="str">
        <f t="shared" si="1"/>
        <v>Abicare</v>
      </c>
      <c r="AR7" s="7" t="str">
        <f t="shared" si="1"/>
        <v>DST</v>
      </c>
    </row>
    <row r="8" spans="1:44" s="12" customFormat="1" ht="12.75" x14ac:dyDescent="0.2">
      <c r="A8" s="6">
        <v>44143</v>
      </c>
      <c r="B8" s="7"/>
      <c r="C8" s="7"/>
      <c r="D8" s="7"/>
      <c r="E8" s="7">
        <v>9</v>
      </c>
      <c r="F8" s="7">
        <v>96</v>
      </c>
      <c r="G8" s="7">
        <v>34</v>
      </c>
      <c r="H8" s="8">
        <v>3255</v>
      </c>
      <c r="I8" s="9">
        <v>4470</v>
      </c>
      <c r="J8" s="9">
        <v>666.16600000000005</v>
      </c>
      <c r="K8" s="9">
        <v>636.06700000000001</v>
      </c>
      <c r="L8" s="9">
        <v>548.83330000000001</v>
      </c>
      <c r="M8" s="9">
        <f t="shared" si="2"/>
        <v>578.93299999999999</v>
      </c>
      <c r="N8" s="9">
        <v>0</v>
      </c>
      <c r="O8" s="9">
        <v>480.38920000000002</v>
      </c>
      <c r="P8" s="9">
        <v>489.50700000000001</v>
      </c>
      <c r="Q8" s="9">
        <v>-199.84989999999999</v>
      </c>
      <c r="R8" s="9">
        <v>-222.05500000000001</v>
      </c>
      <c r="S8" s="9">
        <v>-249.34989999999999</v>
      </c>
      <c r="T8" s="9">
        <v>-1215</v>
      </c>
      <c r="U8" s="9">
        <v>4380.78</v>
      </c>
      <c r="V8" s="9">
        <v>802.96</v>
      </c>
      <c r="W8" s="9">
        <v>322.82</v>
      </c>
      <c r="X8" s="9">
        <v>1041.989</v>
      </c>
      <c r="Y8" s="9">
        <v>676.26179999999999</v>
      </c>
      <c r="Z8" s="9">
        <v>-334907.56</v>
      </c>
      <c r="AA8" s="9">
        <v>-280.94</v>
      </c>
      <c r="AB8" s="9">
        <v>-334957.59999999998</v>
      </c>
      <c r="AC8" s="9">
        <v>-1288.1099999999999</v>
      </c>
      <c r="AD8" s="10">
        <v>5</v>
      </c>
      <c r="AE8" s="9">
        <v>648.61416350000002</v>
      </c>
      <c r="AF8" s="10">
        <v>97</v>
      </c>
      <c r="AG8" s="7" t="str">
        <f>IF(I8&lt;U8, "Abicare", "DST")</f>
        <v>DST</v>
      </c>
      <c r="AH8" s="7" t="str">
        <f>IF(J8&lt;V8, "Abicare", "DST")</f>
        <v>Abicare</v>
      </c>
      <c r="AI8" s="7" t="str">
        <f t="shared" si="3"/>
        <v>Abicare</v>
      </c>
      <c r="AJ8" s="7" t="str">
        <f t="shared" si="0"/>
        <v>DST</v>
      </c>
      <c r="AK8" s="7" t="str">
        <f t="shared" si="4"/>
        <v>DST</v>
      </c>
      <c r="AL8" s="11">
        <v>0</v>
      </c>
      <c r="AM8" s="7" t="str">
        <f t="shared" si="5"/>
        <v>Abicare</v>
      </c>
      <c r="AN8" s="7" t="str">
        <f t="shared" si="6"/>
        <v>Abicare</v>
      </c>
      <c r="AO8" s="7" t="str">
        <f t="shared" si="7"/>
        <v>Abicare</v>
      </c>
      <c r="AP8" s="7" t="str">
        <f t="shared" si="1"/>
        <v>Abicare</v>
      </c>
      <c r="AQ8" s="7" t="str">
        <f t="shared" si="1"/>
        <v>Abicare</v>
      </c>
      <c r="AR8" s="7" t="str">
        <f t="shared" si="1"/>
        <v>Abicare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Asyl Hawa</dc:creator>
  <cp:lastModifiedBy>Asyl Hawa</cp:lastModifiedBy>
  <dcterms:created xsi:type="dcterms:W3CDTF">2015-06-05T18:17:20Z</dcterms:created>
  <dcterms:modified xsi:type="dcterms:W3CDTF">2021-01-07T15:01:08Z</dcterms:modified>
</cp:coreProperties>
</file>