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Hugo\Sites\mydyrnd05\excel\"/>
    </mc:Choice>
  </mc:AlternateContent>
  <bookViews>
    <workbookView xWindow="0" yWindow="0" windowWidth="44460" windowHeight="19005" activeTab="1"/>
  </bookViews>
  <sheets>
    <sheet name="gData" sheetId="2" r:id="rId1"/>
    <sheet name="Alaska20220601Cruise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3" i="1" l="1"/>
  <c r="J73" i="1" s="1"/>
  <c r="K73" i="1" s="1"/>
  <c r="J77" i="1"/>
  <c r="K77" i="1" s="1"/>
  <c r="J76" i="1"/>
  <c r="K76" i="1" s="1"/>
  <c r="J75" i="1"/>
  <c r="K75" i="1" s="1"/>
  <c r="J74" i="1"/>
  <c r="K74" i="1" s="1"/>
  <c r="J72" i="1"/>
  <c r="K72" i="1" s="1"/>
  <c r="J81" i="1"/>
  <c r="K81" i="1" s="1"/>
  <c r="J82" i="1"/>
  <c r="K82" i="1" s="1"/>
  <c r="I83" i="1"/>
  <c r="J83" i="1" s="1"/>
  <c r="K83" i="1" s="1"/>
  <c r="I84" i="1"/>
  <c r="J84" i="1" s="1"/>
  <c r="K84" i="1" s="1"/>
  <c r="J85" i="1"/>
  <c r="K85" i="1" s="1"/>
  <c r="J86" i="1"/>
  <c r="K86" i="1" s="1"/>
  <c r="J87" i="1"/>
  <c r="K87" i="1" s="1"/>
  <c r="J88" i="1"/>
  <c r="K88" i="1" s="1"/>
  <c r="I89" i="1"/>
  <c r="J89" i="1"/>
  <c r="K89" i="1" s="1"/>
  <c r="J90" i="1"/>
  <c r="K90" i="1" s="1"/>
  <c r="J91" i="1"/>
  <c r="K91" i="1" s="1"/>
  <c r="J92" i="1"/>
  <c r="K92" i="1" s="1"/>
  <c r="J93" i="1"/>
  <c r="K93" i="1" s="1"/>
  <c r="J94" i="1"/>
  <c r="K94" i="1" s="1"/>
  <c r="J95" i="1"/>
  <c r="K95" i="1" s="1"/>
  <c r="J32" i="1"/>
  <c r="K32" i="1" s="1"/>
  <c r="J31" i="1"/>
  <c r="K31" i="1" s="1"/>
  <c r="J30" i="1"/>
  <c r="K30" i="1" s="1"/>
  <c r="J29" i="1"/>
  <c r="K29" i="1" s="1"/>
  <c r="J28" i="1"/>
  <c r="K28" i="1" s="1"/>
  <c r="J27" i="1"/>
  <c r="K27" i="1" s="1"/>
  <c r="J26" i="1"/>
  <c r="K26" i="1" s="1"/>
  <c r="J25" i="1"/>
  <c r="K25" i="1" s="1"/>
  <c r="J24" i="1"/>
  <c r="K24" i="1" s="1"/>
  <c r="J23" i="1"/>
  <c r="K23" i="1" s="1"/>
  <c r="J22" i="1"/>
  <c r="K22" i="1" s="1"/>
  <c r="I21" i="1"/>
  <c r="J21" i="1" s="1"/>
  <c r="K21" i="1" s="1"/>
  <c r="I20" i="1"/>
  <c r="J20" i="1" s="1"/>
  <c r="K20" i="1" s="1"/>
  <c r="J19" i="1"/>
  <c r="K19" i="1" s="1"/>
  <c r="J18" i="1"/>
  <c r="K18" i="1" s="1"/>
  <c r="J17" i="1"/>
  <c r="K17" i="1" s="1"/>
  <c r="J16" i="1"/>
  <c r="K16" i="1" s="1"/>
  <c r="J15" i="1"/>
  <c r="K15" i="1" s="1"/>
  <c r="J14" i="1"/>
  <c r="K14" i="1" s="1"/>
  <c r="I56" i="1"/>
  <c r="J56" i="1" s="1"/>
  <c r="K56" i="1" s="1"/>
  <c r="J78" i="1"/>
  <c r="K78" i="1" s="1"/>
  <c r="J79" i="1"/>
  <c r="K79" i="1" s="1"/>
  <c r="I68" i="1"/>
  <c r="J68" i="1" s="1"/>
  <c r="K68" i="1" s="1"/>
  <c r="I67" i="1"/>
  <c r="J67" i="1" s="1"/>
  <c r="K67" i="1" s="1"/>
  <c r="J57" i="1"/>
  <c r="K57" i="1" s="1"/>
  <c r="J58" i="1"/>
  <c r="K58" i="1" s="1"/>
  <c r="J59" i="1"/>
  <c r="K59" i="1" s="1"/>
  <c r="J60" i="1"/>
  <c r="K60" i="1" s="1"/>
  <c r="J61" i="1"/>
  <c r="K61" i="1" s="1"/>
  <c r="J62" i="1"/>
  <c r="K62" i="1" s="1"/>
  <c r="J63" i="1"/>
  <c r="K63" i="1" s="1"/>
  <c r="J64" i="1"/>
  <c r="K64" i="1" s="1"/>
  <c r="J65" i="1"/>
  <c r="K65" i="1" s="1"/>
  <c r="J66" i="1"/>
  <c r="K66" i="1" s="1"/>
  <c r="J69" i="1"/>
  <c r="K69" i="1" s="1"/>
  <c r="J70" i="1"/>
  <c r="K70" i="1" s="1"/>
  <c r="J71" i="1"/>
  <c r="K71" i="1" s="1"/>
  <c r="I55" i="1"/>
  <c r="J55" i="1" s="1"/>
  <c r="K55" i="1" s="1"/>
  <c r="J52" i="1"/>
  <c r="K52" i="1" s="1"/>
  <c r="J53" i="1"/>
  <c r="K53" i="1" s="1"/>
  <c r="J54" i="1"/>
  <c r="K54" i="1" s="1"/>
  <c r="J49" i="1"/>
  <c r="K49" i="1" s="1"/>
  <c r="J50" i="1"/>
  <c r="K50" i="1" s="1"/>
  <c r="J51" i="1"/>
  <c r="K51" i="1" s="1"/>
  <c r="J41" i="1"/>
  <c r="K41" i="1" s="1"/>
  <c r="J42" i="1"/>
  <c r="K42" i="1" s="1"/>
  <c r="J43" i="1"/>
  <c r="K43" i="1" s="1"/>
  <c r="J46" i="1"/>
  <c r="K46" i="1" s="1"/>
  <c r="J47" i="1"/>
  <c r="K47" i="1" s="1"/>
  <c r="J36" i="1"/>
  <c r="K36" i="1" s="1"/>
  <c r="I44" i="1" l="1"/>
  <c r="J44" i="1" s="1"/>
  <c r="K44" i="1" s="1"/>
  <c r="I45" i="1"/>
  <c r="J45" i="1" s="1"/>
  <c r="K45" i="1" s="1"/>
  <c r="I40" i="1"/>
  <c r="J40" i="1" s="1"/>
  <c r="K40" i="1" s="1"/>
  <c r="I39" i="1"/>
  <c r="J39" i="1" s="1"/>
  <c r="K39" i="1" s="1"/>
  <c r="I38" i="1"/>
  <c r="J38" i="1" s="1"/>
  <c r="K38" i="1" s="1"/>
  <c r="I37" i="1"/>
  <c r="J37" i="1" s="1"/>
  <c r="K37" i="1" s="1"/>
  <c r="E4" i="1"/>
  <c r="D5" i="2"/>
  <c r="D40" i="1" l="1"/>
  <c r="D49" i="1"/>
  <c r="D58" i="1"/>
  <c r="D66" i="1"/>
  <c r="D59" i="1"/>
  <c r="D67" i="1"/>
  <c r="D41" i="1"/>
  <c r="D50" i="1"/>
  <c r="D42" i="1"/>
  <c r="D51" i="1"/>
  <c r="D60" i="1"/>
  <c r="D68" i="1"/>
  <c r="D43" i="1"/>
  <c r="D61" i="1"/>
  <c r="D69" i="1"/>
  <c r="D52" i="1"/>
  <c r="D44" i="1"/>
  <c r="D53" i="1"/>
  <c r="D62" i="1"/>
  <c r="D70" i="1"/>
  <c r="D45" i="1"/>
  <c r="D54" i="1"/>
  <c r="D63" i="1"/>
  <c r="D71" i="1"/>
  <c r="D38" i="1"/>
  <c r="D46" i="1"/>
  <c r="D55" i="1"/>
  <c r="D64" i="1"/>
  <c r="D78" i="1"/>
  <c r="D39" i="1"/>
  <c r="D47" i="1"/>
  <c r="D57" i="1"/>
  <c r="D65" i="1"/>
  <c r="D79" i="1"/>
  <c r="D37" i="1"/>
  <c r="D36" i="1"/>
</calcChain>
</file>

<file path=xl/sharedStrings.xml><?xml version="1.0" encoding="utf-8"?>
<sst xmlns="http://schemas.openxmlformats.org/spreadsheetml/2006/main" count="169" uniqueCount="101">
  <si>
    <t>gKey</t>
  </si>
  <si>
    <t>gWhere</t>
  </si>
  <si>
    <t>gHow</t>
  </si>
  <si>
    <t>Alaska</t>
  </si>
  <si>
    <t>June</t>
  </si>
  <si>
    <t>Cruise</t>
  </si>
  <si>
    <t>mdStatus</t>
  </si>
  <si>
    <t>Active</t>
  </si>
  <si>
    <t>Key</t>
  </si>
  <si>
    <t>Value</t>
  </si>
  <si>
    <t>mdVersion</t>
  </si>
  <si>
    <t>---</t>
  </si>
  <si>
    <t>mdDescription</t>
  </si>
  <si>
    <t>title</t>
  </si>
  <si>
    <t>date</t>
  </si>
  <si>
    <t>description</t>
  </si>
  <si>
    <t>type</t>
  </si>
  <si>
    <t>image</t>
  </si>
  <si>
    <t>categories</t>
  </si>
  <si>
    <t>tags</t>
  </si>
  <si>
    <t>gtblData</t>
  </si>
  <si>
    <t>gYear</t>
  </si>
  <si>
    <t>gMonth</t>
  </si>
  <si>
    <t>gDay</t>
  </si>
  <si>
    <t>gStatus</t>
  </si>
  <si>
    <t>gVersion</t>
  </si>
  <si>
    <t>gData</t>
  </si>
  <si>
    <t>:</t>
  </si>
  <si>
    <t>"</t>
  </si>
  <si>
    <t>|</t>
  </si>
  <si>
    <t>fQuote</t>
  </si>
  <si>
    <t>fColon</t>
  </si>
  <si>
    <t>fPipe</t>
  </si>
  <si>
    <t>fSpace</t>
  </si>
  <si>
    <t xml:space="preserve"> </t>
  </si>
  <si>
    <t>gTextMonth</t>
  </si>
  <si>
    <t>fDash</t>
  </si>
  <si>
    <t>-</t>
  </si>
  <si>
    <t>This is meta description</t>
  </si>
  <si>
    <t>post</t>
  </si>
  <si>
    <t>images/202206Alaska/IMG_20220602_125842380_HDR.jpg</t>
  </si>
  <si>
    <t>fFormat</t>
  </si>
  <si>
    <t>fOpenBracket</t>
  </si>
  <si>
    <t>fClosedBracket</t>
  </si>
  <si>
    <t>[</t>
  </si>
  <si>
    <t>]</t>
  </si>
  <si>
    <t>fComma</t>
  </si>
  <si>
    <t>,</t>
  </si>
  <si>
    <t>Count</t>
  </si>
  <si>
    <t>&lt;div class="embed-responsive embed-responsive-16by9"&gt;</t>
  </si>
  <si>
    <t>&lt;/div&gt;</t>
  </si>
  <si>
    <t>&lt;figure&gt;</t>
  </si>
  <si>
    <t>cContent</t>
  </si>
  <si>
    <t>cIframe</t>
  </si>
  <si>
    <t>https://www.google.com/maps/d/embed?mid=1uCSl3Hf9lG9KhiA4f7pXLCNO6rGKmTY&amp;ehbc=2E312F</t>
  </si>
  <si>
    <t>&lt;/figure&gt;</t>
  </si>
  <si>
    <t>/images/202206Alaska/IMG_20220531_134212537_HDR240085.jpg</t>
  </si>
  <si>
    <t>June cruise to Alaska on the Norwegian Sun.</t>
  </si>
  <si>
    <t>Day 1 - Seattle | 05-31</t>
  </si>
  <si>
    <t>Google My Map</t>
  </si>
  <si>
    <t>&lt;br&gt;</t>
  </si>
  <si>
    <t>LA CUCINA, Italian specialty dining</t>
  </si>
  <si>
    <t>fTab</t>
  </si>
  <si>
    <t>   </t>
  </si>
  <si>
    <t>/images/202206Alaska/IMG_20220531_173736734_HDR240085.jpg</t>
  </si>
  <si>
    <t>&lt;h4&gt;</t>
  </si>
  <si>
    <t>&lt;/h4&gt;</t>
  </si>
  <si>
    <t xml:space="preserve">    &lt;img </t>
  </si>
  <si>
    <t>    &gt;</t>
  </si>
  <si>
    <t>      &lt;figcaption&gt;</t>
  </si>
  <si>
    <t>        &lt;a href=</t>
  </si>
  <si>
    <t>            target="_blank"</t>
  </si>
  <si>
    <t>        &gt;</t>
  </si>
  <si>
    <t>        &lt;/a&gt;</t>
  </si>
  <si>
    <t>    &lt;/figcaption&gt;</t>
  </si>
  <si>
    <t>KeyValue</t>
  </si>
  <si>
    <t>Norwegian Sun departure day Seattle</t>
  </si>
  <si>
    <t>Input</t>
  </si>
  <si>
    <t>Calc</t>
  </si>
  <si>
    <t xml:space="preserve">   &lt;iframe </t>
  </si>
  <si>
    <t xml:space="preserve">    &gt; </t>
  </si>
  <si>
    <t>    &lt;/iframe&gt;</t>
  </si>
  <si>
    <t>        src=</t>
  </si>
  <si>
    <t>        alt=</t>
  </si>
  <si>
    <t xml:space="preserve">        </t>
  </si>
  <si>
    <t>Note</t>
  </si>
  <si>
    <t xml:space="preserve">Input - Map Title </t>
  </si>
  <si>
    <t>Input - Item Title</t>
  </si>
  <si>
    <t>Input - MyMaps Link | Calc Quotes</t>
  </si>
  <si>
    <t>Input - Image Link | Calc Quotes</t>
  </si>
  <si>
    <t>Input - Image Alt | Calc Quotes</t>
  </si>
  <si>
    <t>Input - Image Title</t>
  </si>
  <si>
    <t>Input - Image Title Link | Calc Quotes</t>
  </si>
  <si>
    <t>Input - Image Title Link Text</t>
  </si>
  <si>
    <t xml:space="preserve">        title=</t>
  </si>
  <si>
    <t>Google My Maps</t>
  </si>
  <si>
    <t>Input - MyMaps Alt | Calc Quotes</t>
  </si>
  <si>
    <t xml:space="preserve">Departure and dinner at, </t>
  </si>
  <si>
    <t>https://www.ncl.com/why-cruise-norwegian/cruise-dining/italian#la-cucina</t>
  </si>
  <si>
    <t>       &lt;!-- &lt;a href=</t>
  </si>
  <si>
    <t>        &lt;/a&gt; --&gt;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</si>
</sst>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000"/>
    <numFmt numFmtId="165" formatCode="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0" fontId="0" fillId="0" borderId="0" xfId="0" quotePrefix="1"/>
    <xf numFmtId="165" fontId="0" fillId="0" borderId="0" xfId="0" applyNumberFormat="1"/>
    <xf numFmtId="0" fontId="0" fillId="0" borderId="0" xfId="0" applyNumberFormat="1"/>
    <xf numFmtId="0" fontId="0" fillId="0" borderId="0" xfId="0" applyFill="1"/>
    <xf numFmtId="0" fontId="0" fillId="2" borderId="0" xfId="0" applyFill="1"/>
    <xf numFmtId="0" fontId="0" fillId="3" borderId="0" xfId="0" applyFill="1"/>
    <xf numFmtId="164" fontId="0" fillId="3" borderId="0" xfId="0" applyNumberFormat="1" applyFill="1"/>
    <xf numFmtId="0" fontId="0" fillId="3" borderId="0" xfId="0" quotePrefix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FFCC"/>
      <color rgb="FFFFCC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D3:L5"/>
  <sheetViews>
    <sheetView workbookViewId="0">
      <selection activeCell="J6" sqref="J6"/>
    </sheetView>
  </sheetViews>
  <sheetFormatPr defaultRowHeight="15" x14ac:dyDescent="0.25"/>
  <cols>
    <col min="4" max="4" width="20.5703125" bestFit="1" customWidth="1"/>
    <col min="5" max="6" width="20.5703125" customWidth="1"/>
    <col min="7" max="7" width="8" bestFit="1" customWidth="1"/>
    <col min="8" max="8" width="5.85546875" bestFit="1" customWidth="1"/>
    <col min="9" max="9" width="7.85546875" bestFit="1" customWidth="1"/>
    <col min="10" max="10" width="7.85546875" customWidth="1"/>
    <col min="11" max="11" width="5.28515625" bestFit="1" customWidth="1"/>
    <col min="12" max="12" width="6.5703125" bestFit="1" customWidth="1"/>
  </cols>
  <sheetData>
    <row r="3" spans="4:12" x14ac:dyDescent="0.25">
      <c r="D3" t="s">
        <v>20</v>
      </c>
    </row>
    <row r="4" spans="4:12" x14ac:dyDescent="0.25">
      <c r="D4" t="s">
        <v>0</v>
      </c>
      <c r="E4" t="s">
        <v>24</v>
      </c>
      <c r="F4" t="s">
        <v>25</v>
      </c>
      <c r="G4" t="s">
        <v>1</v>
      </c>
      <c r="H4" t="s">
        <v>21</v>
      </c>
      <c r="I4" t="s">
        <v>22</v>
      </c>
      <c r="J4" t="s">
        <v>35</v>
      </c>
      <c r="K4" t="s">
        <v>23</v>
      </c>
      <c r="L4" t="s">
        <v>2</v>
      </c>
    </row>
    <row r="5" spans="4:12" x14ac:dyDescent="0.25">
      <c r="D5" t="str">
        <f>CONCATENATE(G5,H5,TEXT(I5,"00"),TEXT(K5,"00"),L5)</f>
        <v>Alaska20220600Cruise</v>
      </c>
      <c r="E5" t="s">
        <v>7</v>
      </c>
      <c r="F5" s="1">
        <v>10</v>
      </c>
      <c r="G5" t="s">
        <v>3</v>
      </c>
      <c r="H5">
        <v>2022</v>
      </c>
      <c r="I5" s="3">
        <v>6</v>
      </c>
      <c r="J5" s="3" t="s">
        <v>4</v>
      </c>
      <c r="K5" s="3">
        <v>0</v>
      </c>
      <c r="L5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D2:K96"/>
  <sheetViews>
    <sheetView tabSelected="1" topLeftCell="B1" workbookViewId="0">
      <selection activeCell="K63" sqref="K63"/>
    </sheetView>
  </sheetViews>
  <sheetFormatPr defaultRowHeight="15" x14ac:dyDescent="0.25"/>
  <cols>
    <col min="4" max="4" width="24.7109375" bestFit="1" customWidth="1"/>
    <col min="5" max="5" width="9" customWidth="1"/>
    <col min="6" max="6" width="31.5703125" customWidth="1"/>
    <col min="7" max="9" width="33.7109375" customWidth="1"/>
    <col min="10" max="10" width="7" bestFit="1" customWidth="1"/>
    <col min="11" max="11" width="101.5703125" bestFit="1" customWidth="1"/>
    <col min="12" max="12" width="31.7109375" bestFit="1" customWidth="1"/>
  </cols>
  <sheetData>
    <row r="2" spans="4:11" x14ac:dyDescent="0.25">
      <c r="D2" t="s">
        <v>26</v>
      </c>
      <c r="G2" t="s">
        <v>41</v>
      </c>
      <c r="I2" t="s">
        <v>52</v>
      </c>
    </row>
    <row r="3" spans="4:11" x14ac:dyDescent="0.25">
      <c r="D3" t="s">
        <v>8</v>
      </c>
      <c r="E3" t="s">
        <v>9</v>
      </c>
      <c r="G3" t="s">
        <v>8</v>
      </c>
      <c r="H3" t="s">
        <v>9</v>
      </c>
      <c r="I3" t="s">
        <v>8</v>
      </c>
      <c r="J3" t="s">
        <v>9</v>
      </c>
    </row>
    <row r="4" spans="4:11" x14ac:dyDescent="0.25">
      <c r="D4" t="s">
        <v>0</v>
      </c>
      <c r="E4" t="str">
        <f>CONCATENATE(E7,E8,TEXT(E9,"00"),TEXT(E11,"00"),E12)</f>
        <v>Alaska20220601Cruise</v>
      </c>
      <c r="G4" t="s">
        <v>33</v>
      </c>
      <c r="H4" t="s">
        <v>34</v>
      </c>
      <c r="I4" t="s">
        <v>53</v>
      </c>
    </row>
    <row r="5" spans="4:11" x14ac:dyDescent="0.25">
      <c r="D5" t="s">
        <v>24</v>
      </c>
      <c r="E5" t="s">
        <v>7</v>
      </c>
      <c r="G5" t="s">
        <v>30</v>
      </c>
      <c r="H5" t="s">
        <v>28</v>
      </c>
    </row>
    <row r="6" spans="4:11" x14ac:dyDescent="0.25">
      <c r="D6" t="s">
        <v>25</v>
      </c>
      <c r="E6" s="1">
        <v>10</v>
      </c>
      <c r="G6" t="s">
        <v>31</v>
      </c>
      <c r="H6" t="s">
        <v>27</v>
      </c>
    </row>
    <row r="7" spans="4:11" x14ac:dyDescent="0.25">
      <c r="D7" t="s">
        <v>1</v>
      </c>
      <c r="E7" t="s">
        <v>3</v>
      </c>
      <c r="G7" t="s">
        <v>32</v>
      </c>
      <c r="H7" t="s">
        <v>29</v>
      </c>
    </row>
    <row r="8" spans="4:11" x14ac:dyDescent="0.25">
      <c r="D8" t="s">
        <v>21</v>
      </c>
      <c r="E8">
        <v>2022</v>
      </c>
      <c r="G8" t="s">
        <v>36</v>
      </c>
      <c r="H8" s="2" t="s">
        <v>37</v>
      </c>
    </row>
    <row r="9" spans="4:11" x14ac:dyDescent="0.25">
      <c r="D9" t="s">
        <v>22</v>
      </c>
      <c r="E9" s="3">
        <v>6</v>
      </c>
      <c r="G9" t="s">
        <v>42</v>
      </c>
      <c r="H9" t="s">
        <v>44</v>
      </c>
    </row>
    <row r="10" spans="4:11" x14ac:dyDescent="0.25">
      <c r="D10" t="s">
        <v>35</v>
      </c>
      <c r="E10" s="4" t="s">
        <v>4</v>
      </c>
      <c r="G10" t="s">
        <v>43</v>
      </c>
      <c r="H10" t="s">
        <v>45</v>
      </c>
    </row>
    <row r="11" spans="4:11" x14ac:dyDescent="0.25">
      <c r="D11" t="s">
        <v>23</v>
      </c>
      <c r="E11" s="3">
        <v>1</v>
      </c>
      <c r="G11" t="s">
        <v>46</v>
      </c>
      <c r="H11" t="s">
        <v>47</v>
      </c>
    </row>
    <row r="12" spans="4:11" x14ac:dyDescent="0.25">
      <c r="D12" t="s">
        <v>2</v>
      </c>
      <c r="E12" t="s">
        <v>5</v>
      </c>
      <c r="G12" t="s">
        <v>62</v>
      </c>
      <c r="H12" t="s">
        <v>63</v>
      </c>
    </row>
    <row r="14" spans="4:11" x14ac:dyDescent="0.25">
      <c r="G14" t="s">
        <v>60</v>
      </c>
      <c r="J14" t="str">
        <f t="shared" ref="J14:J32" si="0">IF(I14 &lt;&gt; "", I14,IF(H14 &lt;&gt; "",H14,""))</f>
        <v/>
      </c>
      <c r="K14" t="str">
        <f t="shared" ref="K14:K32" si="1">CONCATENATE(G14,J14)</f>
        <v>&lt;br&gt;</v>
      </c>
    </row>
    <row r="15" spans="4:11" x14ac:dyDescent="0.25">
      <c r="G15" t="s">
        <v>65</v>
      </c>
      <c r="J15" t="str">
        <f t="shared" si="0"/>
        <v/>
      </c>
      <c r="K15" t="str">
        <f t="shared" si="1"/>
        <v>&lt;h4&gt;</v>
      </c>
    </row>
    <row r="16" spans="4:11" x14ac:dyDescent="0.25">
      <c r="F16" t="s">
        <v>87</v>
      </c>
      <c r="H16" t="s">
        <v>58</v>
      </c>
      <c r="J16" t="str">
        <f t="shared" si="0"/>
        <v>Day 1 - Seattle | 05-31</v>
      </c>
      <c r="K16" t="str">
        <f t="shared" si="1"/>
        <v>Day 1 - Seattle | 05-31</v>
      </c>
    </row>
    <row r="17" spans="6:11" x14ac:dyDescent="0.25">
      <c r="G17" t="s">
        <v>66</v>
      </c>
      <c r="J17" t="str">
        <f t="shared" si="0"/>
        <v/>
      </c>
      <c r="K17" t="str">
        <f t="shared" si="1"/>
        <v>&lt;/h4&gt;</v>
      </c>
    </row>
    <row r="18" spans="6:11" x14ac:dyDescent="0.25">
      <c r="G18" t="s">
        <v>51</v>
      </c>
      <c r="J18" t="str">
        <f t="shared" si="0"/>
        <v/>
      </c>
      <c r="K18" t="str">
        <f t="shared" si="1"/>
        <v>&lt;figure&gt;</v>
      </c>
    </row>
    <row r="19" spans="6:11" x14ac:dyDescent="0.25">
      <c r="G19" t="s">
        <v>67</v>
      </c>
      <c r="J19" t="str">
        <f t="shared" si="0"/>
        <v/>
      </c>
      <c r="K19" t="str">
        <f t="shared" si="1"/>
        <v xml:space="preserve">    &lt;img </v>
      </c>
    </row>
    <row r="20" spans="6:11" x14ac:dyDescent="0.25">
      <c r="F20" t="s">
        <v>89</v>
      </c>
      <c r="G20" t="s">
        <v>82</v>
      </c>
      <c r="H20" t="s">
        <v>56</v>
      </c>
      <c r="I20" t="str">
        <f>CONCATENATE($H$5,H20,$H$5)</f>
        <v>"/images/202206Alaska/IMG_20220531_134212537_HDR240085.jpg"</v>
      </c>
      <c r="J20" t="str">
        <f t="shared" si="0"/>
        <v>"/images/202206Alaska/IMG_20220531_134212537_HDR240085.jpg"</v>
      </c>
      <c r="K20" t="str">
        <f t="shared" si="1"/>
        <v>        src="/images/202206Alaska/IMG_20220531_134212537_HDR240085.jpg"</v>
      </c>
    </row>
    <row r="21" spans="6:11" x14ac:dyDescent="0.25">
      <c r="F21" t="s">
        <v>90</v>
      </c>
      <c r="G21" t="s">
        <v>83</v>
      </c>
      <c r="H21" t="s">
        <v>76</v>
      </c>
      <c r="I21" t="str">
        <f>CONCATENATE($H$5,H21,$H$5)</f>
        <v>"Norwegian Sun departure day Seattle"</v>
      </c>
      <c r="J21" t="str">
        <f t="shared" si="0"/>
        <v>"Norwegian Sun departure day Seattle"</v>
      </c>
      <c r="K21" t="str">
        <f t="shared" si="1"/>
        <v>        alt="Norwegian Sun departure day Seattle"</v>
      </c>
    </row>
    <row r="22" spans="6:11" x14ac:dyDescent="0.25">
      <c r="G22" t="s">
        <v>68</v>
      </c>
      <c r="J22" t="str">
        <f t="shared" si="0"/>
        <v/>
      </c>
      <c r="K22" t="str">
        <f t="shared" si="1"/>
        <v>    &gt;</v>
      </c>
    </row>
    <row r="23" spans="6:11" x14ac:dyDescent="0.25">
      <c r="G23" t="s">
        <v>69</v>
      </c>
      <c r="J23" t="str">
        <f t="shared" si="0"/>
        <v/>
      </c>
      <c r="K23" t="str">
        <f t="shared" si="1"/>
        <v>      &lt;figcaption&gt;</v>
      </c>
    </row>
    <row r="24" spans="6:11" x14ac:dyDescent="0.25">
      <c r="F24" t="s">
        <v>91</v>
      </c>
      <c r="G24" t="s">
        <v>84</v>
      </c>
      <c r="H24" t="s">
        <v>76</v>
      </c>
      <c r="J24" t="str">
        <f t="shared" si="0"/>
        <v>Norwegian Sun departure day Seattle</v>
      </c>
      <c r="K24" t="str">
        <f t="shared" si="1"/>
        <v>        Norwegian Sun departure day Seattle</v>
      </c>
    </row>
    <row r="25" spans="6:11" x14ac:dyDescent="0.25">
      <c r="G25" t="s">
        <v>70</v>
      </c>
      <c r="J25" t="str">
        <f t="shared" si="0"/>
        <v/>
      </c>
      <c r="K25" t="str">
        <f t="shared" si="1"/>
        <v>        &lt;a href=</v>
      </c>
    </row>
    <row r="26" spans="6:11" x14ac:dyDescent="0.25">
      <c r="F26" t="s">
        <v>92</v>
      </c>
      <c r="J26" t="str">
        <f t="shared" si="0"/>
        <v/>
      </c>
      <c r="K26" t="str">
        <f t="shared" si="1"/>
        <v/>
      </c>
    </row>
    <row r="27" spans="6:11" x14ac:dyDescent="0.25">
      <c r="G27" t="s">
        <v>71</v>
      </c>
      <c r="J27" t="str">
        <f t="shared" si="0"/>
        <v/>
      </c>
      <c r="K27" t="str">
        <f t="shared" si="1"/>
        <v>            target="_blank"</v>
      </c>
    </row>
    <row r="28" spans="6:11" x14ac:dyDescent="0.25">
      <c r="G28" t="s">
        <v>72</v>
      </c>
      <c r="J28" t="str">
        <f t="shared" si="0"/>
        <v/>
      </c>
      <c r="K28" t="str">
        <f t="shared" si="1"/>
        <v>        &gt;</v>
      </c>
    </row>
    <row r="29" spans="6:11" x14ac:dyDescent="0.25">
      <c r="F29" t="s">
        <v>93</v>
      </c>
      <c r="J29" t="str">
        <f t="shared" si="0"/>
        <v/>
      </c>
      <c r="K29" t="str">
        <f t="shared" si="1"/>
        <v/>
      </c>
    </row>
    <row r="30" spans="6:11" x14ac:dyDescent="0.25">
      <c r="G30" t="s">
        <v>73</v>
      </c>
      <c r="J30" t="str">
        <f t="shared" si="0"/>
        <v/>
      </c>
      <c r="K30" t="str">
        <f t="shared" si="1"/>
        <v>        &lt;/a&gt;</v>
      </c>
    </row>
    <row r="31" spans="6:11" x14ac:dyDescent="0.25">
      <c r="G31" t="s">
        <v>74</v>
      </c>
      <c r="J31" t="str">
        <f t="shared" si="0"/>
        <v/>
      </c>
      <c r="K31" t="str">
        <f t="shared" si="1"/>
        <v>    &lt;/figcaption&gt;</v>
      </c>
    </row>
    <row r="32" spans="6:11" x14ac:dyDescent="0.25">
      <c r="G32" t="s">
        <v>55</v>
      </c>
      <c r="J32" t="str">
        <f t="shared" si="0"/>
        <v/>
      </c>
      <c r="K32" t="str">
        <f t="shared" si="1"/>
        <v>&lt;/figure&gt;</v>
      </c>
    </row>
    <row r="35" spans="4:11" x14ac:dyDescent="0.25">
      <c r="D35" t="s">
        <v>0</v>
      </c>
      <c r="E35" t="s">
        <v>48</v>
      </c>
      <c r="F35" t="s">
        <v>85</v>
      </c>
      <c r="G35" t="s">
        <v>8</v>
      </c>
      <c r="H35" t="s">
        <v>77</v>
      </c>
      <c r="I35" t="s">
        <v>78</v>
      </c>
      <c r="J35" t="s">
        <v>9</v>
      </c>
      <c r="K35" t="s">
        <v>75</v>
      </c>
    </row>
    <row r="36" spans="4:11" x14ac:dyDescent="0.25">
      <c r="D36" t="str">
        <f>CONCATENATE($E$4,TEXT(E36,"0000"))</f>
        <v>Alaska20220601Cruise0025</v>
      </c>
      <c r="E36" s="1">
        <v>25</v>
      </c>
      <c r="H36" s="2" t="s">
        <v>11</v>
      </c>
      <c r="J36" t="str">
        <f>IF(I36 &lt;&gt; "", I36,IF(H36 &lt;&gt; "",H36,""))</f>
        <v>---</v>
      </c>
      <c r="K36" s="2" t="str">
        <f>J36</f>
        <v>---</v>
      </c>
    </row>
    <row r="37" spans="4:11" x14ac:dyDescent="0.25">
      <c r="D37" t="str">
        <f>CONCATENATE($E$4,TEXT(E37,"0000"))</f>
        <v>Alaska20220601Cruise0026</v>
      </c>
      <c r="E37" s="1">
        <v>26</v>
      </c>
      <c r="G37" t="s">
        <v>6</v>
      </c>
      <c r="I37" t="str">
        <f>E5</f>
        <v>Active</v>
      </c>
      <c r="J37" t="str">
        <f t="shared" ref="J37:J79" si="2">IF(I37 &lt;&gt; "", I37,IF(H37 &lt;&gt; "",H37,""))</f>
        <v>Active</v>
      </c>
      <c r="K37" t="str">
        <f>CONCATENATE(G37,$H$6,$H$4,$H$5,J37,$H$5)</f>
        <v>mdStatus: "Active"</v>
      </c>
    </row>
    <row r="38" spans="4:11" x14ac:dyDescent="0.25">
      <c r="D38" t="str">
        <f t="shared" ref="D38:D79" si="3">CONCATENATE($E$4,TEXT(E38,"0000"))</f>
        <v>Alaska20220601Cruise0027</v>
      </c>
      <c r="E38" s="1">
        <v>27</v>
      </c>
      <c r="G38" t="s">
        <v>10</v>
      </c>
      <c r="I38" s="1">
        <f>E6</f>
        <v>10</v>
      </c>
      <c r="J38">
        <f t="shared" si="2"/>
        <v>10</v>
      </c>
      <c r="K38" t="str">
        <f>CONCATENATE(G38,$H$6,$H$4,$H$5,TEXT(J38,"0000"),$H$5)</f>
        <v>mdVersion: "0010"</v>
      </c>
    </row>
    <row r="39" spans="4:11" x14ac:dyDescent="0.25">
      <c r="D39" t="str">
        <f t="shared" si="3"/>
        <v>Alaska20220601Cruise0028</v>
      </c>
      <c r="E39" s="1">
        <v>28</v>
      </c>
      <c r="G39" t="s">
        <v>13</v>
      </c>
      <c r="I39" t="str">
        <f>CONCATENATE(E7,H4,H7,H4,E8,H4,E10,H4,H7,H4,E12)</f>
        <v>Alaska | 2022 June | Cruise</v>
      </c>
      <c r="J39" t="str">
        <f t="shared" si="2"/>
        <v>Alaska | 2022 June | Cruise</v>
      </c>
      <c r="K39" t="str">
        <f>CONCATENATE(G39,$H$6,$H$4,$H$5,J39,$H$5)</f>
        <v>title: "Alaska | 2022 June | Cruise"</v>
      </c>
    </row>
    <row r="40" spans="4:11" x14ac:dyDescent="0.25">
      <c r="D40" t="str">
        <f t="shared" si="3"/>
        <v>Alaska20220601Cruise0029</v>
      </c>
      <c r="E40" s="1">
        <v>29</v>
      </c>
      <c r="G40" t="s">
        <v>14</v>
      </c>
      <c r="I40" t="str">
        <f>CONCATENATE(E8,H8,TEXT(E9,"00"),H8,TEXT(E11,"00"))</f>
        <v>2022-06-01</v>
      </c>
      <c r="J40" t="str">
        <f t="shared" si="2"/>
        <v>2022-06-01</v>
      </c>
      <c r="K40" t="str">
        <f>CONCATENATE(G40,$H$6,$H$4,$H$5,J40,$H$5)</f>
        <v>date: "2022-06-01"</v>
      </c>
    </row>
    <row r="41" spans="4:11" x14ac:dyDescent="0.25">
      <c r="D41" t="str">
        <f t="shared" si="3"/>
        <v>Alaska20220601Cruise0030</v>
      </c>
      <c r="E41" s="1">
        <v>30</v>
      </c>
      <c r="G41" t="s">
        <v>15</v>
      </c>
      <c r="H41" t="s">
        <v>38</v>
      </c>
      <c r="J41" t="str">
        <f t="shared" si="2"/>
        <v>This is meta description</v>
      </c>
      <c r="K41" t="str">
        <f>CONCATENATE(G41,$H$6,$H$4,$H$5,J41,$H$5)</f>
        <v>description: "This is meta description"</v>
      </c>
    </row>
    <row r="42" spans="4:11" x14ac:dyDescent="0.25">
      <c r="D42" t="str">
        <f t="shared" si="3"/>
        <v>Alaska20220601Cruise0031</v>
      </c>
      <c r="E42" s="1">
        <v>31</v>
      </c>
      <c r="G42" t="s">
        <v>16</v>
      </c>
      <c r="H42" t="s">
        <v>39</v>
      </c>
      <c r="J42" t="str">
        <f t="shared" si="2"/>
        <v>post</v>
      </c>
      <c r="K42" t="str">
        <f>CONCATENATE(G42,$H$6,$H$4,$H$5,J42,$H$5)</f>
        <v>type: "post"</v>
      </c>
    </row>
    <row r="43" spans="4:11" x14ac:dyDescent="0.25">
      <c r="D43" t="str">
        <f t="shared" si="3"/>
        <v>Alaska20220601Cruise0032</v>
      </c>
      <c r="E43" s="1">
        <v>32</v>
      </c>
      <c r="G43" t="s">
        <v>17</v>
      </c>
      <c r="H43" t="s">
        <v>40</v>
      </c>
      <c r="J43" t="str">
        <f t="shared" si="2"/>
        <v>images/202206Alaska/IMG_20220602_125842380_HDR.jpg</v>
      </c>
      <c r="K43" t="str">
        <f>CONCATENATE(G43,$H$6,$H$4,$H$5,J43,$H$5)</f>
        <v>image: "images/202206Alaska/IMG_20220602_125842380_HDR.jpg"</v>
      </c>
    </row>
    <row r="44" spans="4:11" x14ac:dyDescent="0.25">
      <c r="D44" t="str">
        <f t="shared" si="3"/>
        <v>Alaska20220601Cruise0033</v>
      </c>
      <c r="E44" s="1">
        <v>33</v>
      </c>
      <c r="G44" t="s">
        <v>18</v>
      </c>
      <c r="I44" t="str">
        <f>CONCATENATE(H9,H5,E12,H5,H10)</f>
        <v>["Cruise"]</v>
      </c>
      <c r="J44" t="str">
        <f t="shared" si="2"/>
        <v>["Cruise"]</v>
      </c>
      <c r="K44" t="str">
        <f>CONCATENATE(G44,$H$6,$H$4,$H$5,J44,$H$5)</f>
        <v>categories: "["Cruise"]"</v>
      </c>
    </row>
    <row r="45" spans="4:11" x14ac:dyDescent="0.25">
      <c r="D45" t="str">
        <f t="shared" si="3"/>
        <v>Alaska20220601Cruise0034</v>
      </c>
      <c r="E45" s="1">
        <v>34</v>
      </c>
      <c r="G45" t="s">
        <v>19</v>
      </c>
      <c r="I45" t="str">
        <f>CONCATENATE(H9,H5,E7,H5,H11,H5,E8,H5,H10)</f>
        <v>["Alaska","2022"]</v>
      </c>
      <c r="J45" t="str">
        <f t="shared" si="2"/>
        <v>["Alaska","2022"]</v>
      </c>
      <c r="K45" t="str">
        <f>CONCATENATE(G45,$H$6,$H$4,$H$5,J45,$H$5)</f>
        <v>tags: "["Alaska","2022"]"</v>
      </c>
    </row>
    <row r="46" spans="4:11" x14ac:dyDescent="0.25">
      <c r="D46" t="str">
        <f t="shared" si="3"/>
        <v>Alaska20220601Cruise0035</v>
      </c>
      <c r="E46" s="1">
        <v>35</v>
      </c>
      <c r="G46" t="s">
        <v>12</v>
      </c>
      <c r="H46" t="s">
        <v>57</v>
      </c>
      <c r="J46" t="str">
        <f t="shared" si="2"/>
        <v>June cruise to Alaska on the Norwegian Sun.</v>
      </c>
      <c r="K46" t="str">
        <f>CONCATENATE(G46,$H$6,$H$4,$H$5,J46,$H$5)</f>
        <v>mdDescription: "June cruise to Alaska on the Norwegian Sun."</v>
      </c>
    </row>
    <row r="47" spans="4:11" x14ac:dyDescent="0.25">
      <c r="D47" t="str">
        <f t="shared" si="3"/>
        <v>Alaska20220601Cruise0036</v>
      </c>
      <c r="E47" s="1">
        <v>36</v>
      </c>
      <c r="H47" s="2" t="s">
        <v>11</v>
      </c>
      <c r="J47" t="str">
        <f t="shared" si="2"/>
        <v>---</v>
      </c>
      <c r="K47" s="2" t="str">
        <f>J47</f>
        <v>---</v>
      </c>
    </row>
    <row r="48" spans="4:11" x14ac:dyDescent="0.25">
      <c r="D48" s="7"/>
      <c r="E48" s="8"/>
      <c r="F48" s="7"/>
      <c r="G48" s="7"/>
      <c r="H48" s="9"/>
      <c r="I48" s="7"/>
      <c r="J48" s="7"/>
      <c r="K48" s="9"/>
    </row>
    <row r="49" spans="4:11" x14ac:dyDescent="0.25">
      <c r="D49" t="str">
        <f t="shared" si="3"/>
        <v>Alaska20220601Cruise0037</v>
      </c>
      <c r="E49" s="1">
        <v>37</v>
      </c>
      <c r="G49" t="s">
        <v>65</v>
      </c>
      <c r="J49" t="str">
        <f t="shared" si="2"/>
        <v/>
      </c>
      <c r="K49" t="str">
        <f>CONCATENATE(G49,J49)</f>
        <v>&lt;h4&gt;</v>
      </c>
    </row>
    <row r="50" spans="4:11" x14ac:dyDescent="0.25">
      <c r="D50" t="str">
        <f t="shared" si="3"/>
        <v>Alaska20220601Cruise0038</v>
      </c>
      <c r="E50" s="1">
        <v>38</v>
      </c>
      <c r="F50" t="s">
        <v>86</v>
      </c>
      <c r="G50" s="5"/>
      <c r="H50" t="s">
        <v>59</v>
      </c>
      <c r="J50" t="str">
        <f t="shared" si="2"/>
        <v>Google My Map</v>
      </c>
      <c r="K50" t="str">
        <f t="shared" ref="K50:K79" si="4">CONCATENATE(G50,J50)</f>
        <v>Google My Map</v>
      </c>
    </row>
    <row r="51" spans="4:11" x14ac:dyDescent="0.25">
      <c r="D51" t="str">
        <f t="shared" si="3"/>
        <v>Alaska20220601Cruise0039</v>
      </c>
      <c r="E51" s="1">
        <v>39</v>
      </c>
      <c r="G51" t="s">
        <v>66</v>
      </c>
      <c r="J51" t="str">
        <f t="shared" si="2"/>
        <v/>
      </c>
      <c r="K51" t="str">
        <f t="shared" si="4"/>
        <v>&lt;/h4&gt;</v>
      </c>
    </row>
    <row r="52" spans="4:11" x14ac:dyDescent="0.25">
      <c r="D52" t="str">
        <f t="shared" si="3"/>
        <v>Alaska20220601Cruise0040</v>
      </c>
      <c r="E52" s="1">
        <v>40</v>
      </c>
      <c r="J52" t="str">
        <f t="shared" si="2"/>
        <v/>
      </c>
      <c r="K52" t="str">
        <f t="shared" si="4"/>
        <v/>
      </c>
    </row>
    <row r="53" spans="4:11" x14ac:dyDescent="0.25">
      <c r="D53" t="str">
        <f t="shared" si="3"/>
        <v>Alaska20220601Cruise0041</v>
      </c>
      <c r="E53" s="1">
        <v>41</v>
      </c>
      <c r="G53" t="s">
        <v>49</v>
      </c>
      <c r="J53" t="str">
        <f t="shared" si="2"/>
        <v/>
      </c>
      <c r="K53" t="str">
        <f t="shared" si="4"/>
        <v>&lt;div class="embed-responsive embed-responsive-16by9"&gt;</v>
      </c>
    </row>
    <row r="54" spans="4:11" x14ac:dyDescent="0.25">
      <c r="D54" t="str">
        <f t="shared" si="3"/>
        <v>Alaska20220601Cruise0042</v>
      </c>
      <c r="E54" s="1">
        <v>42</v>
      </c>
      <c r="G54" t="s">
        <v>79</v>
      </c>
      <c r="J54" t="str">
        <f t="shared" si="2"/>
        <v/>
      </c>
      <c r="K54" t="str">
        <f t="shared" si="4"/>
        <v xml:space="preserve">   &lt;iframe </v>
      </c>
    </row>
    <row r="55" spans="4:11" x14ac:dyDescent="0.25">
      <c r="D55" t="str">
        <f t="shared" si="3"/>
        <v>Alaska20220601Cruise0043</v>
      </c>
      <c r="E55" s="1">
        <v>43</v>
      </c>
      <c r="F55" t="s">
        <v>88</v>
      </c>
      <c r="G55" s="5" t="s">
        <v>82</v>
      </c>
      <c r="H55" t="s">
        <v>54</v>
      </c>
      <c r="I55" t="str">
        <f>CONCATENATE($H$5,H55,$H$5)</f>
        <v>"https://www.google.com/maps/d/embed?mid=1uCSl3Hf9lG9KhiA4f7pXLCNO6rGKmTY&amp;ehbc=2E312F"</v>
      </c>
      <c r="J55" t="str">
        <f t="shared" si="2"/>
        <v>"https://www.google.com/maps/d/embed?mid=1uCSl3Hf9lG9KhiA4f7pXLCNO6rGKmTY&amp;ehbc=2E312F"</v>
      </c>
      <c r="K55" t="str">
        <f t="shared" si="4"/>
        <v>        src="https://www.google.com/maps/d/embed?mid=1uCSl3Hf9lG9KhiA4f7pXLCNO6rGKmTY&amp;ehbc=2E312F"</v>
      </c>
    </row>
    <row r="56" spans="4:11" x14ac:dyDescent="0.25">
      <c r="E56" s="1"/>
      <c r="F56" t="s">
        <v>96</v>
      </c>
      <c r="G56" s="5" t="s">
        <v>94</v>
      </c>
      <c r="H56" t="s">
        <v>95</v>
      </c>
      <c r="I56" t="str">
        <f>CONCATENATE($H$5,H56,$H$5)</f>
        <v>"Google My Maps"</v>
      </c>
      <c r="J56" t="str">
        <f t="shared" ref="J56" si="5">IF(I56 &lt;&gt; "", I56,IF(H56 &lt;&gt; "",H56,""))</f>
        <v>"Google My Maps"</v>
      </c>
      <c r="K56" t="str">
        <f t="shared" ref="K56" si="6">CONCATENATE(G56,J56)</f>
        <v xml:space="preserve">        title="Google My Maps"</v>
      </c>
    </row>
    <row r="57" spans="4:11" x14ac:dyDescent="0.25">
      <c r="D57" t="str">
        <f t="shared" si="3"/>
        <v>Alaska20220601Cruise0044</v>
      </c>
      <c r="E57" s="1">
        <v>44</v>
      </c>
      <c r="G57" t="s">
        <v>80</v>
      </c>
      <c r="J57" t="str">
        <f t="shared" si="2"/>
        <v/>
      </c>
      <c r="K57" t="str">
        <f t="shared" si="4"/>
        <v xml:space="preserve">    &gt; </v>
      </c>
    </row>
    <row r="58" spans="4:11" x14ac:dyDescent="0.25">
      <c r="D58" t="str">
        <f t="shared" si="3"/>
        <v>Alaska20220601Cruise0045</v>
      </c>
      <c r="E58" s="1">
        <v>45</v>
      </c>
      <c r="G58" t="s">
        <v>81</v>
      </c>
      <c r="J58" t="str">
        <f t="shared" si="2"/>
        <v/>
      </c>
      <c r="K58" t="str">
        <f t="shared" si="4"/>
        <v>    &lt;/iframe&gt;</v>
      </c>
    </row>
    <row r="59" spans="4:11" x14ac:dyDescent="0.25">
      <c r="D59" t="str">
        <f t="shared" si="3"/>
        <v>Alaska20220601Cruise0046</v>
      </c>
      <c r="E59" s="1">
        <v>46</v>
      </c>
      <c r="G59" t="s">
        <v>50</v>
      </c>
      <c r="J59" t="str">
        <f t="shared" si="2"/>
        <v/>
      </c>
      <c r="K59" t="str">
        <f t="shared" si="4"/>
        <v>&lt;/div&gt;</v>
      </c>
    </row>
    <row r="60" spans="4:11" x14ac:dyDescent="0.25">
      <c r="D60" s="7" t="str">
        <f t="shared" si="3"/>
        <v>Alaska20220601Cruise0047</v>
      </c>
      <c r="E60" s="8">
        <v>47</v>
      </c>
      <c r="F60" s="7"/>
      <c r="G60" s="7"/>
      <c r="H60" s="7"/>
      <c r="I60" s="7"/>
      <c r="J60" s="7" t="str">
        <f t="shared" si="2"/>
        <v/>
      </c>
      <c r="K60" s="7" t="str">
        <f t="shared" si="4"/>
        <v/>
      </c>
    </row>
    <row r="61" spans="4:11" x14ac:dyDescent="0.25">
      <c r="D61" t="str">
        <f t="shared" si="3"/>
        <v>Alaska20220601Cruise0048</v>
      </c>
      <c r="E61" s="1">
        <v>48</v>
      </c>
      <c r="G61" t="s">
        <v>60</v>
      </c>
      <c r="J61" t="str">
        <f t="shared" si="2"/>
        <v/>
      </c>
      <c r="K61" t="str">
        <f t="shared" si="4"/>
        <v>&lt;br&gt;</v>
      </c>
    </row>
    <row r="62" spans="4:11" x14ac:dyDescent="0.25">
      <c r="D62" t="str">
        <f t="shared" si="3"/>
        <v>Alaska20220601Cruise0049</v>
      </c>
      <c r="E62" s="1">
        <v>49</v>
      </c>
      <c r="G62" t="s">
        <v>65</v>
      </c>
      <c r="J62" t="str">
        <f t="shared" si="2"/>
        <v/>
      </c>
      <c r="K62" t="str">
        <f t="shared" si="4"/>
        <v>&lt;h4&gt;</v>
      </c>
    </row>
    <row r="63" spans="4:11" x14ac:dyDescent="0.25">
      <c r="D63" t="str">
        <f t="shared" si="3"/>
        <v>Alaska20220601Cruise0050</v>
      </c>
      <c r="E63" s="1">
        <v>50</v>
      </c>
      <c r="F63" t="s">
        <v>87</v>
      </c>
      <c r="H63" t="s">
        <v>58</v>
      </c>
      <c r="J63" t="str">
        <f t="shared" si="2"/>
        <v>Day 1 - Seattle | 05-31</v>
      </c>
      <c r="K63" t="str">
        <f t="shared" si="4"/>
        <v>Day 1 - Seattle | 05-31</v>
      </c>
    </row>
    <row r="64" spans="4:11" x14ac:dyDescent="0.25">
      <c r="D64" t="str">
        <f t="shared" si="3"/>
        <v>Alaska20220601Cruise0051</v>
      </c>
      <c r="E64" s="1">
        <v>51</v>
      </c>
      <c r="G64" t="s">
        <v>66</v>
      </c>
      <c r="J64" t="str">
        <f t="shared" si="2"/>
        <v/>
      </c>
      <c r="K64" t="str">
        <f t="shared" si="4"/>
        <v>&lt;/h4&gt;</v>
      </c>
    </row>
    <row r="65" spans="4:11" x14ac:dyDescent="0.25">
      <c r="D65" t="str">
        <f t="shared" si="3"/>
        <v>Alaska20220601Cruise0052</v>
      </c>
      <c r="E65" s="1">
        <v>52</v>
      </c>
      <c r="G65" t="s">
        <v>51</v>
      </c>
      <c r="J65" t="str">
        <f t="shared" si="2"/>
        <v/>
      </c>
      <c r="K65" t="str">
        <f t="shared" si="4"/>
        <v>&lt;figure&gt;</v>
      </c>
    </row>
    <row r="66" spans="4:11" x14ac:dyDescent="0.25">
      <c r="D66" t="str">
        <f t="shared" si="3"/>
        <v>Alaska20220601Cruise0053</v>
      </c>
      <c r="E66" s="1">
        <v>53</v>
      </c>
      <c r="G66" t="s">
        <v>67</v>
      </c>
      <c r="J66" t="str">
        <f t="shared" si="2"/>
        <v/>
      </c>
      <c r="K66" t="str">
        <f t="shared" si="4"/>
        <v xml:space="preserve">    &lt;img </v>
      </c>
    </row>
    <row r="67" spans="4:11" x14ac:dyDescent="0.25">
      <c r="D67" t="str">
        <f t="shared" si="3"/>
        <v>Alaska20220601Cruise0054</v>
      </c>
      <c r="E67" s="1">
        <v>54</v>
      </c>
      <c r="F67" t="s">
        <v>89</v>
      </c>
      <c r="G67" t="s">
        <v>82</v>
      </c>
      <c r="H67" t="s">
        <v>56</v>
      </c>
      <c r="I67" t="str">
        <f>CONCATENATE($H$5,H67,$H$5)</f>
        <v>"/images/202206Alaska/IMG_20220531_134212537_HDR240085.jpg"</v>
      </c>
      <c r="J67" t="str">
        <f t="shared" si="2"/>
        <v>"/images/202206Alaska/IMG_20220531_134212537_HDR240085.jpg"</v>
      </c>
      <c r="K67" t="str">
        <f t="shared" si="4"/>
        <v>        src="/images/202206Alaska/IMG_20220531_134212537_HDR240085.jpg"</v>
      </c>
    </row>
    <row r="68" spans="4:11" x14ac:dyDescent="0.25">
      <c r="D68" t="str">
        <f t="shared" si="3"/>
        <v>Alaska20220601Cruise0055</v>
      </c>
      <c r="E68" s="1">
        <v>55</v>
      </c>
      <c r="F68" t="s">
        <v>90</v>
      </c>
      <c r="G68" t="s">
        <v>83</v>
      </c>
      <c r="H68" t="s">
        <v>76</v>
      </c>
      <c r="I68" t="str">
        <f>CONCATENATE($H$5,H68,$H$5)</f>
        <v>"Norwegian Sun departure day Seattle"</v>
      </c>
      <c r="J68" t="str">
        <f t="shared" si="2"/>
        <v>"Norwegian Sun departure day Seattle"</v>
      </c>
      <c r="K68" t="str">
        <f t="shared" si="4"/>
        <v>        alt="Norwegian Sun departure day Seattle"</v>
      </c>
    </row>
    <row r="69" spans="4:11" x14ac:dyDescent="0.25">
      <c r="D69" t="str">
        <f t="shared" si="3"/>
        <v>Alaska20220601Cruise0056</v>
      </c>
      <c r="E69" s="1">
        <v>56</v>
      </c>
      <c r="G69" t="s">
        <v>68</v>
      </c>
      <c r="J69" t="str">
        <f t="shared" si="2"/>
        <v/>
      </c>
      <c r="K69" t="str">
        <f t="shared" si="4"/>
        <v>    &gt;</v>
      </c>
    </row>
    <row r="70" spans="4:11" x14ac:dyDescent="0.25">
      <c r="D70" t="str">
        <f t="shared" si="3"/>
        <v>Alaska20220601Cruise0057</v>
      </c>
      <c r="E70" s="1">
        <v>57</v>
      </c>
      <c r="G70" t="s">
        <v>69</v>
      </c>
      <c r="J70" t="str">
        <f t="shared" si="2"/>
        <v/>
      </c>
      <c r="K70" t="str">
        <f t="shared" si="4"/>
        <v>      &lt;figcaption&gt;</v>
      </c>
    </row>
    <row r="71" spans="4:11" x14ac:dyDescent="0.25">
      <c r="D71" t="str">
        <f t="shared" si="3"/>
        <v>Alaska20220601Cruise0058</v>
      </c>
      <c r="E71" s="1">
        <v>58</v>
      </c>
      <c r="F71" t="s">
        <v>91</v>
      </c>
      <c r="G71" t="s">
        <v>84</v>
      </c>
      <c r="H71" t="s">
        <v>76</v>
      </c>
      <c r="J71" t="str">
        <f t="shared" si="2"/>
        <v>Norwegian Sun departure day Seattle</v>
      </c>
      <c r="K71" t="str">
        <f t="shared" si="4"/>
        <v>        Norwegian Sun departure day Seattle</v>
      </c>
    </row>
    <row r="72" spans="4:11" x14ac:dyDescent="0.25">
      <c r="E72" s="1"/>
      <c r="G72" t="s">
        <v>99</v>
      </c>
      <c r="J72" t="str">
        <f t="shared" si="2"/>
        <v/>
      </c>
      <c r="K72" t="str">
        <f t="shared" si="4"/>
        <v>       &lt;!-- &lt;a href=</v>
      </c>
    </row>
    <row r="73" spans="4:11" x14ac:dyDescent="0.25">
      <c r="E73" s="1"/>
      <c r="F73" t="s">
        <v>92</v>
      </c>
      <c r="I73" t="str">
        <f>CONCATENATE($H$5,H73,$H$5)</f>
        <v>""</v>
      </c>
      <c r="J73" t="str">
        <f t="shared" si="2"/>
        <v>""</v>
      </c>
      <c r="K73" t="str">
        <f t="shared" si="4"/>
        <v>""</v>
      </c>
    </row>
    <row r="74" spans="4:11" x14ac:dyDescent="0.25">
      <c r="E74" s="1"/>
      <c r="G74" t="s">
        <v>71</v>
      </c>
      <c r="J74" t="str">
        <f t="shared" si="2"/>
        <v/>
      </c>
      <c r="K74" t="str">
        <f t="shared" si="4"/>
        <v>            target="_blank"</v>
      </c>
    </row>
    <row r="75" spans="4:11" x14ac:dyDescent="0.25">
      <c r="E75" s="1"/>
      <c r="G75" t="s">
        <v>72</v>
      </c>
      <c r="J75" t="str">
        <f t="shared" si="2"/>
        <v/>
      </c>
      <c r="K75" t="str">
        <f t="shared" si="4"/>
        <v>        &gt;</v>
      </c>
    </row>
    <row r="76" spans="4:11" x14ac:dyDescent="0.25">
      <c r="E76" s="1"/>
      <c r="F76" t="s">
        <v>93</v>
      </c>
      <c r="J76" t="str">
        <f t="shared" si="2"/>
        <v/>
      </c>
      <c r="K76" t="str">
        <f t="shared" si="4"/>
        <v/>
      </c>
    </row>
    <row r="77" spans="4:11" x14ac:dyDescent="0.25">
      <c r="E77" s="1"/>
      <c r="G77" t="s">
        <v>100</v>
      </c>
      <c r="J77" t="str">
        <f t="shared" si="2"/>
        <v/>
      </c>
      <c r="K77" t="str">
        <f t="shared" si="4"/>
        <v>        &lt;/a&gt; --&gt;</v>
      </c>
    </row>
    <row r="78" spans="4:11" x14ac:dyDescent="0.25">
      <c r="D78" t="str">
        <f t="shared" si="3"/>
        <v>Alaska20220601Cruise0065</v>
      </c>
      <c r="E78" s="1">
        <v>65</v>
      </c>
      <c r="G78" t="s">
        <v>74</v>
      </c>
      <c r="J78" t="str">
        <f t="shared" si="2"/>
        <v/>
      </c>
      <c r="K78" t="str">
        <f t="shared" si="4"/>
        <v>    &lt;/figcaption&gt;</v>
      </c>
    </row>
    <row r="79" spans="4:11" x14ac:dyDescent="0.25">
      <c r="D79" t="str">
        <f t="shared" si="3"/>
        <v>Alaska20220601Cruise0066</v>
      </c>
      <c r="E79" s="1">
        <v>66</v>
      </c>
      <c r="G79" t="s">
        <v>55</v>
      </c>
      <c r="J79" t="str">
        <f t="shared" si="2"/>
        <v/>
      </c>
      <c r="K79" t="str">
        <f t="shared" si="4"/>
        <v>&lt;/figure&gt;</v>
      </c>
    </row>
    <row r="80" spans="4:11" x14ac:dyDescent="0.25">
      <c r="D80" s="6"/>
      <c r="E80" s="6"/>
      <c r="F80" s="6"/>
      <c r="G80" s="6"/>
      <c r="H80" s="6"/>
      <c r="I80" s="6"/>
      <c r="J80" s="6"/>
      <c r="K80" s="6"/>
    </row>
    <row r="81" spans="4:11" x14ac:dyDescent="0.25">
      <c r="G81" t="s">
        <v>51</v>
      </c>
      <c r="J81" t="str">
        <f t="shared" ref="J81:J95" si="7">IF(I81 &lt;&gt; "", I81,IF(H81 &lt;&gt; "",H81,""))</f>
        <v/>
      </c>
      <c r="K81" t="str">
        <f t="shared" ref="K81:K95" si="8">CONCATENATE(G81,J81)</f>
        <v>&lt;figure&gt;</v>
      </c>
    </row>
    <row r="82" spans="4:11" x14ac:dyDescent="0.25">
      <c r="G82" t="s">
        <v>67</v>
      </c>
      <c r="J82" t="str">
        <f t="shared" si="7"/>
        <v/>
      </c>
      <c r="K82" t="str">
        <f t="shared" si="8"/>
        <v xml:space="preserve">    &lt;img </v>
      </c>
    </row>
    <row r="83" spans="4:11" x14ac:dyDescent="0.25">
      <c r="F83" t="s">
        <v>89</v>
      </c>
      <c r="G83" t="s">
        <v>82</v>
      </c>
      <c r="H83" t="s">
        <v>64</v>
      </c>
      <c r="I83" t="str">
        <f>CONCATENATE($H$5,H83,$H$5)</f>
        <v>"/images/202206Alaska/IMG_20220531_173736734_HDR240085.jpg"</v>
      </c>
      <c r="J83" t="str">
        <f t="shared" si="7"/>
        <v>"/images/202206Alaska/IMG_20220531_173736734_HDR240085.jpg"</v>
      </c>
      <c r="K83" t="str">
        <f t="shared" si="8"/>
        <v>        src="/images/202206Alaska/IMG_20220531_173736734_HDR240085.jpg"</v>
      </c>
    </row>
    <row r="84" spans="4:11" x14ac:dyDescent="0.25">
      <c r="F84" t="s">
        <v>90</v>
      </c>
      <c r="G84" t="s">
        <v>83</v>
      </c>
      <c r="H84" t="s">
        <v>61</v>
      </c>
      <c r="I84" t="str">
        <f>CONCATENATE($H$5,H84,$H$5)</f>
        <v>"LA CUCINA, Italian specialty dining"</v>
      </c>
      <c r="J84" t="str">
        <f t="shared" si="7"/>
        <v>"LA CUCINA, Italian specialty dining"</v>
      </c>
      <c r="K84" t="str">
        <f t="shared" si="8"/>
        <v>        alt="LA CUCINA, Italian specialty dining"</v>
      </c>
    </row>
    <row r="85" spans="4:11" x14ac:dyDescent="0.25">
      <c r="G85" t="s">
        <v>68</v>
      </c>
      <c r="J85" t="str">
        <f t="shared" si="7"/>
        <v/>
      </c>
      <c r="K85" t="str">
        <f t="shared" si="8"/>
        <v>    &gt;</v>
      </c>
    </row>
    <row r="86" spans="4:11" x14ac:dyDescent="0.25">
      <c r="G86" t="s">
        <v>69</v>
      </c>
      <c r="J86" t="str">
        <f t="shared" si="7"/>
        <v/>
      </c>
      <c r="K86" t="str">
        <f t="shared" si="8"/>
        <v>      &lt;figcaption&gt;</v>
      </c>
    </row>
    <row r="87" spans="4:11" x14ac:dyDescent="0.25">
      <c r="F87" t="s">
        <v>91</v>
      </c>
      <c r="G87" t="s">
        <v>84</v>
      </c>
      <c r="H87" t="s">
        <v>97</v>
      </c>
      <c r="J87" t="str">
        <f t="shared" si="7"/>
        <v xml:space="preserve">Departure and dinner at, </v>
      </c>
      <c r="K87" t="str">
        <f t="shared" si="8"/>
        <v xml:space="preserve">        Departure and dinner at, </v>
      </c>
    </row>
    <row r="88" spans="4:11" x14ac:dyDescent="0.25">
      <c r="G88" t="s">
        <v>70</v>
      </c>
      <c r="J88" t="str">
        <f t="shared" si="7"/>
        <v/>
      </c>
      <c r="K88" t="str">
        <f t="shared" si="8"/>
        <v>        &lt;a href=</v>
      </c>
    </row>
    <row r="89" spans="4:11" x14ac:dyDescent="0.25">
      <c r="F89" t="s">
        <v>92</v>
      </c>
      <c r="H89" t="s">
        <v>98</v>
      </c>
      <c r="I89" t="str">
        <f>CONCATENATE($H$5,H89,$H$5)</f>
        <v>"https://www.ncl.com/why-cruise-norwegian/cruise-dining/italian#la-cucina"</v>
      </c>
      <c r="J89" t="str">
        <f t="shared" si="7"/>
        <v>"https://www.ncl.com/why-cruise-norwegian/cruise-dining/italian#la-cucina"</v>
      </c>
      <c r="K89" t="str">
        <f t="shared" si="8"/>
        <v>"https://www.ncl.com/why-cruise-norwegian/cruise-dining/italian#la-cucina"</v>
      </c>
    </row>
    <row r="90" spans="4:11" x14ac:dyDescent="0.25">
      <c r="G90" t="s">
        <v>71</v>
      </c>
      <c r="J90" t="str">
        <f t="shared" si="7"/>
        <v/>
      </c>
      <c r="K90" t="str">
        <f t="shared" si="8"/>
        <v>            target="_blank"</v>
      </c>
    </row>
    <row r="91" spans="4:11" x14ac:dyDescent="0.25">
      <c r="G91" t="s">
        <v>72</v>
      </c>
      <c r="J91" t="str">
        <f t="shared" si="7"/>
        <v/>
      </c>
      <c r="K91" t="str">
        <f t="shared" si="8"/>
        <v>        &gt;</v>
      </c>
    </row>
    <row r="92" spans="4:11" x14ac:dyDescent="0.25">
      <c r="F92" t="s">
        <v>93</v>
      </c>
      <c r="H92" t="s">
        <v>61</v>
      </c>
      <c r="J92" t="str">
        <f t="shared" si="7"/>
        <v>LA CUCINA, Italian specialty dining</v>
      </c>
      <c r="K92" t="str">
        <f t="shared" si="8"/>
        <v>LA CUCINA, Italian specialty dining</v>
      </c>
    </row>
    <row r="93" spans="4:11" x14ac:dyDescent="0.25">
      <c r="G93" t="s">
        <v>73</v>
      </c>
      <c r="J93" t="str">
        <f t="shared" si="7"/>
        <v/>
      </c>
      <c r="K93" t="str">
        <f t="shared" si="8"/>
        <v>        &lt;/a&gt;</v>
      </c>
    </row>
    <row r="94" spans="4:11" x14ac:dyDescent="0.25">
      <c r="G94" t="s">
        <v>74</v>
      </c>
      <c r="J94" t="str">
        <f t="shared" si="7"/>
        <v/>
      </c>
      <c r="K94" t="str">
        <f t="shared" si="8"/>
        <v>    &lt;/figcaption&gt;</v>
      </c>
    </row>
    <row r="95" spans="4:11" x14ac:dyDescent="0.25">
      <c r="G95" t="s">
        <v>55</v>
      </c>
      <c r="J95" t="str">
        <f t="shared" si="7"/>
        <v/>
      </c>
      <c r="K95" t="str">
        <f t="shared" si="8"/>
        <v>&lt;/figure&gt;</v>
      </c>
    </row>
    <row r="96" spans="4:11" x14ac:dyDescent="0.25">
      <c r="D96" s="6"/>
      <c r="E96" s="6"/>
      <c r="F96" s="6"/>
      <c r="G96" s="6"/>
      <c r="H96" s="6"/>
      <c r="I96" s="6"/>
      <c r="J96" s="6"/>
      <c r="K96" s="6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gData</vt:lpstr>
      <vt:lpstr>Alaska20220601Cruise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Brown</dc:creator>
  <cp:lastModifiedBy>Alan Brown</cp:lastModifiedBy>
  <dcterms:created xsi:type="dcterms:W3CDTF">2023-01-13T21:55:17Z</dcterms:created>
  <dcterms:modified xsi:type="dcterms:W3CDTF">2023-01-16T01:54:17Z</dcterms:modified>
</cp:coreProperties>
</file>