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Hugo\Sites\mydyrnd05\excel\"/>
    </mc:Choice>
  </mc:AlternateContent>
  <bookViews>
    <workbookView xWindow="0" yWindow="0" windowWidth="44460" windowHeight="19005" activeTab="1"/>
  </bookViews>
  <sheets>
    <sheet name="gData" sheetId="2" r:id="rId1"/>
    <sheet name="Alaska20220601Cruise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4" i="1" l="1"/>
  <c r="L53" i="1"/>
  <c r="L57" i="1"/>
  <c r="L56" i="1"/>
  <c r="L55" i="1"/>
  <c r="L52" i="1"/>
  <c r="L43" i="1" l="1"/>
  <c r="L37" i="1"/>
  <c r="L44" i="1"/>
  <c r="L48" i="1"/>
  <c r="L47" i="1"/>
  <c r="L46" i="1"/>
  <c r="L50" i="1"/>
  <c r="L49" i="1"/>
  <c r="L41" i="1"/>
  <c r="L39" i="1"/>
  <c r="L40" i="1"/>
  <c r="L35" i="1" l="1"/>
  <c r="L36" i="1"/>
  <c r="L32" i="1"/>
  <c r="G33" i="1"/>
  <c r="L33" i="1" s="1"/>
  <c r="L30" i="1"/>
  <c r="L31" i="1"/>
  <c r="G34" i="1"/>
  <c r="L34" i="1" s="1"/>
  <c r="G29" i="1"/>
  <c r="L29" i="1" s="1"/>
  <c r="G28" i="1"/>
  <c r="L28" i="1" s="1"/>
  <c r="G27" i="1"/>
  <c r="L27" i="1" s="1"/>
  <c r="G26" i="1"/>
  <c r="L26" i="1" s="1"/>
  <c r="L25" i="1"/>
  <c r="E4" i="1"/>
  <c r="D5" i="2"/>
  <c r="D27" i="1" l="1"/>
  <c r="D35" i="1"/>
  <c r="D43" i="1"/>
  <c r="D51" i="1"/>
  <c r="D39" i="1"/>
  <c r="D28" i="1"/>
  <c r="D36" i="1"/>
  <c r="D44" i="1"/>
  <c r="D30" i="1"/>
  <c r="D38" i="1"/>
  <c r="D46" i="1"/>
  <c r="D53" i="1"/>
  <c r="D29" i="1"/>
  <c r="D37" i="1"/>
  <c r="D45" i="1"/>
  <c r="D52" i="1"/>
  <c r="D47" i="1"/>
  <c r="D54" i="1"/>
  <c r="D55" i="1"/>
  <c r="D33" i="1"/>
  <c r="D49" i="1"/>
  <c r="D34" i="1"/>
  <c r="D42" i="1"/>
  <c r="D57" i="1"/>
  <c r="D31" i="1"/>
  <c r="D32" i="1"/>
  <c r="D40" i="1"/>
  <c r="D48" i="1"/>
  <c r="D41" i="1"/>
  <c r="D56" i="1"/>
  <c r="D50" i="1"/>
  <c r="D26" i="1"/>
  <c r="D25" i="1"/>
</calcChain>
</file>

<file path=xl/sharedStrings.xml><?xml version="1.0" encoding="utf-8"?>
<sst xmlns="http://schemas.openxmlformats.org/spreadsheetml/2006/main" count="102" uniqueCount="74">
  <si>
    <t>gKey</t>
  </si>
  <si>
    <t>gWhere</t>
  </si>
  <si>
    <t>gHow</t>
  </si>
  <si>
    <t>Alaska</t>
  </si>
  <si>
    <t>June</t>
  </si>
  <si>
    <t>Cruise</t>
  </si>
  <si>
    <t>mdStatus</t>
  </si>
  <si>
    <t>Active</t>
  </si>
  <si>
    <t>Key</t>
  </si>
  <si>
    <t>Value</t>
  </si>
  <si>
    <t>mdVersion</t>
  </si>
  <si>
    <t>---</t>
  </si>
  <si>
    <t>mdDescription</t>
  </si>
  <si>
    <t>title</t>
  </si>
  <si>
    <t>date</t>
  </si>
  <si>
    <t>description</t>
  </si>
  <si>
    <t>type</t>
  </si>
  <si>
    <t>image</t>
  </si>
  <si>
    <t>categories</t>
  </si>
  <si>
    <t>tags</t>
  </si>
  <si>
    <t>gtblData</t>
  </si>
  <si>
    <t>gYear</t>
  </si>
  <si>
    <t>gMonth</t>
  </si>
  <si>
    <t>gDay</t>
  </si>
  <si>
    <t>gStatus</t>
  </si>
  <si>
    <t>gVersion</t>
  </si>
  <si>
    <t>gData</t>
  </si>
  <si>
    <t>:</t>
  </si>
  <si>
    <t>"</t>
  </si>
  <si>
    <t>|</t>
  </si>
  <si>
    <t>fQuote</t>
  </si>
  <si>
    <t>fColon</t>
  </si>
  <si>
    <t>fPipe</t>
  </si>
  <si>
    <t>fSpace</t>
  </si>
  <si>
    <t xml:space="preserve"> </t>
  </si>
  <si>
    <t>gTextMonth</t>
  </si>
  <si>
    <t>fDash</t>
  </si>
  <si>
    <t>-</t>
  </si>
  <si>
    <t>This is meta description</t>
  </si>
  <si>
    <t>post</t>
  </si>
  <si>
    <t>images/202206Alaska/IMG_20220602_125842380_HDR.jpg</t>
  </si>
  <si>
    <t>fFormat</t>
  </si>
  <si>
    <t>fOpenBracket</t>
  </si>
  <si>
    <t>fClosedBracket</t>
  </si>
  <si>
    <t>[</t>
  </si>
  <si>
    <t>]</t>
  </si>
  <si>
    <t>fComma</t>
  </si>
  <si>
    <t>,</t>
  </si>
  <si>
    <t>Count</t>
  </si>
  <si>
    <t>&lt;div class="embed-responsive embed-responsive-16by9"&gt;</t>
  </si>
  <si>
    <t>&lt;/div&gt;</t>
  </si>
  <si>
    <t>&lt;figure&gt;</t>
  </si>
  <si>
    <t>cContent</t>
  </si>
  <si>
    <t>cIframe</t>
  </si>
  <si>
    <t>https://www.google.com/maps/d/embed?mid=1uCSl3Hf9lG9KhiA4f7pXLCNO6rGKmTY&amp;ehbc=2E312F</t>
  </si>
  <si>
    <t>   &lt;iframe src="TOKEN"&gt; &lt;/iframe&gt;</t>
  </si>
  <si>
    <t>&lt;/figure&gt;</t>
  </si>
  <si>
    <t>    &lt;figcaption&gt;TOKEN&lt;/figcaption&gt;</t>
  </si>
  <si>
    <t>/images/202206Alaska/IMG_20220531_134212537_HDR240085.jpg</t>
  </si>
  <si>
    <t xml:space="preserve">    &lt;img src="TOKEN"  </t>
  </si>
  <si>
    <t>    alt="TOKEN"&gt;</t>
  </si>
  <si>
    <t>June cruise to Alaska on the Norwegian Sun.</t>
  </si>
  <si>
    <t>Day 1 - Seattle | 05-31</t>
  </si>
  <si>
    <t>Google My Map</t>
  </si>
  <si>
    <t>&lt;h4&gt;TOKEN&lt;/h4&gt;</t>
  </si>
  <si>
    <t>&lt;br&gt;</t>
  </si>
  <si>
    <t>LA CUCINA, Italian specialty dining</t>
  </si>
  <si>
    <t>fTab</t>
  </si>
  <si>
    <t>   </t>
  </si>
  <si>
    <t>/images/202206Alaska/IMG_20220531_173736734_HDR240085.jpg</t>
  </si>
  <si>
    <t>Norwegian Sun, departure day Seattle</t>
  </si>
  <si>
    <t>"https://www.ncl.com/why-cruise-norwegian/cruise-dining/italian#la-cucina" target="_blank"&gt;LA CUCINA, Italian specialty dining</t>
  </si>
  <si>
    <t>   &lt;a href=TOKEN&lt;/a&gt;</t>
  </si>
  <si>
    <t>    &lt;img src="TOKEN01"  alt="TOKEN02"&gt;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</si>
</sst>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quotePrefix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3:L5"/>
  <sheetViews>
    <sheetView workbookViewId="0">
      <selection activeCell="J6" sqref="J6"/>
    </sheetView>
  </sheetViews>
  <sheetFormatPr defaultRowHeight="15" x14ac:dyDescent="0.25"/>
  <cols>
    <col min="4" max="4" width="20.5703125" bestFit="1" customWidth="1"/>
    <col min="5" max="6" width="20.5703125" customWidth="1"/>
    <col min="7" max="7" width="8" bestFit="1" customWidth="1"/>
    <col min="8" max="8" width="5.85546875" bestFit="1" customWidth="1"/>
    <col min="9" max="9" width="7.85546875" bestFit="1" customWidth="1"/>
    <col min="10" max="10" width="7.85546875" customWidth="1"/>
    <col min="11" max="11" width="5.28515625" bestFit="1" customWidth="1"/>
    <col min="12" max="12" width="6.5703125" bestFit="1" customWidth="1"/>
  </cols>
  <sheetData>
    <row r="3" spans="4:12" x14ac:dyDescent="0.25">
      <c r="D3" t="s">
        <v>20</v>
      </c>
    </row>
    <row r="4" spans="4:12" x14ac:dyDescent="0.25">
      <c r="D4" t="s">
        <v>0</v>
      </c>
      <c r="E4" t="s">
        <v>24</v>
      </c>
      <c r="F4" t="s">
        <v>25</v>
      </c>
      <c r="G4" t="s">
        <v>1</v>
      </c>
      <c r="H4" t="s">
        <v>21</v>
      </c>
      <c r="I4" t="s">
        <v>22</v>
      </c>
      <c r="J4" t="s">
        <v>35</v>
      </c>
      <c r="K4" t="s">
        <v>23</v>
      </c>
      <c r="L4" t="s">
        <v>2</v>
      </c>
    </row>
    <row r="5" spans="4:12" x14ac:dyDescent="0.25">
      <c r="D5" t="str">
        <f>CONCATENATE(G5,H5,TEXT(I5,"00"),TEXT(K5,"00"),L5)</f>
        <v>Alaska20220600Cruise</v>
      </c>
      <c r="E5" t="s">
        <v>7</v>
      </c>
      <c r="F5" s="1">
        <v>10</v>
      </c>
      <c r="G5" t="s">
        <v>3</v>
      </c>
      <c r="H5">
        <v>2022</v>
      </c>
      <c r="I5" s="3">
        <v>6</v>
      </c>
      <c r="J5" s="3" t="s">
        <v>4</v>
      </c>
      <c r="K5" s="3">
        <v>0</v>
      </c>
      <c r="L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D2:L57"/>
  <sheetViews>
    <sheetView tabSelected="1" topLeftCell="C12" workbookViewId="0">
      <selection activeCell="G52" sqref="G52"/>
    </sheetView>
  </sheetViews>
  <sheetFormatPr defaultRowHeight="15" x14ac:dyDescent="0.25"/>
  <cols>
    <col min="4" max="4" width="24.7109375" bestFit="1" customWidth="1"/>
    <col min="5" max="5" width="20.5703125" bestFit="1" customWidth="1"/>
    <col min="6" max="6" width="54.140625" bestFit="1" customWidth="1"/>
    <col min="7" max="7" width="92.7109375" bestFit="1" customWidth="1"/>
    <col min="8" max="8" width="12.5703125" customWidth="1"/>
    <col min="9" max="9" width="31" customWidth="1"/>
    <col min="10" max="10" width="7" bestFit="1" customWidth="1"/>
    <col min="11" max="11" width="25" bestFit="1" customWidth="1"/>
    <col min="12" max="12" width="31.7109375" bestFit="1" customWidth="1"/>
  </cols>
  <sheetData>
    <row r="2" spans="4:10" x14ac:dyDescent="0.25">
      <c r="D2" t="s">
        <v>26</v>
      </c>
      <c r="G2" t="s">
        <v>41</v>
      </c>
      <c r="I2" t="s">
        <v>52</v>
      </c>
    </row>
    <row r="3" spans="4:10" x14ac:dyDescent="0.25">
      <c r="D3" t="s">
        <v>8</v>
      </c>
      <c r="E3" t="s">
        <v>9</v>
      </c>
      <c r="G3" t="s">
        <v>8</v>
      </c>
      <c r="H3" t="s">
        <v>9</v>
      </c>
      <c r="I3" t="s">
        <v>8</v>
      </c>
      <c r="J3" t="s">
        <v>9</v>
      </c>
    </row>
    <row r="4" spans="4:10" x14ac:dyDescent="0.25">
      <c r="D4" t="s">
        <v>0</v>
      </c>
      <c r="E4" t="str">
        <f>CONCATENATE(E7,E8,TEXT(E9,"00"),TEXT(E11,"00"),E12)</f>
        <v>Alaska20220601Cruise</v>
      </c>
      <c r="G4" t="s">
        <v>33</v>
      </c>
      <c r="H4" t="s">
        <v>34</v>
      </c>
      <c r="I4" t="s">
        <v>53</v>
      </c>
    </row>
    <row r="5" spans="4:10" x14ac:dyDescent="0.25">
      <c r="D5" t="s">
        <v>24</v>
      </c>
      <c r="E5" t="s">
        <v>7</v>
      </c>
      <c r="G5" t="s">
        <v>30</v>
      </c>
      <c r="H5" t="s">
        <v>28</v>
      </c>
    </row>
    <row r="6" spans="4:10" x14ac:dyDescent="0.25">
      <c r="D6" t="s">
        <v>25</v>
      </c>
      <c r="E6" s="1">
        <v>10</v>
      </c>
      <c r="G6" t="s">
        <v>31</v>
      </c>
      <c r="H6" t="s">
        <v>27</v>
      </c>
    </row>
    <row r="7" spans="4:10" x14ac:dyDescent="0.25">
      <c r="D7" t="s">
        <v>1</v>
      </c>
      <c r="E7" t="s">
        <v>3</v>
      </c>
      <c r="G7" t="s">
        <v>32</v>
      </c>
      <c r="H7" t="s">
        <v>29</v>
      </c>
    </row>
    <row r="8" spans="4:10" x14ac:dyDescent="0.25">
      <c r="D8" t="s">
        <v>21</v>
      </c>
      <c r="E8">
        <v>2022</v>
      </c>
      <c r="G8" t="s">
        <v>36</v>
      </c>
      <c r="H8" s="2" t="s">
        <v>37</v>
      </c>
    </row>
    <row r="9" spans="4:10" x14ac:dyDescent="0.25">
      <c r="D9" t="s">
        <v>22</v>
      </c>
      <c r="E9" s="3">
        <v>6</v>
      </c>
      <c r="G9" t="s">
        <v>42</v>
      </c>
      <c r="H9" t="s">
        <v>44</v>
      </c>
    </row>
    <row r="10" spans="4:10" x14ac:dyDescent="0.25">
      <c r="D10" t="s">
        <v>35</v>
      </c>
      <c r="E10" s="4" t="s">
        <v>4</v>
      </c>
      <c r="G10" t="s">
        <v>43</v>
      </c>
      <c r="H10" t="s">
        <v>45</v>
      </c>
    </row>
    <row r="11" spans="4:10" x14ac:dyDescent="0.25">
      <c r="D11" t="s">
        <v>23</v>
      </c>
      <c r="E11" s="3">
        <v>1</v>
      </c>
      <c r="G11" t="s">
        <v>46</v>
      </c>
      <c r="H11" t="s">
        <v>47</v>
      </c>
    </row>
    <row r="12" spans="4:10" x14ac:dyDescent="0.25">
      <c r="D12" t="s">
        <v>2</v>
      </c>
      <c r="E12" t="s">
        <v>5</v>
      </c>
      <c r="G12" t="s">
        <v>67</v>
      </c>
      <c r="H12" t="s">
        <v>68</v>
      </c>
    </row>
    <row r="24" spans="4:12" x14ac:dyDescent="0.25">
      <c r="D24" t="s">
        <v>0</v>
      </c>
      <c r="E24" t="s">
        <v>48</v>
      </c>
      <c r="F24" t="s">
        <v>8</v>
      </c>
      <c r="G24" t="s">
        <v>9</v>
      </c>
    </row>
    <row r="25" spans="4:12" x14ac:dyDescent="0.25">
      <c r="D25" t="str">
        <f>CONCATENATE($E$4,TEXT(E25,"0000"))</f>
        <v>Alaska20220601Cruise0025</v>
      </c>
      <c r="E25" s="1">
        <v>25</v>
      </c>
      <c r="G25" s="2" t="s">
        <v>11</v>
      </c>
      <c r="J25" s="2"/>
      <c r="L25" s="2" t="str">
        <f>G25</f>
        <v>---</v>
      </c>
    </row>
    <row r="26" spans="4:12" x14ac:dyDescent="0.25">
      <c r="D26" t="str">
        <f>CONCATENATE($E$4,TEXT(E26,"0000"))</f>
        <v>Alaska20220601Cruise0026</v>
      </c>
      <c r="E26" s="1">
        <v>26</v>
      </c>
      <c r="F26" t="s">
        <v>6</v>
      </c>
      <c r="G26" t="str">
        <f>E5</f>
        <v>Active</v>
      </c>
      <c r="L26" t="str">
        <f>CONCATENATE(F26,$H$6,$H$4,$H$5,G26,$H$5)</f>
        <v>mdStatus: "Active"</v>
      </c>
    </row>
    <row r="27" spans="4:12" x14ac:dyDescent="0.25">
      <c r="D27" t="str">
        <f t="shared" ref="D27:D57" si="0">CONCATENATE($E$4,TEXT(E27,"0000"))</f>
        <v>Alaska20220601Cruise0027</v>
      </c>
      <c r="E27" s="1">
        <v>27</v>
      </c>
      <c r="F27" t="s">
        <v>10</v>
      </c>
      <c r="G27" s="1">
        <f>E6</f>
        <v>10</v>
      </c>
      <c r="L27" t="str">
        <f>CONCATENATE(F27,$H$6,$H$4,$H$5,G27,$H$5)</f>
        <v>mdVersion: "10"</v>
      </c>
    </row>
    <row r="28" spans="4:12" x14ac:dyDescent="0.25">
      <c r="D28" t="str">
        <f t="shared" si="0"/>
        <v>Alaska20220601Cruise0028</v>
      </c>
      <c r="E28" s="1">
        <v>28</v>
      </c>
      <c r="F28" t="s">
        <v>13</v>
      </c>
      <c r="G28" t="str">
        <f>CONCATENATE(E7,H4,H7,H4,E8,H4,E10,H4,H7,H4,E12)</f>
        <v>Alaska | 2022 June | Cruise</v>
      </c>
      <c r="L28" t="str">
        <f>CONCATENATE(F28,$H$6,$H$4,$H$5,G28,$H$5)</f>
        <v>title: "Alaska | 2022 June | Cruise"</v>
      </c>
    </row>
    <row r="29" spans="4:12" x14ac:dyDescent="0.25">
      <c r="D29" t="str">
        <f t="shared" si="0"/>
        <v>Alaska20220601Cruise0029</v>
      </c>
      <c r="E29" s="1">
        <v>29</v>
      </c>
      <c r="F29" t="s">
        <v>14</v>
      </c>
      <c r="G29" t="str">
        <f>CONCATENATE(E8,H8,TEXT(E9,"00"),H8,TEXT(E11,"00"))</f>
        <v>2022-06-01</v>
      </c>
      <c r="L29" t="str">
        <f>CONCATENATE(F29,$H$6,$H$4,$H$5,G29,$H$5)</f>
        <v>date: "2022-06-01"</v>
      </c>
    </row>
    <row r="30" spans="4:12" x14ac:dyDescent="0.25">
      <c r="D30" t="str">
        <f t="shared" si="0"/>
        <v>Alaska20220601Cruise0030</v>
      </c>
      <c r="E30" s="1">
        <v>30</v>
      </c>
      <c r="F30" t="s">
        <v>15</v>
      </c>
      <c r="G30" t="s">
        <v>38</v>
      </c>
      <c r="L30" t="str">
        <f>CONCATENATE(F30,$H$6,$H$4,$H$5,G30,$H$5)</f>
        <v>description: "This is meta description"</v>
      </c>
    </row>
    <row r="31" spans="4:12" x14ac:dyDescent="0.25">
      <c r="D31" t="str">
        <f t="shared" si="0"/>
        <v>Alaska20220601Cruise0031</v>
      </c>
      <c r="E31" s="1">
        <v>31</v>
      </c>
      <c r="F31" t="s">
        <v>16</v>
      </c>
      <c r="G31" t="s">
        <v>39</v>
      </c>
      <c r="L31" t="str">
        <f>CONCATENATE(F31,$H$6,$H$4,$H$5,G31,$H$5)</f>
        <v>type: "post"</v>
      </c>
    </row>
    <row r="32" spans="4:12" x14ac:dyDescent="0.25">
      <c r="D32" t="str">
        <f t="shared" si="0"/>
        <v>Alaska20220601Cruise0032</v>
      </c>
      <c r="E32" s="1">
        <v>32</v>
      </c>
      <c r="F32" t="s">
        <v>17</v>
      </c>
      <c r="G32" t="s">
        <v>40</v>
      </c>
      <c r="L32" t="str">
        <f>CONCATENATE(F32,$H$6,$H$4,$H$5,G32,$H$5)</f>
        <v>image: "images/202206Alaska/IMG_20220602_125842380_HDR.jpg"</v>
      </c>
    </row>
    <row r="33" spans="4:12" x14ac:dyDescent="0.25">
      <c r="D33" t="str">
        <f t="shared" si="0"/>
        <v>Alaska20220601Cruise0033</v>
      </c>
      <c r="E33" s="1">
        <v>33</v>
      </c>
      <c r="F33" t="s">
        <v>18</v>
      </c>
      <c r="G33" t="str">
        <f>CONCATENATE(H9,H5,E12,H5,H10)</f>
        <v>["Cruise"]</v>
      </c>
      <c r="L33" t="str">
        <f>CONCATENATE(F33,$H$6,$H$4,G33)</f>
        <v>categories: ["Cruise"]</v>
      </c>
    </row>
    <row r="34" spans="4:12" x14ac:dyDescent="0.25">
      <c r="D34" t="str">
        <f t="shared" si="0"/>
        <v>Alaska20220601Cruise0034</v>
      </c>
      <c r="E34" s="1">
        <v>34</v>
      </c>
      <c r="F34" t="s">
        <v>19</v>
      </c>
      <c r="G34" t="str">
        <f>CONCATENATE(H9,H5,E7,H5,H11,H5,E8,H5,H10)</f>
        <v>["Alaska","2022"]</v>
      </c>
      <c r="L34" t="str">
        <f>CONCATENATE(F34,$H$6,$H$4,G34)</f>
        <v>tags: ["Alaska","2022"]</v>
      </c>
    </row>
    <row r="35" spans="4:12" x14ac:dyDescent="0.25">
      <c r="D35" t="str">
        <f t="shared" si="0"/>
        <v>Alaska20220601Cruise0035</v>
      </c>
      <c r="E35" s="1">
        <v>35</v>
      </c>
      <c r="F35" t="s">
        <v>12</v>
      </c>
      <c r="G35" t="s">
        <v>61</v>
      </c>
      <c r="L35" t="str">
        <f>CONCATENATE(F35,$H$6,$H$4,$H$5,G35,$H$5)</f>
        <v>mdDescription: "June cruise to Alaska on the Norwegian Sun."</v>
      </c>
    </row>
    <row r="36" spans="4:12" x14ac:dyDescent="0.25">
      <c r="D36" t="str">
        <f t="shared" si="0"/>
        <v>Alaska20220601Cruise0036</v>
      </c>
      <c r="E36" s="1">
        <v>36</v>
      </c>
      <c r="G36" s="2" t="s">
        <v>11</v>
      </c>
      <c r="L36" s="2" t="str">
        <f>G36</f>
        <v>---</v>
      </c>
    </row>
    <row r="37" spans="4:12" x14ac:dyDescent="0.25">
      <c r="D37" t="str">
        <f t="shared" si="0"/>
        <v>Alaska20220601Cruise0037</v>
      </c>
      <c r="E37" s="1">
        <v>37</v>
      </c>
      <c r="F37" t="s">
        <v>64</v>
      </c>
      <c r="G37" t="s">
        <v>63</v>
      </c>
      <c r="L37" t="str">
        <f>SUBSTITUTE(F37,"TOKEN",G37)</f>
        <v>&lt;h4&gt;Google My Map&lt;/h4&gt;</v>
      </c>
    </row>
    <row r="38" spans="4:12" x14ac:dyDescent="0.25">
      <c r="D38" t="str">
        <f t="shared" si="0"/>
        <v>Alaska20220601Cruise0038</v>
      </c>
      <c r="E38" s="1">
        <v>38</v>
      </c>
    </row>
    <row r="39" spans="4:12" x14ac:dyDescent="0.25">
      <c r="D39" t="str">
        <f t="shared" si="0"/>
        <v>Alaska20220601Cruise0039</v>
      </c>
      <c r="E39" s="1">
        <v>39</v>
      </c>
      <c r="F39" t="s">
        <v>49</v>
      </c>
      <c r="L39" t="str">
        <f>F39</f>
        <v>&lt;div class="embed-responsive embed-responsive-16by9"&gt;</v>
      </c>
    </row>
    <row r="40" spans="4:12" x14ac:dyDescent="0.25">
      <c r="D40" t="str">
        <f t="shared" si="0"/>
        <v>Alaska20220601Cruise0040</v>
      </c>
      <c r="E40" s="1">
        <v>40</v>
      </c>
      <c r="F40" t="s">
        <v>55</v>
      </c>
      <c r="G40" t="s">
        <v>54</v>
      </c>
      <c r="L40" t="str">
        <f>SUBSTITUTE(F40,"TOKEN",G40)</f>
        <v>   &lt;iframe src="https://www.google.com/maps/d/embed?mid=1uCSl3Hf9lG9KhiA4f7pXLCNO6rGKmTY&amp;ehbc=2E312F"&gt; &lt;/iframe&gt;</v>
      </c>
    </row>
    <row r="41" spans="4:12" x14ac:dyDescent="0.25">
      <c r="D41" t="str">
        <f t="shared" si="0"/>
        <v>Alaska20220601Cruise0041</v>
      </c>
      <c r="E41" s="1">
        <v>41</v>
      </c>
      <c r="F41" t="s">
        <v>50</v>
      </c>
      <c r="L41" t="str">
        <f>F41</f>
        <v>&lt;/div&gt;</v>
      </c>
    </row>
    <row r="42" spans="4:12" x14ac:dyDescent="0.25">
      <c r="D42" t="str">
        <f t="shared" si="0"/>
        <v>Alaska20220601Cruise0042</v>
      </c>
      <c r="E42" s="1">
        <v>42</v>
      </c>
    </row>
    <row r="43" spans="4:12" x14ac:dyDescent="0.25">
      <c r="D43" t="str">
        <f t="shared" si="0"/>
        <v>Alaska20220601Cruise0043</v>
      </c>
      <c r="E43" s="1">
        <v>43</v>
      </c>
      <c r="G43" t="s">
        <v>65</v>
      </c>
      <c r="L43" t="str">
        <f>G43</f>
        <v>&lt;br&gt;</v>
      </c>
    </row>
    <row r="44" spans="4:12" x14ac:dyDescent="0.25">
      <c r="D44" t="str">
        <f t="shared" si="0"/>
        <v>Alaska20220601Cruise0044</v>
      </c>
      <c r="E44" s="1">
        <v>44</v>
      </c>
      <c r="F44" t="s">
        <v>64</v>
      </c>
      <c r="G44" t="s">
        <v>62</v>
      </c>
      <c r="L44" t="str">
        <f>SUBSTITUTE(F44,"TOKEN",G44)</f>
        <v>&lt;h4&gt;Day 1 - Seattle | 05-31&lt;/h4&gt;</v>
      </c>
    </row>
    <row r="45" spans="4:12" x14ac:dyDescent="0.25">
      <c r="D45" t="str">
        <f t="shared" si="0"/>
        <v>Alaska20220601Cruise0045</v>
      </c>
      <c r="E45" s="1">
        <v>45</v>
      </c>
    </row>
    <row r="46" spans="4:12" x14ac:dyDescent="0.25">
      <c r="D46" t="str">
        <f t="shared" si="0"/>
        <v>Alaska20220601Cruise0046</v>
      </c>
      <c r="E46" s="1">
        <v>46</v>
      </c>
      <c r="F46" t="s">
        <v>51</v>
      </c>
      <c r="L46" t="str">
        <f>F46</f>
        <v>&lt;figure&gt;</v>
      </c>
    </row>
    <row r="47" spans="4:12" x14ac:dyDescent="0.25">
      <c r="D47" t="str">
        <f t="shared" si="0"/>
        <v>Alaska20220601Cruise0047</v>
      </c>
      <c r="E47" s="1">
        <v>47</v>
      </c>
      <c r="F47" t="s">
        <v>59</v>
      </c>
      <c r="G47" t="s">
        <v>58</v>
      </c>
      <c r="L47" t="str">
        <f>SUBSTITUTE(F47,"TOKEN",G47)</f>
        <v xml:space="preserve">    &lt;img src="/images/202206Alaska/IMG_20220531_134212537_HDR240085.jpg"  </v>
      </c>
    </row>
    <row r="48" spans="4:12" x14ac:dyDescent="0.25">
      <c r="D48" t="str">
        <f t="shared" si="0"/>
        <v>Alaska20220601Cruise0048</v>
      </c>
      <c r="E48" s="1">
        <v>48</v>
      </c>
      <c r="F48" t="s">
        <v>60</v>
      </c>
      <c r="G48" t="s">
        <v>70</v>
      </c>
      <c r="L48" t="str">
        <f>SUBSTITUTE(F48,"TOKEN",G48)</f>
        <v>    alt="Norwegian Sun, departure day Seattle"&gt;</v>
      </c>
    </row>
    <row r="49" spans="4:12" x14ac:dyDescent="0.25">
      <c r="D49" t="str">
        <f t="shared" si="0"/>
        <v>Alaska20220601Cruise0049</v>
      </c>
      <c r="E49" s="1">
        <v>49</v>
      </c>
      <c r="F49" t="s">
        <v>57</v>
      </c>
      <c r="G49" t="s">
        <v>70</v>
      </c>
      <c r="L49" t="str">
        <f>SUBSTITUTE(F49,"TOKEN",G49)</f>
        <v>    &lt;figcaption&gt;Norwegian Sun, departure day Seattle&lt;/figcaption&gt;</v>
      </c>
    </row>
    <row r="50" spans="4:12" x14ac:dyDescent="0.25">
      <c r="D50" t="str">
        <f t="shared" si="0"/>
        <v>Alaska20220601Cruise0050</v>
      </c>
      <c r="E50" s="1">
        <v>50</v>
      </c>
      <c r="F50" t="s">
        <v>56</v>
      </c>
      <c r="L50" t="str">
        <f>F50</f>
        <v>&lt;/figure&gt;</v>
      </c>
    </row>
    <row r="51" spans="4:12" x14ac:dyDescent="0.25">
      <c r="D51" t="str">
        <f t="shared" si="0"/>
        <v>Alaska20220601Cruise0051</v>
      </c>
      <c r="E51" s="1">
        <v>51</v>
      </c>
    </row>
    <row r="52" spans="4:12" x14ac:dyDescent="0.25">
      <c r="D52" t="str">
        <f t="shared" si="0"/>
        <v>Alaska20220601Cruise0061</v>
      </c>
      <c r="E52" s="1">
        <v>61</v>
      </c>
      <c r="F52" t="s">
        <v>51</v>
      </c>
      <c r="L52" t="str">
        <f>F52</f>
        <v>&lt;figure&gt;</v>
      </c>
    </row>
    <row r="53" spans="4:12" x14ac:dyDescent="0.25">
      <c r="D53" t="str">
        <f t="shared" si="0"/>
        <v>Alaska20220601Cruise0062</v>
      </c>
      <c r="E53" s="1">
        <v>62</v>
      </c>
      <c r="F53" t="s">
        <v>73</v>
      </c>
      <c r="G53" t="s">
        <v>69</v>
      </c>
      <c r="H53" t="s">
        <v>66</v>
      </c>
      <c r="L53" t="str">
        <f>SUBSTITUTE(F53,"TOKEN01",G53)</f>
        <v>    &lt;img src="/images/202206Alaska/IMG_20220531_173736734_HDR240085.jpg"  alt="TOKEN02"&gt;</v>
      </c>
    </row>
    <row r="54" spans="4:12" x14ac:dyDescent="0.25">
      <c r="D54" t="str">
        <f t="shared" si="0"/>
        <v>Alaska20220601Cruise0063</v>
      </c>
      <c r="E54" s="1">
        <v>63</v>
      </c>
      <c r="F54" t="s">
        <v>60</v>
      </c>
      <c r="L54" t="e">
        <f>SUBSTITUTE(SUBSTITUTE(F53,"TOKEN01",H53),F53,"TOKEN02",I53)</f>
        <v>#VALUE!</v>
      </c>
    </row>
    <row r="55" spans="4:12" x14ac:dyDescent="0.25">
      <c r="D55" t="str">
        <f t="shared" si="0"/>
        <v>Alaska20220601Cruise0064</v>
      </c>
      <c r="E55" s="1">
        <v>64</v>
      </c>
      <c r="F55" t="s">
        <v>57</v>
      </c>
      <c r="G55" t="s">
        <v>66</v>
      </c>
      <c r="L55" t="str">
        <f>SUBSTITUTE(F55,"TOKEN",G55)</f>
        <v>    &lt;figcaption&gt;LA CUCINA, Italian specialty dining&lt;/figcaption&gt;</v>
      </c>
    </row>
    <row r="56" spans="4:12" x14ac:dyDescent="0.25">
      <c r="D56" t="str">
        <f t="shared" si="0"/>
        <v>Alaska20220601Cruise0065</v>
      </c>
      <c r="E56" s="1">
        <v>65</v>
      </c>
      <c r="F56" t="s">
        <v>56</v>
      </c>
      <c r="L56" t="str">
        <f>F56</f>
        <v>&lt;/figure&gt;</v>
      </c>
    </row>
    <row r="57" spans="4:12" x14ac:dyDescent="0.25">
      <c r="D57" t="str">
        <f t="shared" si="0"/>
        <v>Alaska20220601Cruise0066</v>
      </c>
      <c r="E57" s="1">
        <v>66</v>
      </c>
      <c r="F57" t="s">
        <v>72</v>
      </c>
      <c r="G57" t="s">
        <v>71</v>
      </c>
      <c r="L57" t="str">
        <f>SUBSTITUTE(F57,"TOKEN",G57)</f>
        <v>   &lt;a href="https://www.ncl.com/why-cruise-norwegian/cruise-dining/italian#la-cucina" target="_blank"&gt;LA CUCINA, Italian specialty dining&lt;/a&gt;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gData</vt:lpstr>
      <vt:lpstr>Alaska20220601Cruise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Brown</dc:creator>
  <cp:lastModifiedBy>Alan Brown</cp:lastModifiedBy>
  <dcterms:created xsi:type="dcterms:W3CDTF">2023-01-13T21:55:17Z</dcterms:created>
  <dcterms:modified xsi:type="dcterms:W3CDTF">2023-01-15T04:22:05Z</dcterms:modified>
</cp:coreProperties>
</file>