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9bca8de754b386/Desktop/Health Analytics/"/>
    </mc:Choice>
  </mc:AlternateContent>
  <xr:revisionPtr revIDLastSave="494" documentId="8_{F00CDA7F-944C-490A-B46A-79042D50D03E}" xr6:coauthVersionLast="47" xr6:coauthVersionMax="47" xr10:uidLastSave="{3785D9F2-37DC-487C-A9F7-C691626F3E4F}"/>
  <bookViews>
    <workbookView xWindow="-120" yWindow="-120" windowWidth="29040" windowHeight="15720" activeTab="4" xr2:uid="{F2AC5F04-34F8-459E-84F6-7A1EB088A503}"/>
  </bookViews>
  <sheets>
    <sheet name="ChronicConditions" sheetId="2" r:id="rId1"/>
    <sheet name="CensusDivisions" sheetId="3" r:id="rId2"/>
    <sheet name="Population" sheetId="1" r:id="rId3"/>
    <sheet name="Analysis" sheetId="4" r:id="rId4"/>
    <sheet name="Pivot Table" sheetId="5" r:id="rId5"/>
    <sheet name="Work Shown" sheetId="11" r:id="rId6"/>
  </sheets>
  <definedNames>
    <definedName name="_xlnm._FilterDatabase" localSheetId="3" hidden="1">Analysis!$A$1:$G$259</definedName>
    <definedName name="_xlnm._FilterDatabase" localSheetId="0" hidden="1">ChronicConditions!$A$1:$C$814072</definedName>
    <definedName name="_xlnm._FilterDatabase" localSheetId="2" hidden="1">Population!$A$1:$C$51</definedName>
    <definedName name="_xlnm._FilterDatabase" localSheetId="5" hidden="1">'Work Shown'!$A$1:$H$259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2" i="11" l="1"/>
  <c r="D256" i="11"/>
  <c r="D255" i="11"/>
  <c r="D254" i="11"/>
  <c r="D253" i="11"/>
  <c r="D252" i="11"/>
  <c r="D251" i="11"/>
  <c r="D250" i="11"/>
  <c r="D249" i="11"/>
  <c r="D248" i="11"/>
  <c r="D247" i="11"/>
  <c r="D246" i="11"/>
  <c r="D245" i="11"/>
  <c r="D244" i="11"/>
  <c r="D243" i="11"/>
  <c r="D242" i="11"/>
  <c r="D241" i="11"/>
  <c r="D240" i="11"/>
  <c r="D239" i="11"/>
  <c r="D238" i="11"/>
  <c r="D237" i="11"/>
  <c r="D236" i="11"/>
  <c r="D235" i="11"/>
  <c r="D234" i="11"/>
  <c r="D233" i="11"/>
  <c r="D232" i="11"/>
  <c r="D231" i="11"/>
  <c r="D230" i="11"/>
  <c r="D229" i="11"/>
  <c r="D228" i="11"/>
  <c r="D227" i="11"/>
  <c r="D226" i="11"/>
  <c r="D225" i="11"/>
  <c r="D224" i="11"/>
  <c r="D223" i="11"/>
  <c r="D222" i="11"/>
  <c r="D221" i="11"/>
  <c r="D220" i="11"/>
  <c r="D219" i="11"/>
  <c r="D218" i="11"/>
  <c r="D217" i="11"/>
  <c r="D216" i="11"/>
  <c r="D215" i="11"/>
  <c r="D214" i="11"/>
  <c r="D213" i="11"/>
  <c r="D212" i="11"/>
  <c r="D211" i="11"/>
  <c r="D210" i="11"/>
  <c r="D209" i="11"/>
  <c r="D208" i="11"/>
  <c r="D207" i="11"/>
  <c r="D206" i="11"/>
  <c r="D205" i="11"/>
  <c r="D204" i="11"/>
  <c r="D203" i="11"/>
  <c r="D202" i="11"/>
  <c r="D201" i="11"/>
  <c r="D200" i="11"/>
  <c r="D199" i="11"/>
  <c r="D198" i="11"/>
  <c r="D197" i="11"/>
  <c r="D196" i="11"/>
  <c r="D195" i="11"/>
  <c r="D194" i="11"/>
  <c r="D193" i="11"/>
  <c r="D192" i="11"/>
  <c r="D191" i="11"/>
  <c r="D190" i="11"/>
  <c r="D189" i="11"/>
  <c r="D188" i="11"/>
  <c r="D187" i="11"/>
  <c r="D186" i="11"/>
  <c r="D185" i="11"/>
  <c r="D184" i="11"/>
  <c r="D183" i="11"/>
  <c r="D182" i="11"/>
  <c r="D181" i="11"/>
  <c r="D180" i="11"/>
  <c r="D179" i="11"/>
  <c r="D178" i="11"/>
  <c r="D177" i="11"/>
  <c r="D176" i="11"/>
  <c r="D175" i="11"/>
  <c r="D174" i="11"/>
  <c r="D173" i="11"/>
  <c r="D172" i="11"/>
  <c r="D171" i="11"/>
  <c r="D170" i="11"/>
  <c r="D169" i="11"/>
  <c r="D168" i="11"/>
  <c r="D167" i="11"/>
  <c r="D166" i="11"/>
  <c r="D165" i="11"/>
  <c r="D164" i="11"/>
  <c r="D163" i="11"/>
  <c r="D162" i="11"/>
  <c r="D161" i="11"/>
  <c r="D160" i="11"/>
  <c r="D159" i="11"/>
  <c r="D158" i="11"/>
  <c r="D157" i="11"/>
  <c r="D156" i="11"/>
  <c r="D155" i="11"/>
  <c r="D154" i="11"/>
  <c r="D153" i="11"/>
  <c r="D152" i="11"/>
  <c r="F151" i="11" a="1"/>
  <c r="F151" i="11" s="1"/>
  <c r="G151" i="11" s="1"/>
  <c r="D151" i="11"/>
  <c r="E151" i="11" s="1"/>
  <c r="F150" i="11" a="1"/>
  <c r="F150" i="11" s="1"/>
  <c r="G150" i="11" s="1"/>
  <c r="D150" i="11"/>
  <c r="E150" i="11" s="1"/>
  <c r="F149" i="11" a="1"/>
  <c r="F149" i="11" s="1"/>
  <c r="G149" i="11" s="1"/>
  <c r="D149" i="11"/>
  <c r="E149" i="11" s="1"/>
  <c r="F148" i="11" a="1"/>
  <c r="F148" i="11" s="1"/>
  <c r="G148" i="11" s="1"/>
  <c r="D148" i="11"/>
  <c r="E148" i="11" s="1"/>
  <c r="F147" i="11" a="1"/>
  <c r="F147" i="11" s="1"/>
  <c r="G147" i="11" s="1"/>
  <c r="D147" i="11"/>
  <c r="E147" i="11" s="1"/>
  <c r="F146" i="11" a="1"/>
  <c r="F146" i="11" s="1"/>
  <c r="G146" i="11" s="1"/>
  <c r="D146" i="11"/>
  <c r="E146" i="11" s="1"/>
  <c r="F145" i="11" a="1"/>
  <c r="F145" i="11" s="1"/>
  <c r="G145" i="11" s="1"/>
  <c r="D145" i="11"/>
  <c r="E145" i="11" s="1"/>
  <c r="F144" i="11" a="1"/>
  <c r="F144" i="11" s="1"/>
  <c r="G144" i="11" s="1"/>
  <c r="D144" i="11"/>
  <c r="E144" i="11" s="1"/>
  <c r="F143" i="11" a="1"/>
  <c r="F143" i="11" s="1"/>
  <c r="G143" i="11" s="1"/>
  <c r="D143" i="11"/>
  <c r="E143" i="11" s="1"/>
  <c r="F142" i="11" a="1"/>
  <c r="F142" i="11" s="1"/>
  <c r="G142" i="11" s="1"/>
  <c r="D142" i="11"/>
  <c r="E142" i="11" s="1"/>
  <c r="F141" i="11" a="1"/>
  <c r="F141" i="11" s="1"/>
  <c r="G141" i="11" s="1"/>
  <c r="D141" i="11"/>
  <c r="E141" i="11" s="1"/>
  <c r="F140" i="11" a="1"/>
  <c r="F140" i="11" s="1"/>
  <c r="G140" i="11" s="1"/>
  <c r="D140" i="11"/>
  <c r="E140" i="11" s="1"/>
  <c r="F139" i="11" a="1"/>
  <c r="F139" i="11" s="1"/>
  <c r="G139" i="11" s="1"/>
  <c r="D139" i="11"/>
  <c r="E139" i="11" s="1"/>
  <c r="F138" i="11" a="1"/>
  <c r="F138" i="11" s="1"/>
  <c r="G138" i="11" s="1"/>
  <c r="D138" i="11"/>
  <c r="E138" i="11" s="1"/>
  <c r="F137" i="11" a="1"/>
  <c r="F137" i="11" s="1"/>
  <c r="G137" i="11" s="1"/>
  <c r="D137" i="11"/>
  <c r="E137" i="11" s="1"/>
  <c r="F136" i="11" a="1"/>
  <c r="F136" i="11" s="1"/>
  <c r="G136" i="11" s="1"/>
  <c r="D136" i="11"/>
  <c r="E136" i="11" s="1"/>
  <c r="F135" i="11" a="1"/>
  <c r="F135" i="11" s="1"/>
  <c r="G135" i="11" s="1"/>
  <c r="D135" i="11"/>
  <c r="E135" i="11" s="1"/>
  <c r="F134" i="11" a="1"/>
  <c r="F134" i="11" s="1"/>
  <c r="G134" i="11" s="1"/>
  <c r="H134" i="11" s="1"/>
  <c r="D134" i="11"/>
  <c r="E134" i="11" s="1"/>
  <c r="F133" i="11" a="1"/>
  <c r="F133" i="11" s="1"/>
  <c r="G133" i="11" s="1"/>
  <c r="D133" i="11"/>
  <c r="E133" i="11" s="1"/>
  <c r="F132" i="11" a="1"/>
  <c r="F132" i="11" s="1"/>
  <c r="G132" i="11" s="1"/>
  <c r="D132" i="11"/>
  <c r="E132" i="11" s="1"/>
  <c r="F131" i="11" a="1"/>
  <c r="F131" i="11" s="1"/>
  <c r="G131" i="11" s="1"/>
  <c r="D131" i="11"/>
  <c r="E131" i="11" s="1"/>
  <c r="F130" i="11" a="1"/>
  <c r="F130" i="11" s="1"/>
  <c r="G130" i="11" s="1"/>
  <c r="D130" i="11"/>
  <c r="E130" i="11" s="1"/>
  <c r="F129" i="11" a="1"/>
  <c r="F129" i="11" s="1"/>
  <c r="G129" i="11" s="1"/>
  <c r="D129" i="11"/>
  <c r="E129" i="11" s="1"/>
  <c r="F128" i="11" a="1"/>
  <c r="F128" i="11" s="1"/>
  <c r="G128" i="11" s="1"/>
  <c r="D128" i="11"/>
  <c r="E128" i="11" s="1"/>
  <c r="F127" i="11" a="1"/>
  <c r="F127" i="11" s="1"/>
  <c r="G127" i="11" s="1"/>
  <c r="D127" i="11"/>
  <c r="E127" i="11" s="1"/>
  <c r="F126" i="11" a="1"/>
  <c r="F126" i="11" s="1"/>
  <c r="G126" i="11" s="1"/>
  <c r="D126" i="11"/>
  <c r="E126" i="11" s="1"/>
  <c r="F125" i="11" a="1"/>
  <c r="F125" i="11" s="1"/>
  <c r="G125" i="11" s="1"/>
  <c r="H125" i="11" s="1"/>
  <c r="D125" i="11"/>
  <c r="E125" i="11" s="1"/>
  <c r="F124" i="11" a="1"/>
  <c r="F124" i="11" s="1"/>
  <c r="G124" i="11" s="1"/>
  <c r="D124" i="11"/>
  <c r="E124" i="11" s="1"/>
  <c r="F123" i="11" a="1"/>
  <c r="F123" i="11" s="1"/>
  <c r="G123" i="11" s="1"/>
  <c r="D123" i="11"/>
  <c r="E123" i="11" s="1"/>
  <c r="F122" i="11" a="1"/>
  <c r="F122" i="11" s="1"/>
  <c r="G122" i="11" s="1"/>
  <c r="D122" i="11"/>
  <c r="E122" i="11" s="1"/>
  <c r="F121" i="11" a="1"/>
  <c r="F121" i="11" s="1"/>
  <c r="G121" i="11" s="1"/>
  <c r="D121" i="11"/>
  <c r="E121" i="11" s="1"/>
  <c r="F120" i="11" a="1"/>
  <c r="F120" i="11" s="1"/>
  <c r="G120" i="11" s="1"/>
  <c r="D120" i="11"/>
  <c r="E120" i="11" s="1"/>
  <c r="F119" i="11" a="1"/>
  <c r="F119" i="11" s="1"/>
  <c r="G119" i="11" s="1"/>
  <c r="D119" i="11"/>
  <c r="E119" i="11" s="1"/>
  <c r="F118" i="11" a="1"/>
  <c r="F118" i="11" s="1"/>
  <c r="G118" i="11" s="1"/>
  <c r="D118" i="11"/>
  <c r="E118" i="11" s="1"/>
  <c r="F117" i="11" a="1"/>
  <c r="F117" i="11" s="1"/>
  <c r="G117" i="11" s="1"/>
  <c r="D117" i="11"/>
  <c r="E117" i="11" s="1"/>
  <c r="F116" i="11" a="1"/>
  <c r="F116" i="11" s="1"/>
  <c r="G116" i="11" s="1"/>
  <c r="H116" i="11" s="1"/>
  <c r="D116" i="11"/>
  <c r="E116" i="11" s="1"/>
  <c r="F115" i="11" a="1"/>
  <c r="F115" i="11" s="1"/>
  <c r="G115" i="11" s="1"/>
  <c r="D115" i="11"/>
  <c r="E115" i="11" s="1"/>
  <c r="F114" i="11" a="1"/>
  <c r="F114" i="11" s="1"/>
  <c r="G114" i="11" s="1"/>
  <c r="D114" i="11"/>
  <c r="E114" i="11" s="1"/>
  <c r="F113" i="11" a="1"/>
  <c r="F113" i="11" s="1"/>
  <c r="G113" i="11" s="1"/>
  <c r="D113" i="11"/>
  <c r="E113" i="11" s="1"/>
  <c r="F112" i="11" a="1"/>
  <c r="F112" i="11" s="1"/>
  <c r="G112" i="11" s="1"/>
  <c r="D112" i="11"/>
  <c r="E112" i="11" s="1"/>
  <c r="F111" i="11" a="1"/>
  <c r="F111" i="11" s="1"/>
  <c r="G111" i="11" s="1"/>
  <c r="D111" i="11"/>
  <c r="E111" i="11" s="1"/>
  <c r="F110" i="11" a="1"/>
  <c r="F110" i="11" s="1"/>
  <c r="G110" i="11" s="1"/>
  <c r="D110" i="11"/>
  <c r="E110" i="11" s="1"/>
  <c r="F109" i="11" a="1"/>
  <c r="F109" i="11" s="1"/>
  <c r="G109" i="11" s="1"/>
  <c r="D109" i="11"/>
  <c r="E109" i="11" s="1"/>
  <c r="F108" i="11" a="1"/>
  <c r="F108" i="11" s="1"/>
  <c r="G108" i="11" s="1"/>
  <c r="D108" i="11"/>
  <c r="E108" i="11" s="1"/>
  <c r="F107" i="11" a="1"/>
  <c r="F107" i="11" s="1"/>
  <c r="G107" i="11" s="1"/>
  <c r="D107" i="11"/>
  <c r="E107" i="11" s="1"/>
  <c r="D106" i="11"/>
  <c r="D105" i="11"/>
  <c r="D104" i="11"/>
  <c r="D103" i="11"/>
  <c r="D102" i="11"/>
  <c r="D101" i="11"/>
  <c r="D100" i="11"/>
  <c r="D99" i="11"/>
  <c r="D98" i="11"/>
  <c r="D97" i="11"/>
  <c r="D96" i="11"/>
  <c r="D95" i="11"/>
  <c r="F94" i="11" a="1"/>
  <c r="F94" i="11" s="1"/>
  <c r="G94" i="11" s="1"/>
  <c r="D94" i="11"/>
  <c r="E94" i="11" s="1"/>
  <c r="F93" i="11" a="1"/>
  <c r="F93" i="11" s="1"/>
  <c r="G93" i="11" s="1"/>
  <c r="D93" i="11"/>
  <c r="E93" i="11" s="1"/>
  <c r="F92" i="11" a="1"/>
  <c r="F92" i="11" s="1"/>
  <c r="G92" i="11" s="1"/>
  <c r="D92" i="11"/>
  <c r="E92" i="11" s="1"/>
  <c r="F91" i="11" a="1"/>
  <c r="F91" i="11" s="1"/>
  <c r="G91" i="11" s="1"/>
  <c r="D91" i="11"/>
  <c r="E91" i="11" s="1"/>
  <c r="F90" i="11" a="1"/>
  <c r="F90" i="11" s="1"/>
  <c r="G90" i="11" s="1"/>
  <c r="D90" i="11"/>
  <c r="E90" i="11" s="1"/>
  <c r="F89" i="11" a="1"/>
  <c r="F89" i="11" s="1"/>
  <c r="G89" i="11" s="1"/>
  <c r="D89" i="11"/>
  <c r="E89" i="11" s="1"/>
  <c r="F88" i="11" a="1"/>
  <c r="F88" i="11" s="1"/>
  <c r="G88" i="11" s="1"/>
  <c r="D88" i="11"/>
  <c r="E88" i="11" s="1"/>
  <c r="F87" i="11" a="1"/>
  <c r="F87" i="11" s="1"/>
  <c r="G87" i="11" s="1"/>
  <c r="D87" i="11"/>
  <c r="E87" i="11" s="1"/>
  <c r="F86" i="11" a="1"/>
  <c r="F86" i="11" s="1"/>
  <c r="G86" i="11" s="1"/>
  <c r="H86" i="11" s="1"/>
  <c r="D86" i="11"/>
  <c r="E86" i="11" s="1"/>
  <c r="F85" i="11" a="1"/>
  <c r="F85" i="11" s="1"/>
  <c r="G85" i="11" s="1"/>
  <c r="D85" i="11"/>
  <c r="E85" i="11" s="1"/>
  <c r="F84" i="11" a="1"/>
  <c r="F84" i="11" s="1"/>
  <c r="G84" i="11" s="1"/>
  <c r="D84" i="11"/>
  <c r="E84" i="11" s="1"/>
  <c r="F83" i="11" a="1"/>
  <c r="F83" i="11" s="1"/>
  <c r="G83" i="11" s="1"/>
  <c r="D83" i="11"/>
  <c r="E83" i="11" s="1"/>
  <c r="F82" i="11" a="1"/>
  <c r="F82" i="11" s="1"/>
  <c r="G82" i="11" s="1"/>
  <c r="D82" i="11"/>
  <c r="E82" i="11" s="1"/>
  <c r="F81" i="11" a="1"/>
  <c r="F81" i="11" s="1"/>
  <c r="G81" i="11" s="1"/>
  <c r="D81" i="11"/>
  <c r="E81" i="11" s="1"/>
  <c r="F80" i="11" a="1"/>
  <c r="F80" i="11" s="1"/>
  <c r="G80" i="11" s="1"/>
  <c r="D80" i="11"/>
  <c r="E80" i="11" s="1"/>
  <c r="F79" i="11" a="1"/>
  <c r="F79" i="11" s="1"/>
  <c r="G79" i="11" s="1"/>
  <c r="D79" i="11"/>
  <c r="E79" i="11" s="1"/>
  <c r="F78" i="11" a="1"/>
  <c r="F78" i="11" s="1"/>
  <c r="G78" i="11" s="1"/>
  <c r="D78" i="11"/>
  <c r="E78" i="11" s="1"/>
  <c r="F77" i="11" a="1"/>
  <c r="F77" i="11" s="1"/>
  <c r="G77" i="11" s="1"/>
  <c r="D77" i="11"/>
  <c r="E77" i="11" s="1"/>
  <c r="F76" i="11" a="1"/>
  <c r="F76" i="11" s="1"/>
  <c r="G76" i="11" s="1"/>
  <c r="D76" i="11"/>
  <c r="E76" i="11" s="1"/>
  <c r="F75" i="11" a="1"/>
  <c r="F75" i="11" s="1"/>
  <c r="G75" i="11" s="1"/>
  <c r="D75" i="11"/>
  <c r="E75" i="11" s="1"/>
  <c r="F74" i="11" a="1"/>
  <c r="F74" i="11" s="1"/>
  <c r="G74" i="11" s="1"/>
  <c r="D74" i="11"/>
  <c r="E74" i="11" s="1"/>
  <c r="F73" i="11" a="1"/>
  <c r="F73" i="11" s="1"/>
  <c r="G73" i="11" s="1"/>
  <c r="D73" i="11"/>
  <c r="E73" i="11" s="1"/>
  <c r="F72" i="11" a="1"/>
  <c r="F72" i="11" s="1"/>
  <c r="G72" i="11" s="1"/>
  <c r="D72" i="11"/>
  <c r="E72" i="11" s="1"/>
  <c r="F71" i="11" a="1"/>
  <c r="F71" i="11" s="1"/>
  <c r="G71" i="11" s="1"/>
  <c r="H71" i="11" s="1"/>
  <c r="D71" i="11"/>
  <c r="E71" i="11" s="1"/>
  <c r="F70" i="11" a="1"/>
  <c r="F70" i="11" s="1"/>
  <c r="G70" i="11" s="1"/>
  <c r="D70" i="11"/>
  <c r="E70" i="11" s="1"/>
  <c r="F69" i="11" a="1"/>
  <c r="F69" i="11" s="1"/>
  <c r="G69" i="11" s="1"/>
  <c r="D69" i="11"/>
  <c r="E69" i="11" s="1"/>
  <c r="F68" i="11" a="1"/>
  <c r="F68" i="11" s="1"/>
  <c r="G68" i="11" s="1"/>
  <c r="D68" i="11"/>
  <c r="E68" i="11" s="1"/>
  <c r="F67" i="11" a="1"/>
  <c r="F67" i="11" s="1"/>
  <c r="G67" i="11" s="1"/>
  <c r="D67" i="11"/>
  <c r="E67" i="11" s="1"/>
  <c r="F66" i="11" a="1"/>
  <c r="F66" i="11" s="1"/>
  <c r="G66" i="11" s="1"/>
  <c r="D66" i="11"/>
  <c r="E66" i="11" s="1"/>
  <c r="F65" i="11" a="1"/>
  <c r="F65" i="11" s="1"/>
  <c r="G65" i="11" s="1"/>
  <c r="D65" i="11"/>
  <c r="E65" i="11" s="1"/>
  <c r="F64" i="11" a="1"/>
  <c r="F64" i="11" s="1"/>
  <c r="G64" i="11" s="1"/>
  <c r="D64" i="11"/>
  <c r="E64" i="11" s="1"/>
  <c r="F63" i="11" a="1"/>
  <c r="F63" i="11" s="1"/>
  <c r="G63" i="11" s="1"/>
  <c r="D63" i="11"/>
  <c r="E63" i="11" s="1"/>
  <c r="F62" i="11" a="1"/>
  <c r="F62" i="11" s="1"/>
  <c r="G62" i="11" s="1"/>
  <c r="H62" i="11" s="1"/>
  <c r="D62" i="11"/>
  <c r="E62" i="11" s="1"/>
  <c r="F61" i="11" a="1"/>
  <c r="F61" i="11" s="1"/>
  <c r="G61" i="11" s="1"/>
  <c r="D61" i="11"/>
  <c r="E61" i="11" s="1"/>
  <c r="F60" i="11" a="1"/>
  <c r="F60" i="11" s="1"/>
  <c r="G60" i="11" s="1"/>
  <c r="D60" i="11"/>
  <c r="E60" i="11" s="1"/>
  <c r="F59" i="11" a="1"/>
  <c r="F59" i="11" s="1"/>
  <c r="G59" i="11" s="1"/>
  <c r="D59" i="11"/>
  <c r="E59" i="11" s="1"/>
  <c r="F58" i="11" a="1"/>
  <c r="F58" i="11" s="1"/>
  <c r="G58" i="11" s="1"/>
  <c r="D58" i="11"/>
  <c r="E58" i="11" s="1"/>
  <c r="F57" i="11" a="1"/>
  <c r="F57" i="11" s="1"/>
  <c r="G57" i="11" s="1"/>
  <c r="D57" i="11"/>
  <c r="E57" i="11" s="1"/>
  <c r="F56" i="11" a="1"/>
  <c r="F56" i="11" s="1"/>
  <c r="G56" i="11" s="1"/>
  <c r="H56" i="11" s="1"/>
  <c r="D56" i="11"/>
  <c r="E56" i="11" s="1"/>
  <c r="F55" i="11" a="1"/>
  <c r="F55" i="11" s="1"/>
  <c r="G55" i="11" s="1"/>
  <c r="D55" i="11"/>
  <c r="E55" i="11" s="1"/>
  <c r="F54" i="11" a="1"/>
  <c r="F54" i="11" s="1"/>
  <c r="G54" i="11" s="1"/>
  <c r="D54" i="11"/>
  <c r="E54" i="11" s="1"/>
  <c r="F53" i="11" a="1"/>
  <c r="F53" i="11" s="1"/>
  <c r="G53" i="11" s="1"/>
  <c r="D53" i="11"/>
  <c r="E53" i="11" s="1"/>
  <c r="F52" i="11" a="1"/>
  <c r="F52" i="11" s="1"/>
  <c r="G52" i="11" s="1"/>
  <c r="D52" i="11"/>
  <c r="E52" i="11" s="1"/>
  <c r="F51" i="11" a="1"/>
  <c r="F51" i="11" s="1"/>
  <c r="G51" i="11" s="1"/>
  <c r="D51" i="11"/>
  <c r="E51" i="11" s="1"/>
  <c r="F50" i="11" a="1"/>
  <c r="F50" i="11" s="1"/>
  <c r="G50" i="11" s="1"/>
  <c r="H50" i="11" s="1"/>
  <c r="D50" i="11"/>
  <c r="E50" i="11" s="1"/>
  <c r="F49" i="11" a="1"/>
  <c r="F49" i="11" s="1"/>
  <c r="G49" i="11" s="1"/>
  <c r="D49" i="11"/>
  <c r="E49" i="11" s="1"/>
  <c r="F48" i="11" a="1"/>
  <c r="F48" i="11" s="1"/>
  <c r="G48" i="11" s="1"/>
  <c r="D48" i="11"/>
  <c r="E48" i="11" s="1"/>
  <c r="F47" i="11" a="1"/>
  <c r="F47" i="11" s="1"/>
  <c r="G47" i="11" s="1"/>
  <c r="D47" i="11"/>
  <c r="E47" i="11" s="1"/>
  <c r="F46" i="11" a="1"/>
  <c r="F46" i="11" s="1"/>
  <c r="G46" i="11" s="1"/>
  <c r="D46" i="11"/>
  <c r="E46" i="11" s="1"/>
  <c r="F45" i="11" a="1"/>
  <c r="F45" i="11" s="1"/>
  <c r="G45" i="11" s="1"/>
  <c r="D45" i="11"/>
  <c r="E45" i="11" s="1"/>
  <c r="F44" i="11" a="1"/>
  <c r="F44" i="11" s="1"/>
  <c r="G44" i="11" s="1"/>
  <c r="D44" i="11"/>
  <c r="E44" i="11" s="1"/>
  <c r="F43" i="11" a="1"/>
  <c r="F43" i="11" s="1"/>
  <c r="G43" i="11" s="1"/>
  <c r="D43" i="11"/>
  <c r="E43" i="11" s="1"/>
  <c r="F42" i="11" a="1"/>
  <c r="F42" i="11" s="1"/>
  <c r="G42" i="11" s="1"/>
  <c r="D42" i="11"/>
  <c r="E42" i="11" s="1"/>
  <c r="F41" i="11" a="1"/>
  <c r="F41" i="11" s="1"/>
  <c r="G41" i="11" s="1"/>
  <c r="D41" i="11"/>
  <c r="E41" i="11" s="1"/>
  <c r="F40" i="11" a="1"/>
  <c r="F40" i="11" s="1"/>
  <c r="G40" i="11" s="1"/>
  <c r="D40" i="11"/>
  <c r="E40" i="11" s="1"/>
  <c r="F39" i="11" a="1"/>
  <c r="F39" i="11" s="1"/>
  <c r="G39" i="11" s="1"/>
  <c r="D39" i="11"/>
  <c r="E39" i="11" s="1"/>
  <c r="F38" i="11" a="1"/>
  <c r="F38" i="11" s="1"/>
  <c r="G38" i="11" s="1"/>
  <c r="D38" i="11"/>
  <c r="E38" i="11" s="1"/>
  <c r="F37" i="11" a="1"/>
  <c r="F37" i="11" s="1"/>
  <c r="G37" i="11" s="1"/>
  <c r="D37" i="11"/>
  <c r="E37" i="11" s="1"/>
  <c r="F36" i="11" a="1"/>
  <c r="F36" i="11" s="1"/>
  <c r="G36" i="11" s="1"/>
  <c r="D36" i="11"/>
  <c r="E36" i="11" s="1"/>
  <c r="F35" i="11" a="1"/>
  <c r="F35" i="11" s="1"/>
  <c r="G35" i="11" s="1"/>
  <c r="D35" i="11"/>
  <c r="E35" i="11" s="1"/>
  <c r="F34" i="11" a="1"/>
  <c r="F34" i="11" s="1"/>
  <c r="G34" i="11" s="1"/>
  <c r="D34" i="11"/>
  <c r="E34" i="11" s="1"/>
  <c r="F33" i="11" a="1"/>
  <c r="F33" i="11" s="1"/>
  <c r="G33" i="11" s="1"/>
  <c r="D33" i="11"/>
  <c r="E33" i="11" s="1"/>
  <c r="F32" i="11" a="1"/>
  <c r="F32" i="11" s="1"/>
  <c r="G32" i="11" s="1"/>
  <c r="D32" i="11"/>
  <c r="E32" i="11" s="1"/>
  <c r="F31" i="11" a="1"/>
  <c r="F31" i="11" s="1"/>
  <c r="G31" i="11" s="1"/>
  <c r="D31" i="11"/>
  <c r="E31" i="11" s="1"/>
  <c r="F30" i="11" a="1"/>
  <c r="F30" i="11" s="1"/>
  <c r="G30" i="11" s="1"/>
  <c r="D30" i="11"/>
  <c r="E30" i="11" s="1"/>
  <c r="F29" i="11" a="1"/>
  <c r="F29" i="11" s="1"/>
  <c r="G29" i="11" s="1"/>
  <c r="D29" i="11"/>
  <c r="E29" i="11" s="1"/>
  <c r="F28" i="11" a="1"/>
  <c r="F28" i="11" s="1"/>
  <c r="G28" i="11" s="1"/>
  <c r="D28" i="11"/>
  <c r="E28" i="11" s="1"/>
  <c r="F27" i="11" a="1"/>
  <c r="F27" i="11" s="1"/>
  <c r="G27" i="11" s="1"/>
  <c r="D27" i="11"/>
  <c r="E27" i="11" s="1"/>
  <c r="F26" i="11" a="1"/>
  <c r="F26" i="11" s="1"/>
  <c r="G26" i="11" s="1"/>
  <c r="D26" i="11"/>
  <c r="E26" i="11" s="1"/>
  <c r="F25" i="11" a="1"/>
  <c r="F25" i="11" s="1"/>
  <c r="G25" i="11" s="1"/>
  <c r="D25" i="11"/>
  <c r="E25" i="11" s="1"/>
  <c r="F24" i="11" a="1"/>
  <c r="F24" i="11" s="1"/>
  <c r="G24" i="11" s="1"/>
  <c r="D24" i="11"/>
  <c r="E24" i="11" s="1"/>
  <c r="F23" i="11" a="1"/>
  <c r="F23" i="11" s="1"/>
  <c r="G23" i="11" s="1"/>
  <c r="D23" i="11"/>
  <c r="E23" i="11" s="1"/>
  <c r="F22" i="11" a="1"/>
  <c r="F22" i="11" s="1"/>
  <c r="G22" i="11" s="1"/>
  <c r="D22" i="11"/>
  <c r="E22" i="11" s="1"/>
  <c r="F21" i="11" a="1"/>
  <c r="F21" i="11" s="1"/>
  <c r="G21" i="11" s="1"/>
  <c r="D21" i="11"/>
  <c r="E21" i="11" s="1"/>
  <c r="F20" i="11" a="1"/>
  <c r="F20" i="11" s="1"/>
  <c r="G20" i="11" s="1"/>
  <c r="J20" i="11" s="1"/>
  <c r="D20" i="11"/>
  <c r="E20" i="11" s="1"/>
  <c r="F19" i="11" a="1"/>
  <c r="F19" i="11" s="1"/>
  <c r="G19" i="11" s="1"/>
  <c r="D19" i="11"/>
  <c r="E19" i="11" s="1"/>
  <c r="F18" i="11" a="1"/>
  <c r="F18" i="11" s="1"/>
  <c r="G18" i="11" s="1"/>
  <c r="D18" i="11"/>
  <c r="E18" i="11" s="1"/>
  <c r="F17" i="11" a="1"/>
  <c r="F17" i="11" s="1"/>
  <c r="G17" i="11" s="1"/>
  <c r="D17" i="11"/>
  <c r="E17" i="11" s="1"/>
  <c r="F16" i="11" a="1"/>
  <c r="F16" i="11" s="1"/>
  <c r="G16" i="11" s="1"/>
  <c r="D16" i="11"/>
  <c r="E16" i="11" s="1"/>
  <c r="F15" i="11" a="1"/>
  <c r="F15" i="11" s="1"/>
  <c r="G15" i="11" s="1"/>
  <c r="D15" i="11"/>
  <c r="E15" i="11" s="1"/>
  <c r="F14" i="11" a="1"/>
  <c r="F14" i="11" s="1"/>
  <c r="G14" i="11" s="1"/>
  <c r="D14" i="11"/>
  <c r="E14" i="11" s="1"/>
  <c r="F13" i="11" a="1"/>
  <c r="F13" i="11" s="1"/>
  <c r="G13" i="11" s="1"/>
  <c r="D13" i="11"/>
  <c r="E13" i="11" s="1"/>
  <c r="F12" i="11" a="1"/>
  <c r="F12" i="11" s="1"/>
  <c r="G12" i="11" s="1"/>
  <c r="D12" i="11"/>
  <c r="E12" i="11" s="1"/>
  <c r="F11" i="11" a="1"/>
  <c r="F11" i="11" s="1"/>
  <c r="G11" i="11" s="1"/>
  <c r="D11" i="11"/>
  <c r="E11" i="11" s="1"/>
  <c r="F10" i="11" a="1"/>
  <c r="F10" i="11" s="1"/>
  <c r="G10" i="11" s="1"/>
  <c r="D10" i="11"/>
  <c r="E10" i="11" s="1"/>
  <c r="F9" i="11" a="1"/>
  <c r="F9" i="11" s="1"/>
  <c r="G9" i="11" s="1"/>
  <c r="D9" i="11"/>
  <c r="E9" i="11" s="1"/>
  <c r="F8" i="11" a="1"/>
  <c r="F8" i="11" s="1"/>
  <c r="G8" i="11" s="1"/>
  <c r="D8" i="11"/>
  <c r="E8" i="11" s="1"/>
  <c r="F7" i="11" a="1"/>
  <c r="F7" i="11" s="1"/>
  <c r="G7" i="11" s="1"/>
  <c r="D7" i="11"/>
  <c r="E7" i="11" s="1"/>
  <c r="F6" i="11" a="1"/>
  <c r="F6" i="11" s="1"/>
  <c r="G6" i="11" s="1"/>
  <c r="D6" i="11"/>
  <c r="E6" i="11" s="1"/>
  <c r="F5" i="11" a="1"/>
  <c r="F5" i="11" s="1"/>
  <c r="G5" i="11" s="1"/>
  <c r="D5" i="11"/>
  <c r="E5" i="11" s="1"/>
  <c r="F4" i="11" a="1"/>
  <c r="F4" i="11" s="1"/>
  <c r="G4" i="11" s="1"/>
  <c r="D4" i="11"/>
  <c r="E4" i="11" s="1"/>
  <c r="F3" i="11" a="1"/>
  <c r="F3" i="11" s="1"/>
  <c r="G3" i="11" s="1"/>
  <c r="D3" i="11"/>
  <c r="E3" i="11" s="1"/>
  <c r="F2" i="11" a="1"/>
  <c r="F2" i="11" s="1"/>
  <c r="D2" i="11"/>
  <c r="E2" i="11" s="1"/>
  <c r="F151" i="4" a="1"/>
  <c r="F151" i="4" s="1"/>
  <c r="G151" i="4" s="1"/>
  <c r="F150" i="4" a="1"/>
  <c r="F150" i="4" s="1"/>
  <c r="G150" i="4" s="1"/>
  <c r="F149" i="4" a="1"/>
  <c r="F149" i="4" s="1"/>
  <c r="G149" i="4" s="1"/>
  <c r="F148" i="4" a="1"/>
  <c r="F148" i="4" s="1"/>
  <c r="G148" i="4" s="1"/>
  <c r="F147" i="4" a="1"/>
  <c r="F147" i="4" s="1"/>
  <c r="G147" i="4" s="1"/>
  <c r="F146" i="4" a="1"/>
  <c r="F146" i="4" s="1"/>
  <c r="G146" i="4" s="1"/>
  <c r="F145" i="4" a="1"/>
  <c r="F145" i="4" s="1"/>
  <c r="G145" i="4" s="1"/>
  <c r="F144" i="4" a="1"/>
  <c r="F144" i="4" s="1"/>
  <c r="G144" i="4" s="1"/>
  <c r="F143" i="4" a="1"/>
  <c r="F143" i="4" s="1"/>
  <c r="G143" i="4" s="1"/>
  <c r="F142" i="4" a="1"/>
  <c r="F142" i="4" s="1"/>
  <c r="G142" i="4" s="1"/>
  <c r="F141" i="4" a="1"/>
  <c r="F141" i="4" s="1"/>
  <c r="G141" i="4" s="1"/>
  <c r="F140" i="4" a="1"/>
  <c r="F140" i="4" s="1"/>
  <c r="G140" i="4" s="1"/>
  <c r="F139" i="4" a="1"/>
  <c r="F139" i="4" s="1"/>
  <c r="G139" i="4" s="1"/>
  <c r="F138" i="4" a="1"/>
  <c r="F138" i="4" s="1"/>
  <c r="G138" i="4" s="1"/>
  <c r="F137" i="4" a="1"/>
  <c r="F137" i="4" s="1"/>
  <c r="G137" i="4" s="1"/>
  <c r="F136" i="4" a="1"/>
  <c r="F136" i="4" s="1"/>
  <c r="G136" i="4" s="1"/>
  <c r="F135" i="4" a="1"/>
  <c r="F135" i="4" s="1"/>
  <c r="G135" i="4" s="1"/>
  <c r="F134" i="4" a="1"/>
  <c r="F134" i="4" s="1"/>
  <c r="G134" i="4" s="1"/>
  <c r="F133" i="4" a="1"/>
  <c r="F133" i="4" s="1"/>
  <c r="G133" i="4" s="1"/>
  <c r="F132" i="4" a="1"/>
  <c r="F132" i="4" s="1"/>
  <c r="G132" i="4" s="1"/>
  <c r="F131" i="4" a="1"/>
  <c r="F131" i="4" s="1"/>
  <c r="G131" i="4" s="1"/>
  <c r="F130" i="4" a="1"/>
  <c r="F130" i="4" s="1"/>
  <c r="G130" i="4" s="1"/>
  <c r="F129" i="4" a="1"/>
  <c r="F129" i="4" s="1"/>
  <c r="G129" i="4" s="1"/>
  <c r="F128" i="4" a="1"/>
  <c r="F128" i="4" s="1"/>
  <c r="G128" i="4" s="1"/>
  <c r="F127" i="4" a="1"/>
  <c r="F127" i="4" s="1"/>
  <c r="G127" i="4" s="1"/>
  <c r="F126" i="4" a="1"/>
  <c r="F126" i="4" s="1"/>
  <c r="G126" i="4" s="1"/>
  <c r="F125" i="4" a="1"/>
  <c r="F125" i="4" s="1"/>
  <c r="G125" i="4" s="1"/>
  <c r="F124" i="4" a="1"/>
  <c r="F124" i="4" s="1"/>
  <c r="G124" i="4" s="1"/>
  <c r="F123" i="4" a="1"/>
  <c r="F123" i="4" s="1"/>
  <c r="G123" i="4" s="1"/>
  <c r="F122" i="4" a="1"/>
  <c r="F122" i="4" s="1"/>
  <c r="G122" i="4" s="1"/>
  <c r="F121" i="4" a="1"/>
  <c r="F121" i="4" s="1"/>
  <c r="G121" i="4" s="1"/>
  <c r="F120" i="4" a="1"/>
  <c r="F120" i="4" s="1"/>
  <c r="G120" i="4" s="1"/>
  <c r="F119" i="4" a="1"/>
  <c r="F119" i="4" s="1"/>
  <c r="G119" i="4" s="1"/>
  <c r="F118" i="4" a="1"/>
  <c r="F118" i="4" s="1"/>
  <c r="G118" i="4" s="1"/>
  <c r="F117" i="4" a="1"/>
  <c r="F117" i="4" s="1"/>
  <c r="G117" i="4" s="1"/>
  <c r="F116" i="4" a="1"/>
  <c r="F116" i="4" s="1"/>
  <c r="G116" i="4" s="1"/>
  <c r="F115" i="4" a="1"/>
  <c r="F115" i="4" s="1"/>
  <c r="G115" i="4" s="1"/>
  <c r="F114" i="4" a="1"/>
  <c r="F114" i="4" s="1"/>
  <c r="G114" i="4" s="1"/>
  <c r="F113" i="4" a="1"/>
  <c r="F113" i="4" s="1"/>
  <c r="G113" i="4" s="1"/>
  <c r="F112" i="4" a="1"/>
  <c r="F112" i="4" s="1"/>
  <c r="G112" i="4" s="1"/>
  <c r="F111" i="4" a="1"/>
  <c r="F111" i="4" s="1"/>
  <c r="G111" i="4" s="1"/>
  <c r="F110" i="4" a="1"/>
  <c r="F110" i="4" s="1"/>
  <c r="G110" i="4" s="1"/>
  <c r="F109" i="4" a="1"/>
  <c r="F109" i="4" s="1"/>
  <c r="G109" i="4" s="1"/>
  <c r="F108" i="4" a="1"/>
  <c r="F108" i="4" s="1"/>
  <c r="G108" i="4" s="1"/>
  <c r="F107" i="4" a="1"/>
  <c r="F107" i="4" s="1"/>
  <c r="G107" i="4" s="1"/>
  <c r="F94" i="4" a="1"/>
  <c r="F94" i="4" s="1"/>
  <c r="G94" i="4" s="1"/>
  <c r="F93" i="4" a="1"/>
  <c r="F93" i="4" s="1"/>
  <c r="G93" i="4" s="1"/>
  <c r="F92" i="4" a="1"/>
  <c r="F92" i="4" s="1"/>
  <c r="G92" i="4" s="1"/>
  <c r="F91" i="4" a="1"/>
  <c r="F91" i="4" s="1"/>
  <c r="G91" i="4" s="1"/>
  <c r="F90" i="4" a="1"/>
  <c r="F90" i="4" s="1"/>
  <c r="G90" i="4" s="1"/>
  <c r="F89" i="4" a="1"/>
  <c r="F89" i="4" s="1"/>
  <c r="G89" i="4" s="1"/>
  <c r="F88" i="4" a="1"/>
  <c r="F88" i="4" s="1"/>
  <c r="G88" i="4" s="1"/>
  <c r="F87" i="4" a="1"/>
  <c r="F87" i="4" s="1"/>
  <c r="G87" i="4" s="1"/>
  <c r="F86" i="4" a="1"/>
  <c r="F86" i="4" s="1"/>
  <c r="G86" i="4" s="1"/>
  <c r="F85" i="4" a="1"/>
  <c r="F85" i="4" s="1"/>
  <c r="G85" i="4" s="1"/>
  <c r="F84" i="4" a="1"/>
  <c r="F84" i="4" s="1"/>
  <c r="G84" i="4" s="1"/>
  <c r="F83" i="4" a="1"/>
  <c r="F83" i="4" s="1"/>
  <c r="G83" i="4" s="1"/>
  <c r="F82" i="4" a="1"/>
  <c r="F82" i="4" s="1"/>
  <c r="G82" i="4" s="1"/>
  <c r="F81" i="4" a="1"/>
  <c r="F81" i="4" s="1"/>
  <c r="G81" i="4" s="1"/>
  <c r="F80" i="4" a="1"/>
  <c r="F80" i="4" s="1"/>
  <c r="G80" i="4" s="1"/>
  <c r="F79" i="4" a="1"/>
  <c r="F79" i="4" s="1"/>
  <c r="G79" i="4" s="1"/>
  <c r="F78" i="4" a="1"/>
  <c r="F78" i="4" s="1"/>
  <c r="G78" i="4" s="1"/>
  <c r="F77" i="4" a="1"/>
  <c r="F77" i="4" s="1"/>
  <c r="G77" i="4" s="1"/>
  <c r="F76" i="4" a="1"/>
  <c r="F76" i="4" s="1"/>
  <c r="G76" i="4" s="1"/>
  <c r="F75" i="4" a="1"/>
  <c r="F75" i="4" s="1"/>
  <c r="G75" i="4" s="1"/>
  <c r="F74" i="4" a="1"/>
  <c r="F74" i="4" s="1"/>
  <c r="G74" i="4" s="1"/>
  <c r="F73" i="4" a="1"/>
  <c r="F73" i="4" s="1"/>
  <c r="G73" i="4" s="1"/>
  <c r="F72" i="4" a="1"/>
  <c r="F72" i="4" s="1"/>
  <c r="G72" i="4" s="1"/>
  <c r="F71" i="4" a="1"/>
  <c r="F71" i="4" s="1"/>
  <c r="G71" i="4" s="1"/>
  <c r="F70" i="4" a="1"/>
  <c r="F70" i="4" s="1"/>
  <c r="G70" i="4" s="1"/>
  <c r="F69" i="4" a="1"/>
  <c r="F69" i="4" s="1"/>
  <c r="G69" i="4" s="1"/>
  <c r="F68" i="4" a="1"/>
  <c r="F68" i="4" s="1"/>
  <c r="G68" i="4" s="1"/>
  <c r="F67" i="4" a="1"/>
  <c r="F67" i="4" s="1"/>
  <c r="G67" i="4" s="1"/>
  <c r="F66" i="4" a="1"/>
  <c r="F66" i="4" s="1"/>
  <c r="G66" i="4" s="1"/>
  <c r="F65" i="4" a="1"/>
  <c r="F65" i="4" s="1"/>
  <c r="G65" i="4" s="1"/>
  <c r="F64" i="4" a="1"/>
  <c r="F64" i="4" s="1"/>
  <c r="G64" i="4" s="1"/>
  <c r="F63" i="4" a="1"/>
  <c r="F63" i="4" s="1"/>
  <c r="G63" i="4" s="1"/>
  <c r="F62" i="4" a="1"/>
  <c r="F62" i="4" s="1"/>
  <c r="G62" i="4" s="1"/>
  <c r="F61" i="4" a="1"/>
  <c r="F61" i="4" s="1"/>
  <c r="G61" i="4" s="1"/>
  <c r="F60" i="4" a="1"/>
  <c r="F60" i="4" s="1"/>
  <c r="G60" i="4" s="1"/>
  <c r="F59" i="4" a="1"/>
  <c r="F59" i="4" s="1"/>
  <c r="G59" i="4" s="1"/>
  <c r="F58" i="4" a="1"/>
  <c r="F58" i="4" s="1"/>
  <c r="G58" i="4" s="1"/>
  <c r="F57" i="4" a="1"/>
  <c r="F57" i="4" s="1"/>
  <c r="G57" i="4" s="1"/>
  <c r="F56" i="4" a="1"/>
  <c r="F56" i="4" s="1"/>
  <c r="G56" i="4" s="1"/>
  <c r="F55" i="4" a="1"/>
  <c r="F55" i="4" s="1"/>
  <c r="G55" i="4" s="1"/>
  <c r="F54" i="4" a="1"/>
  <c r="F54" i="4" s="1"/>
  <c r="G54" i="4" s="1"/>
  <c r="F53" i="4" a="1"/>
  <c r="F53" i="4" s="1"/>
  <c r="G53" i="4" s="1"/>
  <c r="F52" i="4" a="1"/>
  <c r="F52" i="4" s="1"/>
  <c r="G52" i="4" s="1"/>
  <c r="F51" i="4" a="1"/>
  <c r="F51" i="4" s="1"/>
  <c r="G51" i="4" s="1"/>
  <c r="F50" i="4" a="1"/>
  <c r="F50" i="4" s="1"/>
  <c r="G50" i="4" s="1"/>
  <c r="F49" i="4" a="1"/>
  <c r="F49" i="4" s="1"/>
  <c r="G49" i="4" s="1"/>
  <c r="F48" i="4" a="1"/>
  <c r="F48" i="4" s="1"/>
  <c r="G48" i="4" s="1"/>
  <c r="F47" i="4" a="1"/>
  <c r="F47" i="4" s="1"/>
  <c r="G47" i="4" s="1"/>
  <c r="F46" i="4" a="1"/>
  <c r="F46" i="4" s="1"/>
  <c r="G46" i="4" s="1"/>
  <c r="F45" i="4" a="1"/>
  <c r="F45" i="4" s="1"/>
  <c r="G45" i="4" s="1"/>
  <c r="F44" i="4" a="1"/>
  <c r="F44" i="4" s="1"/>
  <c r="G44" i="4" s="1"/>
  <c r="F43" i="4" a="1"/>
  <c r="F43" i="4" s="1"/>
  <c r="G43" i="4" s="1"/>
  <c r="F42" i="4" a="1"/>
  <c r="F42" i="4" s="1"/>
  <c r="G42" i="4" s="1"/>
  <c r="F41" i="4" a="1"/>
  <c r="F41" i="4" s="1"/>
  <c r="G41" i="4" s="1"/>
  <c r="F40" i="4" a="1"/>
  <c r="F40" i="4" s="1"/>
  <c r="G40" i="4" s="1"/>
  <c r="F39" i="4" a="1"/>
  <c r="F39" i="4" s="1"/>
  <c r="G39" i="4" s="1"/>
  <c r="F38" i="4" a="1"/>
  <c r="F38" i="4" s="1"/>
  <c r="G38" i="4" s="1"/>
  <c r="F37" i="4" a="1"/>
  <c r="F37" i="4" s="1"/>
  <c r="G37" i="4" s="1"/>
  <c r="F36" i="4" a="1"/>
  <c r="F36" i="4" s="1"/>
  <c r="G36" i="4" s="1"/>
  <c r="F35" i="4" a="1"/>
  <c r="F35" i="4" s="1"/>
  <c r="G35" i="4" s="1"/>
  <c r="F34" i="4" a="1"/>
  <c r="F34" i="4" s="1"/>
  <c r="G34" i="4" s="1"/>
  <c r="F33" i="4" a="1"/>
  <c r="F33" i="4" s="1"/>
  <c r="G33" i="4" s="1"/>
  <c r="F32" i="4" a="1"/>
  <c r="F32" i="4" s="1"/>
  <c r="G32" i="4" s="1"/>
  <c r="F31" i="4" a="1"/>
  <c r="F31" i="4" s="1"/>
  <c r="G31" i="4" s="1"/>
  <c r="F30" i="4" a="1"/>
  <c r="F30" i="4" s="1"/>
  <c r="G30" i="4" s="1"/>
  <c r="F29" i="4" a="1"/>
  <c r="F29" i="4" s="1"/>
  <c r="G29" i="4" s="1"/>
  <c r="F28" i="4" a="1"/>
  <c r="F28" i="4" s="1"/>
  <c r="G28" i="4" s="1"/>
  <c r="F27" i="4" a="1"/>
  <c r="F27" i="4" s="1"/>
  <c r="G27" i="4" s="1"/>
  <c r="F26" i="4" a="1"/>
  <c r="F26" i="4" s="1"/>
  <c r="G26" i="4" s="1"/>
  <c r="F25" i="4" a="1"/>
  <c r="F25" i="4" s="1"/>
  <c r="G25" i="4" s="1"/>
  <c r="F24" i="4" a="1"/>
  <c r="F24" i="4" s="1"/>
  <c r="G24" i="4" s="1"/>
  <c r="F23" i="4" a="1"/>
  <c r="F23" i="4" s="1"/>
  <c r="G23" i="4" s="1"/>
  <c r="F22" i="4" a="1"/>
  <c r="F22" i="4" s="1"/>
  <c r="G22" i="4" s="1"/>
  <c r="F21" i="4" a="1"/>
  <c r="F21" i="4" s="1"/>
  <c r="G21" i="4" s="1"/>
  <c r="F20" i="4" a="1"/>
  <c r="F20" i="4" s="1"/>
  <c r="G20" i="4" s="1"/>
  <c r="F19" i="4" a="1"/>
  <c r="F19" i="4" s="1"/>
  <c r="G19" i="4" s="1"/>
  <c r="F18" i="4" a="1"/>
  <c r="F18" i="4" s="1"/>
  <c r="G18" i="4" s="1"/>
  <c r="F17" i="4" a="1"/>
  <c r="F17" i="4" s="1"/>
  <c r="G17" i="4" s="1"/>
  <c r="F16" i="4" a="1"/>
  <c r="F16" i="4" s="1"/>
  <c r="G16" i="4" s="1"/>
  <c r="F15" i="4" a="1"/>
  <c r="F15" i="4" s="1"/>
  <c r="G15" i="4" s="1"/>
  <c r="F14" i="4" a="1"/>
  <c r="F14" i="4" s="1"/>
  <c r="G14" i="4" s="1"/>
  <c r="F13" i="4" a="1"/>
  <c r="F13" i="4" s="1"/>
  <c r="G13" i="4" s="1"/>
  <c r="F12" i="4" a="1"/>
  <c r="F12" i="4" s="1"/>
  <c r="G12" i="4" s="1"/>
  <c r="F11" i="4" a="1"/>
  <c r="F11" i="4" s="1"/>
  <c r="G11" i="4" s="1"/>
  <c r="F10" i="4" a="1"/>
  <c r="F10" i="4" s="1"/>
  <c r="G10" i="4" s="1"/>
  <c r="F9" i="4" a="1"/>
  <c r="F9" i="4" s="1"/>
  <c r="G9" i="4" s="1"/>
  <c r="F8" i="4" a="1"/>
  <c r="F8" i="4" s="1"/>
  <c r="G8" i="4" s="1"/>
  <c r="F7" i="4" a="1"/>
  <c r="F7" i="4" s="1"/>
  <c r="G7" i="4" s="1"/>
  <c r="F6" i="4" a="1"/>
  <c r="F6" i="4" s="1"/>
  <c r="G6" i="4" s="1"/>
  <c r="F5" i="4" a="1"/>
  <c r="F5" i="4" s="1"/>
  <c r="G5" i="4" s="1"/>
  <c r="F4" i="4" a="1"/>
  <c r="F4" i="4" s="1"/>
  <c r="G4" i="4" s="1"/>
  <c r="F3" i="4" a="1"/>
  <c r="F3" i="4" s="1"/>
  <c r="G3" i="4" s="1"/>
  <c r="F2" i="4" a="1"/>
  <c r="F2" i="4" s="1"/>
  <c r="G2" i="4" s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3" i="1"/>
  <c r="C4" i="1"/>
  <c r="C2" i="1"/>
  <c r="D15" i="4"/>
  <c r="E15" i="4" s="1"/>
  <c r="D16" i="4"/>
  <c r="E16" i="4" s="1"/>
  <c r="D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1" i="4"/>
  <c r="E31" i="4" s="1"/>
  <c r="D32" i="4"/>
  <c r="E32" i="4" s="1"/>
  <c r="D33" i="4"/>
  <c r="E33" i="4" s="1"/>
  <c r="D34" i="4"/>
  <c r="E34" i="4" s="1"/>
  <c r="D35" i="4"/>
  <c r="E35" i="4" s="1"/>
  <c r="D36" i="4"/>
  <c r="E36" i="4" s="1"/>
  <c r="D37" i="4"/>
  <c r="E37" i="4" s="1"/>
  <c r="D38" i="4"/>
  <c r="E38" i="4" s="1"/>
  <c r="D39" i="4"/>
  <c r="E39" i="4" s="1"/>
  <c r="D40" i="4"/>
  <c r="E40" i="4" s="1"/>
  <c r="D41" i="4"/>
  <c r="E41" i="4" s="1"/>
  <c r="D42" i="4"/>
  <c r="E42" i="4" s="1"/>
  <c r="D43" i="4"/>
  <c r="E43" i="4" s="1"/>
  <c r="D44" i="4"/>
  <c r="E44" i="4" s="1"/>
  <c r="D45" i="4"/>
  <c r="E45" i="4" s="1"/>
  <c r="D46" i="4"/>
  <c r="E46" i="4" s="1"/>
  <c r="D47" i="4"/>
  <c r="E47" i="4" s="1"/>
  <c r="D48" i="4"/>
  <c r="E48" i="4" s="1"/>
  <c r="D49" i="4"/>
  <c r="E49" i="4" s="1"/>
  <c r="D50" i="4"/>
  <c r="E50" i="4" s="1"/>
  <c r="D51" i="4"/>
  <c r="E51" i="4" s="1"/>
  <c r="D52" i="4"/>
  <c r="E52" i="4" s="1"/>
  <c r="D53" i="4"/>
  <c r="E53" i="4" s="1"/>
  <c r="D54" i="4"/>
  <c r="E54" i="4" s="1"/>
  <c r="D55" i="4"/>
  <c r="E55" i="4" s="1"/>
  <c r="D56" i="4"/>
  <c r="E56" i="4" s="1"/>
  <c r="D57" i="4"/>
  <c r="E57" i="4" s="1"/>
  <c r="D58" i="4"/>
  <c r="E58" i="4" s="1"/>
  <c r="D59" i="4"/>
  <c r="E59" i="4" s="1"/>
  <c r="D60" i="4"/>
  <c r="E60" i="4" s="1"/>
  <c r="D61" i="4"/>
  <c r="E61" i="4" s="1"/>
  <c r="D62" i="4"/>
  <c r="E62" i="4" s="1"/>
  <c r="D63" i="4"/>
  <c r="E63" i="4" s="1"/>
  <c r="D64" i="4"/>
  <c r="E64" i="4" s="1"/>
  <c r="D65" i="4"/>
  <c r="E65" i="4" s="1"/>
  <c r="D66" i="4"/>
  <c r="E66" i="4" s="1"/>
  <c r="D67" i="4"/>
  <c r="E67" i="4" s="1"/>
  <c r="D68" i="4"/>
  <c r="E68" i="4" s="1"/>
  <c r="D69" i="4"/>
  <c r="E69" i="4" s="1"/>
  <c r="D70" i="4"/>
  <c r="E70" i="4" s="1"/>
  <c r="D71" i="4"/>
  <c r="E71" i="4" s="1"/>
  <c r="D72" i="4"/>
  <c r="E72" i="4" s="1"/>
  <c r="D73" i="4"/>
  <c r="E73" i="4" s="1"/>
  <c r="D74" i="4"/>
  <c r="E74" i="4" s="1"/>
  <c r="D75" i="4"/>
  <c r="E75" i="4" s="1"/>
  <c r="D76" i="4"/>
  <c r="E76" i="4" s="1"/>
  <c r="D77" i="4"/>
  <c r="E77" i="4" s="1"/>
  <c r="D78" i="4"/>
  <c r="E78" i="4" s="1"/>
  <c r="D79" i="4"/>
  <c r="E79" i="4" s="1"/>
  <c r="D80" i="4"/>
  <c r="E80" i="4" s="1"/>
  <c r="D81" i="4"/>
  <c r="E81" i="4" s="1"/>
  <c r="D82" i="4"/>
  <c r="E82" i="4" s="1"/>
  <c r="D83" i="4"/>
  <c r="E83" i="4" s="1"/>
  <c r="D84" i="4"/>
  <c r="E84" i="4" s="1"/>
  <c r="D85" i="4"/>
  <c r="E85" i="4" s="1"/>
  <c r="D86" i="4"/>
  <c r="E86" i="4" s="1"/>
  <c r="D87" i="4"/>
  <c r="E87" i="4" s="1"/>
  <c r="D88" i="4"/>
  <c r="E88" i="4" s="1"/>
  <c r="D89" i="4"/>
  <c r="E89" i="4" s="1"/>
  <c r="D90" i="4"/>
  <c r="E90" i="4" s="1"/>
  <c r="D91" i="4"/>
  <c r="E91" i="4" s="1"/>
  <c r="D92" i="4"/>
  <c r="E92" i="4" s="1"/>
  <c r="D93" i="4"/>
  <c r="E93" i="4" s="1"/>
  <c r="D94" i="4"/>
  <c r="E94" i="4" s="1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E107" i="4" s="1"/>
  <c r="D108" i="4"/>
  <c r="E108" i="4" s="1"/>
  <c r="D109" i="4"/>
  <c r="E109" i="4" s="1"/>
  <c r="D110" i="4"/>
  <c r="E110" i="4" s="1"/>
  <c r="D111" i="4"/>
  <c r="E111" i="4" s="1"/>
  <c r="D112" i="4"/>
  <c r="E112" i="4" s="1"/>
  <c r="D113" i="4"/>
  <c r="E113" i="4" s="1"/>
  <c r="D114" i="4"/>
  <c r="E114" i="4" s="1"/>
  <c r="D115" i="4"/>
  <c r="E115" i="4" s="1"/>
  <c r="D116" i="4"/>
  <c r="E116" i="4" s="1"/>
  <c r="D117" i="4"/>
  <c r="E117" i="4" s="1"/>
  <c r="D118" i="4"/>
  <c r="E118" i="4" s="1"/>
  <c r="D119" i="4"/>
  <c r="E119" i="4" s="1"/>
  <c r="D120" i="4"/>
  <c r="E120" i="4" s="1"/>
  <c r="D121" i="4"/>
  <c r="E121" i="4" s="1"/>
  <c r="D122" i="4"/>
  <c r="E122" i="4" s="1"/>
  <c r="D123" i="4"/>
  <c r="E123" i="4" s="1"/>
  <c r="D124" i="4"/>
  <c r="E124" i="4" s="1"/>
  <c r="D125" i="4"/>
  <c r="E125" i="4" s="1"/>
  <c r="D126" i="4"/>
  <c r="E126" i="4" s="1"/>
  <c r="D127" i="4"/>
  <c r="E127" i="4" s="1"/>
  <c r="D128" i="4"/>
  <c r="E128" i="4" s="1"/>
  <c r="D129" i="4"/>
  <c r="E129" i="4" s="1"/>
  <c r="D130" i="4"/>
  <c r="E130" i="4" s="1"/>
  <c r="D131" i="4"/>
  <c r="E131" i="4" s="1"/>
  <c r="D132" i="4"/>
  <c r="E132" i="4" s="1"/>
  <c r="D133" i="4"/>
  <c r="E133" i="4" s="1"/>
  <c r="D134" i="4"/>
  <c r="E134" i="4" s="1"/>
  <c r="D135" i="4"/>
  <c r="E135" i="4" s="1"/>
  <c r="D136" i="4"/>
  <c r="E136" i="4" s="1"/>
  <c r="D137" i="4"/>
  <c r="E137" i="4" s="1"/>
  <c r="D138" i="4"/>
  <c r="E138" i="4" s="1"/>
  <c r="D139" i="4"/>
  <c r="E139" i="4" s="1"/>
  <c r="D140" i="4"/>
  <c r="E140" i="4" s="1"/>
  <c r="D141" i="4"/>
  <c r="E141" i="4" s="1"/>
  <c r="D142" i="4"/>
  <c r="E142" i="4" s="1"/>
  <c r="D143" i="4"/>
  <c r="E143" i="4" s="1"/>
  <c r="D144" i="4"/>
  <c r="E144" i="4" s="1"/>
  <c r="D145" i="4"/>
  <c r="E145" i="4" s="1"/>
  <c r="D146" i="4"/>
  <c r="E146" i="4" s="1"/>
  <c r="D147" i="4"/>
  <c r="E147" i="4" s="1"/>
  <c r="D148" i="4"/>
  <c r="E148" i="4" s="1"/>
  <c r="D149" i="4"/>
  <c r="E149" i="4" s="1"/>
  <c r="D150" i="4"/>
  <c r="E150" i="4" s="1"/>
  <c r="D151" i="4"/>
  <c r="E151" i="4" s="1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14" i="4"/>
  <c r="E14" i="4" s="1"/>
  <c r="D4" i="4"/>
  <c r="E4" i="4" s="1"/>
  <c r="D5" i="4"/>
  <c r="E5" i="4" s="1"/>
  <c r="D6" i="4"/>
  <c r="E6" i="4" s="1"/>
  <c r="D7" i="4"/>
  <c r="E7" i="4" s="1"/>
  <c r="D8" i="4"/>
  <c r="E8" i="4" s="1"/>
  <c r="D9" i="4"/>
  <c r="E9" i="4" s="1"/>
  <c r="D10" i="4"/>
  <c r="E10" i="4" s="1"/>
  <c r="D11" i="4"/>
  <c r="E11" i="4" s="1"/>
  <c r="D12" i="4"/>
  <c r="E12" i="4" s="1"/>
  <c r="D13" i="4"/>
  <c r="E13" i="4" s="1"/>
  <c r="D3" i="4"/>
  <c r="E3" i="4" s="1"/>
  <c r="D2" i="4"/>
  <c r="E2" i="4" s="1"/>
  <c r="H20" i="11" l="1"/>
  <c r="K20" i="11"/>
  <c r="L20" i="11" s="1"/>
  <c r="K2" i="11"/>
  <c r="G2" i="11"/>
  <c r="J2" i="11" l="1"/>
  <c r="L2" i="11" s="1"/>
  <c r="H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<sst xmlns="http://schemas.openxmlformats.org/spreadsheetml/2006/main" count="1549" uniqueCount="136">
  <si>
    <t>BENE_GEO_DESC</t>
  </si>
  <si>
    <t>BENES_FFS_CNT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</si>
  <si>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</si>
  <si>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</si>
  <si>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</si>
  <si>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</si>
  <si>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</si>
  <si>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</si>
  <si>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</si>
  <si>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</si>
  <si>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</si>
  <si>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</si>
  <si>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</si>
  <si>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</si>
  <si>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</si>
  <si>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</si>
  <si>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</si>
  <si>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</si>
  <si>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</si>
  <si>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</si>
  <si>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</si>
  <si>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</si>
  <si>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</si>
  <si>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</si>
  <si>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</si>
  <si>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</si>
  <si>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</si>
  <si>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</si>
  <si>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</si>
  <si>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</si>
  <si>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</si>
  <si>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</si>
  <si>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</si>
  <si>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</si>
  <si>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</si>
  <si>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</si>
  <si>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</si>
  <si>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</si>
  <si>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</si>
  <si>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</si>
  <si>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</si>
  <si>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</si>
  <si>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</si>
  <si>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</si>
  <si>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</si>
  <si>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</si>
  <si>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</si>
  <si>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</si>
  <si>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</si>
  <si>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</si>
  <si>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</si>
  <si>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</si>
  <si>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Bene_Geo_Desc</t>
  </si>
  <si>
    <t>Bene_Cond</t>
  </si>
  <si>
    <t>Prvlnc</t>
  </si>
  <si>
    <t>Alabama</t>
  </si>
  <si>
    <t>Cancer</t>
  </si>
  <si>
    <t>Chronic Kidney Disease</t>
  </si>
  <si>
    <t>Depression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</si>
  <si>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</si>
  <si>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</si>
  <si>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</si>
  <si>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</si>
  <si>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</si>
  <si>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</si>
  <si>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</si>
  <si>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</si>
  <si>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</si>
  <si>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</si>
  <si>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</si>
  <si>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</si>
  <si>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</si>
  <si>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</si>
  <si>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</si>
  <si>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</si>
  <si>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</si>
  <si>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</si>
  <si>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</si>
  <si>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</si>
  <si>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</si>
  <si>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</si>
  <si>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</si>
  <si>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</si>
  <si>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</si>
  <si>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</si>
  <si>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</si>
  <si>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</si>
  <si>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</si>
  <si>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</si>
  <si>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</si>
  <si>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</si>
  <si>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</si>
  <si>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</si>
  <si>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</si>
  <si>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</si>
  <si>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</si>
  <si>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</si>
  <si>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</si>
  <si>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</si>
  <si>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</si>
  <si>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</si>
  <si>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</si>
  <si>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</si>
  <si>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Unknown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</si>
  <si>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</si>
  <si>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</si>
  <si>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</si>
  <si>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</si>
  <si>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</si>
  <si>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</si>
  <si>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</si>
  <si>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</si>
  <si>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STATE_NAME</t>
  </si>
  <si>
    <t>STATE_CODE</t>
  </si>
  <si>
    <t>STATE_DIVISION</t>
  </si>
  <si>
    <t>Row Labels</t>
  </si>
  <si>
    <t>Population</t>
  </si>
  <si>
    <t>Bene_GEO_DESC</t>
  </si>
  <si>
    <t>WeightedCases</t>
  </si>
  <si>
    <t>Column Labels</t>
  </si>
  <si>
    <t>DIVISION_NAME</t>
  </si>
  <si>
    <t>East North Central</t>
  </si>
  <si>
    <t>East South Central</t>
  </si>
  <si>
    <t>Middle Atlantic</t>
  </si>
  <si>
    <t>Mountain</t>
  </si>
  <si>
    <t>New England</t>
  </si>
  <si>
    <t>Pacific</t>
  </si>
  <si>
    <t>South Atlantic</t>
  </si>
  <si>
    <t>West North Central</t>
  </si>
  <si>
    <t>West South Central</t>
  </si>
  <si>
    <t>Total Weighted Cases</t>
  </si>
  <si>
    <t>Total Population</t>
  </si>
  <si>
    <t>Division Prevalence (Total Weighted Cases / Total Population)</t>
  </si>
  <si>
    <t>State  Prevalence</t>
  </si>
  <si>
    <t>Unweighted Average</t>
  </si>
  <si>
    <t>Sum of Weighted Prevalence (%) by Census Division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</si>
</sst>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  <xf numFmtId="0" fontId="0" fillId="2" borderId="1" xfId="0" applyFill="1" applyBorder="1"/>
    <xf numFmtId="165" fontId="0" fillId="0" borderId="0" xfId="0" applyNumberFormat="1"/>
    <xf numFmtId="0" fontId="0" fillId="2" borderId="0" xfId="0" applyFill="1"/>
    <xf numFmtId="1" fontId="0" fillId="2" borderId="2" xfId="0" applyNumberFormat="1" applyFill="1" applyBorder="1"/>
    <xf numFmtId="165" fontId="0" fillId="2" borderId="2" xfId="0" applyNumberFormat="1" applyFill="1" applyBorder="1"/>
    <xf numFmtId="1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0" fontId="0" fillId="0" borderId="0" xfId="0" pivotButton="1" applyAlignment="1">
      <alignment wrapText="1"/>
    </xf>
  </cellXfs>
  <cellStyles count="1">
    <cellStyle name="Normal" xfId="0" builtinId="0"/>
  </cellStyles>
  <dxfs count="1"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[Chronic Disease Prevalence Analysis.xlsx]Pivot Table!PivotTable2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Cancer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Table'!$A$5:$A$13</c:f>
              <c:strCache>
                <c:ptCount val="9"/>
                <c:pt idx="0">
                  <c:v>East North Central</c:v>
                </c:pt>
                <c:pt idx="1">
                  <c:v>East South Central</c:v>
                </c:pt>
                <c:pt idx="2">
                  <c:v>Middle Atlantic</c:v>
                </c:pt>
                <c:pt idx="3">
                  <c:v>Mountain</c:v>
                </c:pt>
                <c:pt idx="4">
                  <c:v>New England</c:v>
                </c:pt>
                <c:pt idx="5">
                  <c:v>Pacific</c:v>
                </c:pt>
                <c:pt idx="6">
                  <c:v>South Atlantic</c:v>
                </c:pt>
                <c:pt idx="7">
                  <c:v>West North Central</c:v>
                </c:pt>
                <c:pt idx="8">
                  <c:v>West South Central</c:v>
                </c:pt>
              </c:strCache>
            </c:strRef>
          </c:cat>
          <c:val>
            <c:numRef>
              <c:f>'Pivot Table'!$B$5:$B$13</c:f>
              <c:numCache>
                <c:formatCode>0.0%</c:formatCode>
                <c:ptCount val="9"/>
                <c:pt idx="0">
                  <c:v>9.4585906393134286E-2</c:v>
                </c:pt>
                <c:pt idx="1">
                  <c:v>8.9912433978580453E-2</c:v>
                </c:pt>
                <c:pt idx="2">
                  <c:v>0.10055878736323909</c:v>
                </c:pt>
                <c:pt idx="3">
                  <c:v>8.2496536336427409E-2</c:v>
                </c:pt>
                <c:pt idx="4">
                  <c:v>0.10120272348104459</c:v>
                </c:pt>
                <c:pt idx="5">
                  <c:v>8.4834736846967421E-2</c:v>
                </c:pt>
                <c:pt idx="6">
                  <c:v>0.10036563980336605</c:v>
                </c:pt>
                <c:pt idx="7">
                  <c:v>8.8734939912358618E-2</c:v>
                </c:pt>
                <c:pt idx="8">
                  <c:v>8.546431635435818E-2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9E-4B40-A19A-D5AFDF3E6BF9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Chronic Kidney Disease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Table'!$A$5:$A$13</c:f>
              <c:strCache>
                <c:ptCount val="9"/>
                <c:pt idx="0">
                  <c:v>East North Central</c:v>
                </c:pt>
                <c:pt idx="1">
                  <c:v>East South Central</c:v>
                </c:pt>
                <c:pt idx="2">
                  <c:v>Middle Atlantic</c:v>
                </c:pt>
                <c:pt idx="3">
                  <c:v>Mountain</c:v>
                </c:pt>
                <c:pt idx="4">
                  <c:v>New England</c:v>
                </c:pt>
                <c:pt idx="5">
                  <c:v>Pacific</c:v>
                </c:pt>
                <c:pt idx="6">
                  <c:v>South Atlantic</c:v>
                </c:pt>
                <c:pt idx="7">
                  <c:v>West North Central</c:v>
                </c:pt>
                <c:pt idx="8">
                  <c:v>West South Central</c:v>
                </c:pt>
              </c:strCache>
            </c:strRef>
          </c:cat>
          <c:val>
            <c:numRef>
              <c:f>'Pivot Table'!$C$5:$C$13</c:f>
              <c:numCache>
                <c:formatCode>0.0%</c:formatCode>
                <c:ptCount val="9"/>
                <c:pt idx="0">
                  <c:v>0.25243797441542726</c:v>
                </c:pt>
                <c:pt idx="1">
                  <c:v>0.26969011629969625</c:v>
                </c:pt>
                <c:pt idx="2">
                  <c:v>0.25549200032391373</c:v>
                </c:pt>
                <c:pt idx="3">
                  <c:v>0.21553860704969285</c:v>
                </c:pt>
                <c:pt idx="4">
                  <c:v>0.23372796389305189</c:v>
                </c:pt>
                <c:pt idx="5">
                  <c:v>0.2341246215499051</c:v>
                </c:pt>
                <c:pt idx="6">
                  <c:v>0.2638178726203359</c:v>
                </c:pt>
                <c:pt idx="7">
                  <c:v>0.23009891366008209</c:v>
                </c:pt>
                <c:pt idx="8">
                  <c:v>0.26215256573155793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9E-4B40-A19A-D5AFDF3E6BF9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Depression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Table'!$A$5:$A$13</c:f>
              <c:strCache>
                <c:ptCount val="9"/>
                <c:pt idx="0">
                  <c:v>East North Central</c:v>
                </c:pt>
                <c:pt idx="1">
                  <c:v>East South Central</c:v>
                </c:pt>
                <c:pt idx="2">
                  <c:v>Middle Atlantic</c:v>
                </c:pt>
                <c:pt idx="3">
                  <c:v>Mountain</c:v>
                </c:pt>
                <c:pt idx="4">
                  <c:v>New England</c:v>
                </c:pt>
                <c:pt idx="5">
                  <c:v>Pacific</c:v>
                </c:pt>
                <c:pt idx="6">
                  <c:v>South Atlantic</c:v>
                </c:pt>
                <c:pt idx="7">
                  <c:v>West North Central</c:v>
                </c:pt>
                <c:pt idx="8">
                  <c:v>West South Central</c:v>
                </c:pt>
              </c:strCache>
            </c:strRef>
          </c:cat>
          <c:val>
            <c:numRef>
              <c:f>'Pivot Table'!$D$5:$D$13</c:f>
              <c:numCache>
                <c:formatCode>0.0%</c:formatCode>
                <c:ptCount val="9"/>
                <c:pt idx="0">
                  <c:v>0.15521090830340573</c:v>
                </c:pt>
                <c:pt idx="1">
                  <c:v>0.17112007106587732</c:v>
                </c:pt>
                <c:pt idx="2">
                  <c:v>0.16269460752388959</c:v>
                </c:pt>
                <c:pt idx="3">
                  <c:v>0.1442329175282325</c:v>
                </c:pt>
                <c:pt idx="4">
                  <c:v>0.18189451732012665</c:v>
                </c:pt>
                <c:pt idx="5">
                  <c:v>0.14297927584619738</c:v>
                </c:pt>
                <c:pt idx="6">
                  <c:v>0.16520477546728068</c:v>
                </c:pt>
                <c:pt idx="7">
                  <c:v>0.16563078803327688</c:v>
                </c:pt>
                <c:pt idx="8">
                  <c:v>0.16681555574256771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9E-4B40-A19A-D5AFDF3E6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7414688"/>
        <c:axId val="857411808"/>
      </c:barChart>
      <c:catAx>
        <c:axId val="85741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411808"/>
        <c:crosses val="autoZero"/>
        <c:auto val="1"/>
        <c:lblAlgn val="ctr"/>
        <c:lblOffset val="100"/>
        <c:noMultiLvlLbl val="0"/>
      </c:catAx>
      <c:valAx>
        <c:axId val="85741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41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</xdr:colOff>
      <xdr:row>1</xdr:row>
      <xdr:rowOff>166686</xdr:rowOff>
    </xdr:from>
    <xdr:to>
      <xdr:col>8</xdr:col>
      <xdr:colOff>1781174</xdr:colOff>
      <xdr:row>18</xdr:row>
      <xdr:rowOff>61911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15CD52-EED7-3DF8-F3ED-589C777F94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k" refreshedDate="45915.818353009257" createdVersion="8" refreshedVersion="8" minRefreshableVersion="3" recordCount="259" xr:uid="{46C78053-F0DD-490E-85D1-2B72612B0009}">
  <cacheSource type="worksheet">
    <worksheetSource ref="A1:G1048576" sheet="Analysis"/>
  </cacheSource>
  <cacheFields count="8">
    <cacheField name="Bene_Geo_Desc" numFmtId="0">
      <sharedItems containsBlank="1"/>
    </cacheField>
    <cacheField name="Bene_Cond" numFmtId="0">
      <sharedItems containsBlank="1" count="4">
        <s v="Cancer"/>
        <s v="Chronic Kidney Disease"/>
        <s v="Depression"/>
        <m/>
      </sharedItems>
    </cacheField>
    <cacheField name="Prvlnc" numFmtId="0">
      <sharedItems containsString="0" containsBlank="1" containsNumber="1" minValue="2.4799999999999999E-2" maxValue="0.52569999999999995"/>
    </cacheField>
    <cacheField name="STATE_DIVISION" numFmtId="0">
      <sharedItems containsBlank="1" containsMixedTypes="1" containsNumber="1" containsInteger="1" minValue="1" maxValue="9"/>
    </cacheField>
    <cacheField name="DIVISION_NAME" numFmtId="0">
      <sharedItems containsBlank="1" count="10">
        <s v="East South Central"/>
        <s v="Pacific"/>
        <s v="Mountain"/>
        <s v="West South Central"/>
        <s v="New England"/>
        <s v="South Atlantic"/>
        <s v="East North Central"/>
        <s v="Middle Atlantic"/>
        <s v="West North Central"/>
        <m/>
      </sharedItems>
    </cacheField>
    <cacheField name="Population" numFmtId="0">
      <sharedItems containsString="0" containsBlank="1" containsNumber="1" containsInteger="1" minValue="79526" maxValue="2473739"/>
    </cacheField>
    <cacheField name="WeightedCases" numFmtId="0">
      <sharedItems containsString="0" containsBlank="1" containsNumber="1" minValue="5565.4247999999998" maxValue="609034.54180000001"/>
    </cacheField>
    <cacheField name="Weighted_Prevalence" numFmtId="0" formula="WeightedCases/Population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9">
  <r>
    <s v="Alabama"/>
    <x v="0"/>
    <n v="9.4399999999999998E-2"/>
    <n v="6"/>
    <x v="0"/>
    <n v="413397"/>
    <n v="39024.676800000001"/>
  </r>
  <r>
    <s v="Alabama"/>
    <x v="1"/>
    <n v="0.28660000000000002"/>
    <n v="6"/>
    <x v="0"/>
    <n v="413397"/>
    <n v="118479.58020000001"/>
  </r>
  <r>
    <s v="Alabama"/>
    <x v="2"/>
    <n v="0.161"/>
    <n v="6"/>
    <x v="0"/>
    <n v="413397"/>
    <n v="66556.917000000001"/>
  </r>
  <r>
    <s v="Alaska"/>
    <x v="0"/>
    <n v="6.9599999999999995E-2"/>
    <n v="9"/>
    <x v="1"/>
    <n v="79963"/>
    <n v="5565.4247999999998"/>
  </r>
  <r>
    <s v="Alaska"/>
    <x v="1"/>
    <n v="0.1757"/>
    <n v="9"/>
    <x v="1"/>
    <n v="79963"/>
    <n v="14049.499099999999"/>
  </r>
  <r>
    <s v="Alaska"/>
    <x v="2"/>
    <n v="9.7600000000000006E-2"/>
    <n v="9"/>
    <x v="1"/>
    <n v="79963"/>
    <n v="7804.3888000000006"/>
  </r>
  <r>
    <s v="Arizona"/>
    <x v="0"/>
    <n v="9.3200000000000005E-2"/>
    <n v="8"/>
    <x v="2"/>
    <n v="631050"/>
    <n v="58813.86"/>
  </r>
  <r>
    <s v="Arizona"/>
    <x v="1"/>
    <n v="0.24199999999999999"/>
    <n v="8"/>
    <x v="2"/>
    <n v="631050"/>
    <n v="152714.1"/>
  </r>
  <r>
    <s v="Arizona"/>
    <x v="2"/>
    <n v="0.1386"/>
    <n v="8"/>
    <x v="2"/>
    <n v="631050"/>
    <n v="87463.53"/>
  </r>
  <r>
    <s v="Arkansas"/>
    <x v="0"/>
    <n v="8.8999999999999996E-2"/>
    <n v="7"/>
    <x v="3"/>
    <n v="348610"/>
    <n v="31026.289999999997"/>
  </r>
  <r>
    <s v="Arkansas"/>
    <x v="1"/>
    <n v="0.22439999999999999"/>
    <n v="7"/>
    <x v="3"/>
    <n v="348610"/>
    <n v="78228.084000000003"/>
  </r>
  <r>
    <s v="Arkansas"/>
    <x v="2"/>
    <n v="0.16239999999999999"/>
    <n v="7"/>
    <x v="3"/>
    <n v="348610"/>
    <n v="56614.263999999996"/>
  </r>
  <r>
    <s v="California"/>
    <x v="0"/>
    <n v="8.6800000000000002E-2"/>
    <n v="9"/>
    <x v="1"/>
    <n v="2473739"/>
    <n v="214720.54519999999"/>
  </r>
  <r>
    <s v="California"/>
    <x v="1"/>
    <n v="0.2462"/>
    <n v="9"/>
    <x v="1"/>
    <n v="2473739"/>
    <n v="609034.54180000001"/>
  </r>
  <r>
    <s v="California"/>
    <x v="2"/>
    <n v="0.14449999999999999"/>
    <n v="9"/>
    <x v="1"/>
    <n v="2473739"/>
    <n v="357455.2855"/>
  </r>
  <r>
    <s v="Colorado"/>
    <x v="0"/>
    <n v="8.14E-2"/>
    <n v="8"/>
    <x v="2"/>
    <n v="395805"/>
    <n v="32218.527000000002"/>
  </r>
  <r>
    <s v="Colorado"/>
    <x v="1"/>
    <n v="0.1925"/>
    <n v="8"/>
    <x v="2"/>
    <n v="395805"/>
    <n v="76192.462500000009"/>
  </r>
  <r>
    <s v="Colorado"/>
    <x v="2"/>
    <n v="0.14549999999999999"/>
    <n v="8"/>
    <x v="2"/>
    <n v="395805"/>
    <n v="57589.627499999995"/>
  </r>
  <r>
    <s v="Connecticut"/>
    <x v="0"/>
    <n v="0.1071"/>
    <n v="1"/>
    <x v="4"/>
    <n v="272491"/>
    <n v="29183.786100000001"/>
  </r>
  <r>
    <s v="Connecticut"/>
    <x v="1"/>
    <n v="0.24179999999999999"/>
    <n v="1"/>
    <x v="4"/>
    <n v="272491"/>
    <n v="65888.323799999998"/>
  </r>
  <r>
    <s v="Connecticut"/>
    <x v="2"/>
    <n v="0.17530000000000001"/>
    <n v="1"/>
    <x v="4"/>
    <n v="272491"/>
    <n v="47767.672300000006"/>
  </r>
  <r>
    <s v="Delaware"/>
    <x v="0"/>
    <n v="9.9299999999999999E-2"/>
    <n v="5"/>
    <x v="5"/>
    <n v="144687"/>
    <n v="14367.419099999999"/>
  </r>
  <r>
    <s v="Delaware"/>
    <x v="1"/>
    <n v="0.25280000000000002"/>
    <n v="5"/>
    <x v="5"/>
    <n v="144687"/>
    <n v="36576.873600000006"/>
  </r>
  <r>
    <s v="Delaware"/>
    <x v="2"/>
    <n v="0.15840000000000001"/>
    <n v="5"/>
    <x v="5"/>
    <n v="144687"/>
    <n v="22918.420800000004"/>
  </r>
  <r>
    <s v="Florida"/>
    <x v="0"/>
    <n v="0.10970000000000001"/>
    <n v="5"/>
    <x v="5"/>
    <n v="1935142"/>
    <n v="212285.07740000001"/>
  </r>
  <r>
    <s v="Florida"/>
    <x v="1"/>
    <n v="0.2863"/>
    <n v="5"/>
    <x v="5"/>
    <n v="1935142"/>
    <n v="554031.15460000001"/>
  </r>
  <r>
    <s v="Florida"/>
    <x v="2"/>
    <n v="0.18010000000000001"/>
    <n v="5"/>
    <x v="5"/>
    <n v="1935142"/>
    <n v="348519.07420000003"/>
  </r>
  <r>
    <s v="Georgia"/>
    <x v="0"/>
    <n v="9.2100000000000001E-2"/>
    <n v="5"/>
    <x v="5"/>
    <n v="751795"/>
    <n v="69240.319499999998"/>
  </r>
  <r>
    <s v="Georgia"/>
    <x v="1"/>
    <n v="0.2702"/>
    <n v="5"/>
    <x v="5"/>
    <n v="751795"/>
    <n v="203135.00899999999"/>
  </r>
  <r>
    <s v="Georgia"/>
    <x v="2"/>
    <n v="0.15229999999999999"/>
    <n v="5"/>
    <x v="5"/>
    <n v="751795"/>
    <n v="114498.37849999999"/>
  </r>
  <r>
    <s v="Hawaii"/>
    <x v="0"/>
    <n v="8.7099999999999997E-2"/>
    <n v="9"/>
    <x v="1"/>
    <n v="101107"/>
    <n v="8806.4197000000004"/>
  </r>
  <r>
    <s v="Hawaii"/>
    <x v="1"/>
    <n v="0.25659999999999999"/>
    <n v="9"/>
    <x v="1"/>
    <n v="101107"/>
    <n v="25944.056199999999"/>
  </r>
  <r>
    <s v="Hawaii"/>
    <x v="2"/>
    <n v="7.8700000000000006E-2"/>
    <n v="9"/>
    <x v="1"/>
    <n v="101107"/>
    <n v="7957.1209000000008"/>
  </r>
  <r>
    <s v="Idaho"/>
    <x v="0"/>
    <n v="7.5600000000000001E-2"/>
    <n v="8"/>
    <x v="2"/>
    <n v="173057"/>
    <n v="13083.109200000001"/>
  </r>
  <r>
    <s v="Idaho"/>
    <x v="1"/>
    <n v="0.19950000000000001"/>
    <n v="8"/>
    <x v="2"/>
    <n v="173057"/>
    <n v="34524.871500000001"/>
  </r>
  <r>
    <s v="Idaho"/>
    <x v="2"/>
    <n v="0.1565"/>
    <n v="8"/>
    <x v="2"/>
    <n v="173057"/>
    <n v="27083.4205"/>
  </r>
  <r>
    <s v="Illinois"/>
    <x v="0"/>
    <n v="9.8299999999999998E-2"/>
    <n v="3"/>
    <x v="6"/>
    <n v="1224785"/>
    <n v="120396.3655"/>
  </r>
  <r>
    <s v="Illinois"/>
    <x v="1"/>
    <n v="0.24729999999999999"/>
    <n v="3"/>
    <x v="6"/>
    <n v="1224785"/>
    <n v="302889.33049999998"/>
  </r>
  <r>
    <s v="Illinois"/>
    <x v="2"/>
    <n v="0.14399999999999999"/>
    <n v="3"/>
    <x v="6"/>
    <n v="1224785"/>
    <n v="176369.03999999998"/>
  </r>
  <r>
    <s v="Indiana"/>
    <x v="0"/>
    <n v="9.0700000000000003E-2"/>
    <n v="2"/>
    <x v="7"/>
    <n v="639893"/>
    <n v="58038.295100000003"/>
  </r>
  <r>
    <s v="Indiana"/>
    <x v="1"/>
    <n v="0.25950000000000001"/>
    <n v="2"/>
    <x v="7"/>
    <n v="639893"/>
    <n v="166052.2335"/>
  </r>
  <r>
    <s v="Indiana"/>
    <x v="2"/>
    <n v="0.18090000000000001"/>
    <n v="2"/>
    <x v="7"/>
    <n v="639893"/>
    <n v="115756.6437"/>
  </r>
  <r>
    <s v="Iowa"/>
    <x v="0"/>
    <n v="8.4400000000000003E-2"/>
    <n v="4"/>
    <x v="8"/>
    <n v="399786"/>
    <n v="33741.938399999999"/>
  </r>
  <r>
    <s v="Iowa"/>
    <x v="1"/>
    <n v="0.21809999999999999"/>
    <n v="4"/>
    <x v="8"/>
    <n v="399786"/>
    <n v="87193.3266"/>
  </r>
  <r>
    <s v="Iowa"/>
    <x v="2"/>
    <n v="0.1653"/>
    <n v="4"/>
    <x v="8"/>
    <n v="399786"/>
    <n v="66084.625799999994"/>
  </r>
  <r>
    <s v="Kansas"/>
    <x v="0"/>
    <n v="9.0399999999999994E-2"/>
    <n v="4"/>
    <x v="8"/>
    <n v="348918"/>
    <n v="31542.187199999997"/>
  </r>
  <r>
    <s v="Kansas"/>
    <x v="1"/>
    <n v="0.2271"/>
    <n v="4"/>
    <x v="8"/>
    <n v="348918"/>
    <n v="79239.277799999996"/>
  </r>
  <r>
    <s v="Kansas"/>
    <x v="2"/>
    <n v="0.17280000000000001"/>
    <n v="4"/>
    <x v="8"/>
    <n v="348918"/>
    <n v="60293.030400000003"/>
  </r>
  <r>
    <s v="Kentucky"/>
    <x v="0"/>
    <n v="8.6800000000000002E-2"/>
    <n v="6"/>
    <x v="0"/>
    <n v="414227"/>
    <n v="35954.903599999998"/>
  </r>
  <r>
    <s v="Kentucky"/>
    <x v="1"/>
    <n v="0.26640000000000003"/>
    <n v="6"/>
    <x v="0"/>
    <n v="414227"/>
    <n v="110350.07280000001"/>
  </r>
  <r>
    <s v="Kentucky"/>
    <x v="2"/>
    <n v="0.18360000000000001"/>
    <n v="6"/>
    <x v="0"/>
    <n v="414227"/>
    <n v="76052.0772"/>
  </r>
  <r>
    <s v="Louisiana"/>
    <x v="0"/>
    <n v="9.2799999999999994E-2"/>
    <n v="7"/>
    <x v="3"/>
    <n v="377396"/>
    <n v="35022.3488"/>
  </r>
  <r>
    <s v="Louisiana"/>
    <x v="1"/>
    <n v="0.27429999999999999"/>
    <n v="7"/>
    <x v="3"/>
    <n v="377396"/>
    <n v="103519.72279999999"/>
  </r>
  <r>
    <s v="Louisiana"/>
    <x v="2"/>
    <n v="0.16489999999999999"/>
    <n v="7"/>
    <x v="3"/>
    <n v="377396"/>
    <n v="62232.600399999996"/>
  </r>
  <r>
    <s v="Maine"/>
    <x v="0"/>
    <n v="8.1799999999999998E-2"/>
    <n v="1"/>
    <x v="4"/>
    <n v="139297"/>
    <n v="11394.4946"/>
  </r>
  <r>
    <s v="Maine"/>
    <x v="1"/>
    <n v="0.21859999999999999"/>
    <n v="1"/>
    <x v="4"/>
    <n v="139297"/>
    <n v="30450.324199999999"/>
  </r>
  <r>
    <s v="Maine"/>
    <x v="2"/>
    <n v="0.1835"/>
    <n v="1"/>
    <x v="4"/>
    <n v="139297"/>
    <n v="25560.999499999998"/>
  </r>
  <r>
    <s v="Maryland"/>
    <x v="0"/>
    <n v="0.1013"/>
    <n v="5"/>
    <x v="5"/>
    <n v="694888"/>
    <n v="70392.154399999999"/>
  </r>
  <r>
    <s v="Maryland"/>
    <x v="1"/>
    <n v="0.25190000000000001"/>
    <n v="5"/>
    <x v="5"/>
    <n v="694888"/>
    <n v="175042.28720000002"/>
  </r>
  <r>
    <s v="Maryland"/>
    <x v="2"/>
    <n v="0.15659999999999999"/>
    <n v="5"/>
    <x v="5"/>
    <n v="694888"/>
    <n v="108819.46079999999"/>
  </r>
  <r>
    <s v="Massachusetts"/>
    <x v="0"/>
    <n v="0.10780000000000001"/>
    <n v="1"/>
    <x v="4"/>
    <n v="726872"/>
    <n v="78356.801600000006"/>
  </r>
  <r>
    <s v="Massachusetts"/>
    <x v="1"/>
    <n v="0.25080000000000002"/>
    <n v="1"/>
    <x v="4"/>
    <n v="726872"/>
    <n v="182299.4976"/>
  </r>
  <r>
    <s v="Massachusetts"/>
    <x v="2"/>
    <n v="0.19059999999999999"/>
    <n v="1"/>
    <x v="4"/>
    <n v="726872"/>
    <n v="138541.80319999999"/>
  </r>
  <r>
    <s v="Michigan"/>
    <x v="0"/>
    <n v="9.3100000000000002E-2"/>
    <n v="3"/>
    <x v="6"/>
    <n v="807496"/>
    <n v="75177.877600000007"/>
  </r>
  <r>
    <s v="Michigan"/>
    <x v="1"/>
    <n v="0.26929999999999998"/>
    <n v="3"/>
    <x v="6"/>
    <n v="807496"/>
    <n v="217458.6728"/>
  </r>
  <r>
    <s v="Michigan"/>
    <x v="2"/>
    <n v="0.17430000000000001"/>
    <n v="3"/>
    <x v="6"/>
    <n v="807496"/>
    <n v="140746.5528"/>
  </r>
  <r>
    <s v="Minnesota"/>
    <x v="0"/>
    <n v="8.43E-2"/>
    <n v="4"/>
    <x v="8"/>
    <n v="385372"/>
    <n v="32486.8596"/>
  </r>
  <r>
    <s v="Minnesota"/>
    <x v="1"/>
    <n v="0.22919999999999999"/>
    <n v="4"/>
    <x v="8"/>
    <n v="385372"/>
    <n v="88327.262399999992"/>
  </r>
  <r>
    <s v="Minnesota"/>
    <x v="2"/>
    <n v="0.15859999999999999"/>
    <n v="4"/>
    <x v="8"/>
    <n v="385372"/>
    <n v="61119.999199999998"/>
  </r>
  <r>
    <s v="Mississippi"/>
    <x v="0"/>
    <n v="8.7999999999999995E-2"/>
    <n v="6"/>
    <x v="0"/>
    <n v="356676"/>
    <n v="31387.487999999998"/>
  </r>
  <r>
    <s v="Mississippi"/>
    <x v="1"/>
    <n v="0.25319999999999998"/>
    <n v="6"/>
    <x v="0"/>
    <n v="356676"/>
    <n v="90310.363199999993"/>
  </r>
  <r>
    <s v="Mississippi"/>
    <x v="2"/>
    <n v="0.16370000000000001"/>
    <n v="6"/>
    <x v="0"/>
    <n v="356676"/>
    <n v="58387.861200000007"/>
  </r>
  <r>
    <s v="Missouri"/>
    <x v="0"/>
    <n v="9.5299999999999996E-2"/>
    <n v="4"/>
    <x v="8"/>
    <n v="561590"/>
    <n v="53519.526999999995"/>
  </r>
  <r>
    <s v="Missouri"/>
    <x v="1"/>
    <n v="0.25240000000000001"/>
    <n v="4"/>
    <x v="8"/>
    <n v="561590"/>
    <n v="141745.31600000002"/>
  </r>
  <r>
    <s v="Missouri"/>
    <x v="2"/>
    <n v="0.1779"/>
    <n v="4"/>
    <x v="8"/>
    <n v="561590"/>
    <n v="99906.861000000004"/>
  </r>
  <r>
    <s v="Montana"/>
    <x v="0"/>
    <n v="8.1799999999999998E-2"/>
    <n v="8"/>
    <x v="2"/>
    <n v="156131"/>
    <n v="12771.515799999999"/>
  </r>
  <r>
    <s v="Montana"/>
    <x v="1"/>
    <n v="0.16320000000000001"/>
    <n v="8"/>
    <x v="2"/>
    <n v="156131"/>
    <n v="25480.5792"/>
  </r>
  <r>
    <s v="Montana"/>
    <x v="2"/>
    <n v="0.15129999999999999"/>
    <n v="8"/>
    <x v="2"/>
    <n v="156131"/>
    <n v="23622.620299999999"/>
  </r>
  <r>
    <s v="Nebraska"/>
    <x v="0"/>
    <n v="8.7599999999999997E-2"/>
    <n v="4"/>
    <x v="8"/>
    <n v="233913"/>
    <n v="20490.7788"/>
  </r>
  <r>
    <s v="Nebraska"/>
    <x v="1"/>
    <n v="0.2152"/>
    <n v="4"/>
    <x v="8"/>
    <n v="233913"/>
    <n v="50338.077600000004"/>
  </r>
  <r>
    <s v="Nebraska"/>
    <x v="2"/>
    <n v="0.14899999999999999"/>
    <n v="4"/>
    <x v="8"/>
    <n v="233913"/>
    <n v="34853.036999999997"/>
  </r>
  <r>
    <s v="Nevada"/>
    <x v="0"/>
    <n v="8.3299999999999999E-2"/>
    <n v="8"/>
    <x v="2"/>
    <n v="241963"/>
    <n v="20155.517899999999"/>
  </r>
  <r>
    <s v="Nevada"/>
    <x v="1"/>
    <n v="0.25509999999999999"/>
    <n v="8"/>
    <x v="2"/>
    <n v="241963"/>
    <n v="61724.761299999998"/>
  </r>
  <r>
    <s v="Nevada"/>
    <x v="2"/>
    <n v="0.12470000000000001"/>
    <n v="8"/>
    <x v="2"/>
    <n v="241963"/>
    <n v="30172.786100000001"/>
  </r>
  <r>
    <s v="New Hampshire"/>
    <x v="0"/>
    <n v="8.8900000000000007E-2"/>
    <n v="1"/>
    <x v="4"/>
    <n v="181009"/>
    <n v="16091.700100000002"/>
  </r>
  <r>
    <s v="New Hampshire"/>
    <x v="1"/>
    <n v="0.1986"/>
    <n v="1"/>
    <x v="4"/>
    <n v="181009"/>
    <n v="35948.3874"/>
  </r>
  <r>
    <s v="New Hampshire"/>
    <x v="2"/>
    <n v="0.16289999999999999"/>
    <n v="1"/>
    <x v="4"/>
    <n v="181009"/>
    <n v="29486.366099999999"/>
  </r>
  <r>
    <s v="New Jersey"/>
    <x v="0"/>
    <n v="0.1071"/>
    <n v="2"/>
    <x v="7"/>
    <n v="834894"/>
    <n v="89417.147400000002"/>
  </r>
  <r>
    <s v="New Jersey"/>
    <x v="1"/>
    <n v="0.25459999999999999"/>
    <n v="2"/>
    <x v="7"/>
    <n v="834894"/>
    <n v="212564.01240000001"/>
  </r>
  <r>
    <s v="New Jersey"/>
    <x v="2"/>
    <n v="0.1449"/>
    <n v="2"/>
    <x v="7"/>
    <n v="834894"/>
    <n v="120976.1406"/>
  </r>
  <r>
    <s v="New Mexico"/>
    <x v="0"/>
    <n v="6.9400000000000003E-2"/>
    <n v="8"/>
    <x v="2"/>
    <n v="194146"/>
    <n v="13473.732400000001"/>
  </r>
  <r>
    <s v="New Mexico"/>
    <x v="1"/>
    <n v="0.20660000000000001"/>
    <n v="8"/>
    <x v="2"/>
    <n v="194146"/>
    <n v="40110.563600000001"/>
  </r>
  <r>
    <s v="New Mexico"/>
    <x v="2"/>
    <n v="0.13650000000000001"/>
    <n v="8"/>
    <x v="2"/>
    <n v="194146"/>
    <n v="26500.929000000004"/>
  </r>
  <r>
    <s v="New York"/>
    <x v="0"/>
    <n v="0.10639999999999999"/>
    <n v="2"/>
    <x v="9"/>
    <m/>
    <m/>
  </r>
  <r>
    <s v="New York"/>
    <x v="1"/>
    <n v="0.2414"/>
    <n v="2"/>
    <x v="9"/>
    <m/>
    <m/>
  </r>
  <r>
    <s v="New York"/>
    <x v="2"/>
    <n v="0.15010000000000001"/>
    <n v="2"/>
    <x v="9"/>
    <m/>
    <m/>
  </r>
  <r>
    <s v="North Carolina"/>
    <x v="0"/>
    <n v="9.2999999999999999E-2"/>
    <n v="5"/>
    <x v="9"/>
    <m/>
    <m/>
  </r>
  <r>
    <s v="North Carolina"/>
    <x v="1"/>
    <n v="0.25309999999999999"/>
    <n v="5"/>
    <x v="9"/>
    <m/>
    <m/>
  </r>
  <r>
    <s v="North Carolina"/>
    <x v="2"/>
    <n v="0.16750000000000001"/>
    <n v="5"/>
    <x v="9"/>
    <m/>
    <m/>
  </r>
  <r>
    <s v="North Dakota"/>
    <x v="0"/>
    <n v="9.0499999999999997E-2"/>
    <n v="4"/>
    <x v="9"/>
    <m/>
    <m/>
  </r>
  <r>
    <s v="North Dakota"/>
    <x v="1"/>
    <n v="0.23019999999999999"/>
    <n v="4"/>
    <x v="9"/>
    <m/>
    <m/>
  </r>
  <r>
    <s v="North Dakota"/>
    <x v="2"/>
    <n v="0.16089999999999999"/>
    <n v="4"/>
    <x v="9"/>
    <m/>
    <m/>
  </r>
  <r>
    <s v="Ohio"/>
    <x v="0"/>
    <n v="9.3799999999999994E-2"/>
    <n v="3"/>
    <x v="9"/>
    <m/>
    <m/>
  </r>
  <r>
    <s v="Ohio"/>
    <x v="1"/>
    <n v="0.25929999999999997"/>
    <n v="3"/>
    <x v="9"/>
    <m/>
    <m/>
  </r>
  <r>
    <s v="Ohio"/>
    <x v="2"/>
    <n v="0.1774"/>
    <n v="3"/>
    <x v="9"/>
    <m/>
    <m/>
  </r>
  <r>
    <s v="Oklahoma"/>
    <x v="0"/>
    <n v="8.3799999999999999E-2"/>
    <n v="7"/>
    <x v="3"/>
    <n v="431636"/>
    <n v="36171.096799999999"/>
  </r>
  <r>
    <s v="Oklahoma"/>
    <x v="1"/>
    <n v="0.26629999999999998"/>
    <n v="7"/>
    <x v="3"/>
    <n v="431636"/>
    <n v="114944.66679999999"/>
  </r>
  <r>
    <s v="Oklahoma"/>
    <x v="2"/>
    <n v="0.18290000000000001"/>
    <n v="7"/>
    <x v="3"/>
    <n v="431636"/>
    <n v="78946.224400000006"/>
  </r>
  <r>
    <s v="Oregon"/>
    <x v="0"/>
    <n v="0.08"/>
    <n v="9"/>
    <x v="1"/>
    <n v="346769"/>
    <n v="27741.52"/>
  </r>
  <r>
    <s v="Oregon"/>
    <x v="1"/>
    <n v="0.1988"/>
    <n v="9"/>
    <x v="1"/>
    <n v="346769"/>
    <n v="68937.677200000006"/>
  </r>
  <r>
    <s v="Oregon"/>
    <x v="2"/>
    <n v="0.15190000000000001"/>
    <n v="9"/>
    <x v="1"/>
    <n v="346769"/>
    <n v="52674.2111"/>
  </r>
  <r>
    <s v="Pennsylvania"/>
    <x v="0"/>
    <n v="0.1013"/>
    <n v="2"/>
    <x v="7"/>
    <n v="1143194"/>
    <n v="115805.55220000001"/>
  </r>
  <r>
    <s v="Pennsylvania"/>
    <x v="1"/>
    <n v="0.25390000000000001"/>
    <n v="2"/>
    <x v="7"/>
    <n v="1143194"/>
    <n v="290256.95660000003"/>
  </r>
  <r>
    <s v="Pennsylvania"/>
    <x v="2"/>
    <n v="0.16550000000000001"/>
    <n v="2"/>
    <x v="7"/>
    <n v="1143194"/>
    <n v="189198.60700000002"/>
  </r>
  <r>
    <s v="Rhode Island"/>
    <x v="0"/>
    <n v="0.1105"/>
    <n v="1"/>
    <x v="4"/>
    <n v="79526"/>
    <n v="8787.6229999999996"/>
  </r>
  <r>
    <s v="Rhode Island"/>
    <x v="1"/>
    <n v="0.23599999999999999"/>
    <n v="1"/>
    <x v="4"/>
    <n v="79526"/>
    <n v="18768.135999999999"/>
  </r>
  <r>
    <s v="Rhode Island"/>
    <x v="2"/>
    <n v="0.1883"/>
    <n v="1"/>
    <x v="4"/>
    <n v="79526"/>
    <n v="14974.745799999999"/>
  </r>
  <r>
    <s v="South Carolina"/>
    <x v="0"/>
    <n v="9.3600000000000003E-2"/>
    <n v="5"/>
    <x v="5"/>
    <n v="597101"/>
    <n v="55888.653600000005"/>
  </r>
  <r>
    <s v="South Carolina"/>
    <x v="1"/>
    <n v="0.2301"/>
    <n v="5"/>
    <x v="5"/>
    <n v="597101"/>
    <n v="137392.94010000001"/>
  </r>
  <r>
    <s v="South Carolina"/>
    <x v="2"/>
    <n v="0.153"/>
    <n v="5"/>
    <x v="5"/>
    <n v="597101"/>
    <n v="91356.452999999994"/>
  </r>
  <r>
    <s v="South Dakota"/>
    <x v="0"/>
    <n v="8.3799999999999999E-2"/>
    <n v="4"/>
    <x v="8"/>
    <n v="113520"/>
    <n v="9512.9760000000006"/>
  </r>
  <r>
    <s v="South Dakota"/>
    <x v="1"/>
    <n v="0.20499999999999999"/>
    <n v="4"/>
    <x v="8"/>
    <n v="113520"/>
    <n v="23271.599999999999"/>
  </r>
  <r>
    <s v="South Dakota"/>
    <x v="2"/>
    <n v="0.14219999999999999"/>
    <n v="4"/>
    <x v="8"/>
    <n v="113520"/>
    <n v="16142.544"/>
  </r>
  <r>
    <s v="Tennessee"/>
    <x v="0"/>
    <n v="9.01E-2"/>
    <n v="6"/>
    <x v="0"/>
    <n v="619660"/>
    <n v="55831.366000000002"/>
  </r>
  <r>
    <s v="Tennessee"/>
    <x v="1"/>
    <n v="0.27010000000000001"/>
    <n v="6"/>
    <x v="0"/>
    <n v="619660"/>
    <n v="167370.166"/>
  </r>
  <r>
    <s v="Tennessee"/>
    <x v="2"/>
    <n v="0.17380000000000001"/>
    <n v="6"/>
    <x v="0"/>
    <n v="619660"/>
    <n v="107696.90800000001"/>
  </r>
  <r>
    <s v="Texas"/>
    <x v="0"/>
    <n v="8.3699999999999997E-2"/>
    <n v="7"/>
    <x v="3"/>
    <n v="1860581"/>
    <n v="155730.62969999999"/>
  </r>
  <r>
    <s v="Texas"/>
    <x v="1"/>
    <n v="0.26579999999999998"/>
    <n v="7"/>
    <x v="3"/>
    <n v="1860581"/>
    <n v="494542.42979999998"/>
  </r>
  <r>
    <s v="Texas"/>
    <x v="2"/>
    <n v="0.1643"/>
    <n v="7"/>
    <x v="3"/>
    <n v="1860581"/>
    <n v="305693.4583"/>
  </r>
  <r>
    <s v="Utah"/>
    <x v="0"/>
    <n v="7.3599999999999999E-2"/>
    <n v="8"/>
    <x v="2"/>
    <n v="187950"/>
    <n v="13833.119999999999"/>
  </r>
  <r>
    <s v="Utah"/>
    <x v="1"/>
    <n v="0.22059999999999999"/>
    <n v="8"/>
    <x v="2"/>
    <n v="187950"/>
    <n v="41461.769999999997"/>
  </r>
  <r>
    <s v="Utah"/>
    <x v="2"/>
    <n v="0.18379999999999999"/>
    <n v="8"/>
    <x v="2"/>
    <n v="187950"/>
    <n v="34545.21"/>
  </r>
  <r>
    <s v="Vermont"/>
    <x v="0"/>
    <n v="7.9399999999999998E-2"/>
    <n v="1"/>
    <x v="4"/>
    <n v="101458"/>
    <n v="8055.7651999999998"/>
  </r>
  <r>
    <s v="Vermont"/>
    <x v="1"/>
    <n v="0.1714"/>
    <n v="1"/>
    <x v="4"/>
    <n v="101458"/>
    <n v="17389.9012"/>
  </r>
  <r>
    <s v="Vermont"/>
    <x v="2"/>
    <n v="0.16389999999999999"/>
    <n v="1"/>
    <x v="4"/>
    <n v="101458"/>
    <n v="16628.966199999999"/>
  </r>
  <r>
    <s v="Virginia"/>
    <x v="0"/>
    <n v="9.4899999999999998E-2"/>
    <n v="5"/>
    <x v="5"/>
    <n v="913337"/>
    <n v="86675.681299999997"/>
  </r>
  <r>
    <s v="Virginia"/>
    <x v="1"/>
    <n v="0.2407"/>
    <n v="5"/>
    <x v="5"/>
    <n v="913337"/>
    <n v="219840.21590000001"/>
  </r>
  <r>
    <s v="Virginia"/>
    <x v="2"/>
    <n v="0.15329999999999999"/>
    <n v="5"/>
    <x v="5"/>
    <n v="913337"/>
    <n v="140014.56209999998"/>
  </r>
  <r>
    <s v="Washington"/>
    <x v="0"/>
    <n v="8.1600000000000006E-2"/>
    <n v="9"/>
    <x v="1"/>
    <n v="678828"/>
    <n v="55392.364800000003"/>
  </r>
  <r>
    <s v="Washington"/>
    <x v="1"/>
    <n v="0.2117"/>
    <n v="9"/>
    <x v="1"/>
    <n v="678828"/>
    <n v="143707.88759999999"/>
  </r>
  <r>
    <s v="Washington"/>
    <x v="2"/>
    <n v="0.14779999999999999"/>
    <n v="9"/>
    <x v="1"/>
    <n v="678828"/>
    <n v="100330.7784"/>
  </r>
  <r>
    <s v="West Virginia"/>
    <x v="0"/>
    <n v="8.3699999999999997E-2"/>
    <n v="5"/>
    <x v="5"/>
    <n v="198768"/>
    <n v="16636.881600000001"/>
  </r>
  <r>
    <s v="West Virginia"/>
    <x v="1"/>
    <n v="0.27800000000000002"/>
    <n v="5"/>
    <x v="5"/>
    <n v="198768"/>
    <n v="55257.504000000008"/>
  </r>
  <r>
    <s v="West Virginia"/>
    <x v="2"/>
    <n v="0.19539999999999999"/>
    <n v="5"/>
    <x v="5"/>
    <n v="198768"/>
    <n v="38839.267199999995"/>
  </r>
  <r>
    <s v="Wisconsin"/>
    <x v="0"/>
    <n v="8.7800000000000003E-2"/>
    <n v="3"/>
    <x v="6"/>
    <n v="493538"/>
    <n v="43332.636400000003"/>
  </r>
  <r>
    <s v="Wisconsin"/>
    <x v="1"/>
    <n v="0.23760000000000001"/>
    <n v="3"/>
    <x v="6"/>
    <n v="493538"/>
    <n v="117264.62880000001"/>
  </r>
  <r>
    <s v="Wisconsin"/>
    <x v="2"/>
    <n v="0.15179999999999999"/>
    <n v="3"/>
    <x v="6"/>
    <n v="493538"/>
    <n v="74919.068399999989"/>
  </r>
  <r>
    <s v="Wyoming"/>
    <x v="0"/>
    <n v="7.1499999999999994E-2"/>
    <n v="8"/>
    <x v="2"/>
    <n v="90740"/>
    <n v="6487.91"/>
  </r>
  <r>
    <s v="Wyoming"/>
    <x v="1"/>
    <n v="0.15579999999999999"/>
    <n v="8"/>
    <x v="2"/>
    <n v="90740"/>
    <n v="14137.291999999999"/>
  </r>
  <r>
    <s v="Wyoming"/>
    <x v="2"/>
    <n v="0.129"/>
    <n v="8"/>
    <x v="2"/>
    <n v="90740"/>
    <n v="11705.460000000001"/>
  </r>
  <r>
    <s v="Puerto Rico"/>
    <x v="0"/>
    <n v="8.5000000000000006E-2"/>
    <e v="#N/A"/>
    <x v="9"/>
    <m/>
    <m/>
  </r>
  <r>
    <s v="Puerto Rico"/>
    <x v="0"/>
    <n v="5.8400000000000001E-2"/>
    <e v="#N/A"/>
    <x v="9"/>
    <m/>
    <m/>
  </r>
  <r>
    <s v="Puerto Rico"/>
    <x v="0"/>
    <n v="6.5699999999999995E-2"/>
    <e v="#N/A"/>
    <x v="9"/>
    <m/>
    <m/>
  </r>
  <r>
    <s v="Puerto Rico"/>
    <x v="0"/>
    <n v="0.1091"/>
    <e v="#N/A"/>
    <x v="9"/>
    <m/>
    <m/>
  </r>
  <r>
    <s v="Puerto Rico"/>
    <x v="1"/>
    <n v="0.30840000000000001"/>
    <e v="#N/A"/>
    <x v="9"/>
    <m/>
    <m/>
  </r>
  <r>
    <s v="Puerto Rico"/>
    <x v="1"/>
    <n v="0.37169999999999997"/>
    <e v="#N/A"/>
    <x v="9"/>
    <m/>
    <m/>
  </r>
  <r>
    <s v="Puerto Rico"/>
    <x v="1"/>
    <n v="0.30590000000000001"/>
    <e v="#N/A"/>
    <x v="9"/>
    <m/>
    <m/>
  </r>
  <r>
    <s v="Puerto Rico"/>
    <x v="1"/>
    <n v="0.31359999999999999"/>
    <e v="#N/A"/>
    <x v="9"/>
    <m/>
    <m/>
  </r>
  <r>
    <s v="Puerto Rico"/>
    <x v="2"/>
    <n v="0.111"/>
    <e v="#N/A"/>
    <x v="9"/>
    <m/>
    <m/>
  </r>
  <r>
    <s v="Puerto Rico"/>
    <x v="2"/>
    <n v="0.1797"/>
    <e v="#N/A"/>
    <x v="9"/>
    <m/>
    <m/>
  </r>
  <r>
    <s v="Puerto Rico"/>
    <x v="2"/>
    <n v="0.14099999999999999"/>
    <e v="#N/A"/>
    <x v="9"/>
    <m/>
    <m/>
  </r>
  <r>
    <s v="Puerto Rico"/>
    <x v="2"/>
    <n v="7.4700000000000003E-2"/>
    <e v="#N/A"/>
    <x v="9"/>
    <m/>
    <m/>
  </r>
  <r>
    <s v="Unknown"/>
    <x v="0"/>
    <m/>
    <e v="#N/A"/>
    <x v="9"/>
    <m/>
    <m/>
  </r>
  <r>
    <s v="Unknown"/>
    <x v="0"/>
    <m/>
    <e v="#N/A"/>
    <x v="9"/>
    <m/>
    <m/>
  </r>
  <r>
    <s v="Unknown"/>
    <x v="0"/>
    <m/>
    <e v="#N/A"/>
    <x v="9"/>
    <m/>
    <m/>
  </r>
  <r>
    <s v="Unknown"/>
    <x v="0"/>
    <m/>
    <e v="#N/A"/>
    <x v="9"/>
    <m/>
    <m/>
  </r>
  <r>
    <s v="Unknown"/>
    <x v="1"/>
    <m/>
    <e v="#N/A"/>
    <x v="9"/>
    <m/>
    <m/>
  </r>
  <r>
    <s v="Unknown"/>
    <x v="1"/>
    <m/>
    <e v="#N/A"/>
    <x v="9"/>
    <m/>
    <m/>
  </r>
  <r>
    <s v="Unknown"/>
    <x v="1"/>
    <m/>
    <e v="#N/A"/>
    <x v="9"/>
    <m/>
    <m/>
  </r>
  <r>
    <s v="Unknown"/>
    <x v="1"/>
    <m/>
    <e v="#N/A"/>
    <x v="9"/>
    <m/>
    <m/>
  </r>
  <r>
    <s v="Unknown"/>
    <x v="2"/>
    <m/>
    <e v="#N/A"/>
    <x v="9"/>
    <m/>
    <m/>
  </r>
  <r>
    <s v="Unknown"/>
    <x v="2"/>
    <m/>
    <e v="#N/A"/>
    <x v="9"/>
    <m/>
    <m/>
  </r>
  <r>
    <s v="Unknown"/>
    <x v="2"/>
    <m/>
    <e v="#N/A"/>
    <x v="9"/>
    <m/>
    <m/>
  </r>
  <r>
    <s v="Unknown"/>
    <x v="2"/>
    <m/>
    <e v="#N/A"/>
    <x v="9"/>
    <m/>
    <m/>
  </r>
  <r>
    <s v="Virgin Islands"/>
    <x v="0"/>
    <m/>
    <e v="#N/A"/>
    <x v="9"/>
    <m/>
    <m/>
  </r>
  <r>
    <s v="Virgin Islands"/>
    <x v="0"/>
    <m/>
    <e v="#N/A"/>
    <x v="9"/>
    <m/>
    <m/>
  </r>
  <r>
    <s v="Virgin Islands"/>
    <x v="0"/>
    <n v="4.9599999999999998E-2"/>
    <e v="#N/A"/>
    <x v="9"/>
    <m/>
    <m/>
  </r>
  <r>
    <s v="Virgin Islands"/>
    <x v="0"/>
    <n v="0.12640000000000001"/>
    <e v="#N/A"/>
    <x v="9"/>
    <m/>
    <m/>
  </r>
  <r>
    <s v="Virgin Islands"/>
    <x v="1"/>
    <n v="0.19070000000000001"/>
    <e v="#N/A"/>
    <x v="9"/>
    <m/>
    <m/>
  </r>
  <r>
    <s v="Virgin Islands"/>
    <x v="1"/>
    <n v="0.52569999999999995"/>
    <e v="#N/A"/>
    <x v="9"/>
    <m/>
    <m/>
  </r>
  <r>
    <s v="Virgin Islands"/>
    <x v="1"/>
    <n v="0.18809999999999999"/>
    <e v="#N/A"/>
    <x v="9"/>
    <m/>
    <m/>
  </r>
  <r>
    <s v="Virgin Islands"/>
    <x v="1"/>
    <n v="0.20599999999999999"/>
    <e v="#N/A"/>
    <x v="9"/>
    <m/>
    <m/>
  </r>
  <r>
    <s v="Virgin Islands"/>
    <x v="2"/>
    <n v="3.1699999999999999E-2"/>
    <e v="#N/A"/>
    <x v="9"/>
    <m/>
    <m/>
  </r>
  <r>
    <s v="Virgin Islands"/>
    <x v="2"/>
    <n v="0.16539999999999999"/>
    <e v="#N/A"/>
    <x v="9"/>
    <m/>
    <m/>
  </r>
  <r>
    <s v="Virgin Islands"/>
    <x v="2"/>
    <n v="4.1500000000000002E-2"/>
    <e v="#N/A"/>
    <x v="9"/>
    <m/>
    <m/>
  </r>
  <r>
    <s v="Virgin Islands"/>
    <x v="2"/>
    <n v="2.4799999999999999E-2"/>
    <e v="#N/A"/>
    <x v="9"/>
    <m/>
    <m/>
  </r>
  <r>
    <s v="District of Columbia"/>
    <x v="0"/>
    <n v="5.5300000000000002E-2"/>
    <e v="#N/A"/>
    <x v="9"/>
    <m/>
    <m/>
  </r>
  <r>
    <s v="District of Columbia"/>
    <x v="0"/>
    <m/>
    <e v="#N/A"/>
    <x v="9"/>
    <m/>
    <m/>
  </r>
  <r>
    <s v="District of Columbia"/>
    <x v="0"/>
    <m/>
    <e v="#N/A"/>
    <x v="9"/>
    <m/>
    <m/>
  </r>
  <r>
    <s v="District of Columbia"/>
    <x v="0"/>
    <n v="0.1019"/>
    <e v="#N/A"/>
    <x v="9"/>
    <m/>
    <m/>
  </r>
  <r>
    <s v="District of Columbia"/>
    <x v="0"/>
    <n v="0.1051"/>
    <e v="#N/A"/>
    <x v="9"/>
    <m/>
    <m/>
  </r>
  <r>
    <s v="District of Columbia"/>
    <x v="1"/>
    <n v="0.1668"/>
    <e v="#N/A"/>
    <x v="9"/>
    <m/>
    <m/>
  </r>
  <r>
    <s v="District of Columbia"/>
    <x v="1"/>
    <n v="0.2039"/>
    <e v="#N/A"/>
    <x v="9"/>
    <m/>
    <m/>
  </r>
  <r>
    <s v="District of Columbia"/>
    <x v="1"/>
    <m/>
    <e v="#N/A"/>
    <x v="9"/>
    <m/>
    <m/>
  </r>
  <r>
    <s v="District of Columbia"/>
    <x v="1"/>
    <n v="0.32919999999999999"/>
    <e v="#N/A"/>
    <x v="9"/>
    <m/>
    <m/>
  </r>
  <r>
    <s v="District of Columbia"/>
    <x v="1"/>
    <n v="0.13289999999999999"/>
    <e v="#N/A"/>
    <x v="9"/>
    <m/>
    <m/>
  </r>
  <r>
    <s v="District of Columbia"/>
    <x v="2"/>
    <n v="7.3400000000000007E-2"/>
    <e v="#N/A"/>
    <x v="9"/>
    <m/>
    <m/>
  </r>
  <r>
    <s v="District of Columbia"/>
    <x v="2"/>
    <n v="0.1022"/>
    <e v="#N/A"/>
    <x v="9"/>
    <m/>
    <m/>
  </r>
  <r>
    <s v="District of Columbia"/>
    <x v="2"/>
    <m/>
    <e v="#N/A"/>
    <x v="9"/>
    <m/>
    <m/>
  </r>
  <r>
    <s v="District of Columbia"/>
    <x v="2"/>
    <n v="0.1147"/>
    <e v="#N/A"/>
    <x v="9"/>
    <m/>
    <m/>
  </r>
  <r>
    <s v="District of Columbia"/>
    <x v="2"/>
    <n v="0.14560000000000001"/>
    <e v="#N/A"/>
    <x v="9"/>
    <m/>
    <m/>
  </r>
  <r>
    <s v="Puerto Rico"/>
    <x v="0"/>
    <m/>
    <e v="#N/A"/>
    <x v="9"/>
    <m/>
    <m/>
  </r>
  <r>
    <s v="Puerto Rico"/>
    <x v="0"/>
    <m/>
    <e v="#N/A"/>
    <x v="9"/>
    <m/>
    <m/>
  </r>
  <r>
    <s v="Puerto Rico"/>
    <x v="0"/>
    <m/>
    <e v="#N/A"/>
    <x v="9"/>
    <m/>
    <m/>
  </r>
  <r>
    <s v="Puerto Rico"/>
    <x v="0"/>
    <m/>
    <e v="#N/A"/>
    <x v="9"/>
    <m/>
    <m/>
  </r>
  <r>
    <s v="Puerto Rico"/>
    <x v="0"/>
    <m/>
    <e v="#N/A"/>
    <x v="9"/>
    <m/>
    <m/>
  </r>
  <r>
    <s v="Puerto Rico"/>
    <x v="1"/>
    <m/>
    <e v="#N/A"/>
    <x v="9"/>
    <m/>
    <m/>
  </r>
  <r>
    <s v="Puerto Rico"/>
    <x v="1"/>
    <m/>
    <e v="#N/A"/>
    <x v="9"/>
    <m/>
    <m/>
  </r>
  <r>
    <s v="Puerto Rico"/>
    <x v="1"/>
    <m/>
    <e v="#N/A"/>
    <x v="9"/>
    <m/>
    <m/>
  </r>
  <r>
    <s v="Puerto Rico"/>
    <x v="1"/>
    <m/>
    <e v="#N/A"/>
    <x v="9"/>
    <m/>
    <m/>
  </r>
  <r>
    <s v="Puerto Rico"/>
    <x v="1"/>
    <m/>
    <e v="#N/A"/>
    <x v="9"/>
    <m/>
    <m/>
  </r>
  <r>
    <s v="Puerto Rico"/>
    <x v="2"/>
    <m/>
    <e v="#N/A"/>
    <x v="9"/>
    <m/>
    <m/>
  </r>
  <r>
    <s v="Puerto Rico"/>
    <x v="2"/>
    <m/>
    <e v="#N/A"/>
    <x v="9"/>
    <m/>
    <m/>
  </r>
  <r>
    <s v="Puerto Rico"/>
    <x v="2"/>
    <m/>
    <e v="#N/A"/>
    <x v="9"/>
    <m/>
    <m/>
  </r>
  <r>
    <s v="Puerto Rico"/>
    <x v="2"/>
    <m/>
    <e v="#N/A"/>
    <x v="9"/>
    <m/>
    <m/>
  </r>
  <r>
    <s v="Puerto Rico"/>
    <x v="2"/>
    <m/>
    <e v="#N/A"/>
    <x v="9"/>
    <m/>
    <m/>
  </r>
  <r>
    <s v="Unknown"/>
    <x v="0"/>
    <m/>
    <e v="#N/A"/>
    <x v="9"/>
    <m/>
    <m/>
  </r>
  <r>
    <s v="Unknown"/>
    <x v="0"/>
    <m/>
    <e v="#N/A"/>
    <x v="9"/>
    <m/>
    <m/>
  </r>
  <r>
    <s v="Unknown"/>
    <x v="0"/>
    <m/>
    <e v="#N/A"/>
    <x v="9"/>
    <m/>
    <m/>
  </r>
  <r>
    <s v="Unknown"/>
    <x v="0"/>
    <m/>
    <e v="#N/A"/>
    <x v="9"/>
    <m/>
    <m/>
  </r>
  <r>
    <s v="Unknown"/>
    <x v="0"/>
    <m/>
    <e v="#N/A"/>
    <x v="9"/>
    <m/>
    <m/>
  </r>
  <r>
    <s v="Unknown"/>
    <x v="1"/>
    <m/>
    <e v="#N/A"/>
    <x v="9"/>
    <m/>
    <m/>
  </r>
  <r>
    <s v="Unknown"/>
    <x v="1"/>
    <m/>
    <e v="#N/A"/>
    <x v="9"/>
    <m/>
    <m/>
  </r>
  <r>
    <s v="Unknown"/>
    <x v="1"/>
    <m/>
    <e v="#N/A"/>
    <x v="9"/>
    <m/>
    <m/>
  </r>
  <r>
    <s v="Unknown"/>
    <x v="1"/>
    <m/>
    <e v="#N/A"/>
    <x v="9"/>
    <m/>
    <m/>
  </r>
  <r>
    <s v="Unknown"/>
    <x v="1"/>
    <m/>
    <e v="#N/A"/>
    <x v="9"/>
    <m/>
    <m/>
  </r>
  <r>
    <s v="Unknown"/>
    <x v="2"/>
    <m/>
    <e v="#N/A"/>
    <x v="9"/>
    <m/>
    <m/>
  </r>
  <r>
    <s v="Unknown"/>
    <x v="2"/>
    <m/>
    <e v="#N/A"/>
    <x v="9"/>
    <m/>
    <m/>
  </r>
  <r>
    <s v="Unknown"/>
    <x v="2"/>
    <m/>
    <e v="#N/A"/>
    <x v="9"/>
    <m/>
    <m/>
  </r>
  <r>
    <s v="Unknown"/>
    <x v="2"/>
    <m/>
    <e v="#N/A"/>
    <x v="9"/>
    <m/>
    <m/>
  </r>
  <r>
    <s v="Unknown"/>
    <x v="2"/>
    <m/>
    <e v="#N/A"/>
    <x v="9"/>
    <m/>
    <m/>
  </r>
  <r>
    <s v="Virgin Islands"/>
    <x v="0"/>
    <m/>
    <e v="#N/A"/>
    <x v="9"/>
    <m/>
    <m/>
  </r>
  <r>
    <s v="Virgin Islands"/>
    <x v="0"/>
    <m/>
    <e v="#N/A"/>
    <x v="9"/>
    <m/>
    <m/>
  </r>
  <r>
    <s v="Virgin Islands"/>
    <x v="0"/>
    <m/>
    <e v="#N/A"/>
    <x v="9"/>
    <m/>
    <m/>
  </r>
  <r>
    <s v="Virgin Islands"/>
    <x v="0"/>
    <m/>
    <e v="#N/A"/>
    <x v="9"/>
    <m/>
    <m/>
  </r>
  <r>
    <s v="Virgin Islands"/>
    <x v="0"/>
    <m/>
    <e v="#N/A"/>
    <x v="9"/>
    <m/>
    <m/>
  </r>
  <r>
    <s v="Virgin Islands"/>
    <x v="1"/>
    <m/>
    <e v="#N/A"/>
    <x v="9"/>
    <m/>
    <m/>
  </r>
  <r>
    <s v="Virgin Islands"/>
    <x v="1"/>
    <m/>
    <e v="#N/A"/>
    <x v="9"/>
    <m/>
    <m/>
  </r>
  <r>
    <s v="Virgin Islands"/>
    <x v="1"/>
    <m/>
    <e v="#N/A"/>
    <x v="9"/>
    <m/>
    <m/>
  </r>
  <r>
    <s v="Virgin Islands"/>
    <x v="1"/>
    <m/>
    <e v="#N/A"/>
    <x v="9"/>
    <m/>
    <m/>
  </r>
  <r>
    <s v="Virgin Islands"/>
    <x v="1"/>
    <m/>
    <e v="#N/A"/>
    <x v="9"/>
    <m/>
    <m/>
  </r>
  <r>
    <s v="Virgin Islands"/>
    <x v="2"/>
    <m/>
    <e v="#N/A"/>
    <x v="9"/>
    <m/>
    <m/>
  </r>
  <r>
    <s v="Virgin Islands"/>
    <x v="2"/>
    <m/>
    <e v="#N/A"/>
    <x v="9"/>
    <m/>
    <m/>
  </r>
  <r>
    <s v="Virgin Islands"/>
    <x v="2"/>
    <m/>
    <e v="#N/A"/>
    <x v="9"/>
    <m/>
    <m/>
  </r>
  <r>
    <s v="Virgin Islands"/>
    <x v="2"/>
    <m/>
    <e v="#N/A"/>
    <x v="9"/>
    <m/>
    <m/>
  </r>
  <r>
    <s v="Virgin Islands"/>
    <x v="2"/>
    <m/>
    <e v="#N/A"/>
    <x v="9"/>
    <m/>
    <m/>
  </r>
  <r>
    <s v="District of Columbia"/>
    <x v="0"/>
    <n v="9.9099999999999994E-2"/>
    <e v="#N/A"/>
    <x v="9"/>
    <m/>
    <m/>
  </r>
  <r>
    <s v="District of Columbia"/>
    <x v="1"/>
    <n v="0.24490000000000001"/>
    <e v="#N/A"/>
    <x v="9"/>
    <m/>
    <m/>
  </r>
  <r>
    <s v="District of Columbia"/>
    <x v="2"/>
    <n v="0.12379999999999999"/>
    <e v="#N/A"/>
    <x v="9"/>
    <m/>
    <m/>
  </r>
  <r>
    <s v="Puerto Rico"/>
    <x v="0"/>
    <n v="8.4699999999999998E-2"/>
    <e v="#N/A"/>
    <x v="9"/>
    <m/>
    <m/>
  </r>
  <r>
    <s v="Puerto Rico"/>
    <x v="1"/>
    <n v="0.30930000000000002"/>
    <e v="#N/A"/>
    <x v="9"/>
    <m/>
    <m/>
  </r>
  <r>
    <s v="Puerto Rico"/>
    <x v="2"/>
    <n v="0.112"/>
    <e v="#N/A"/>
    <x v="9"/>
    <m/>
    <m/>
  </r>
  <r>
    <s v="Virgin Islands"/>
    <x v="0"/>
    <n v="8.4699999999999998E-2"/>
    <e v="#N/A"/>
    <x v="9"/>
    <m/>
    <m/>
  </r>
  <r>
    <s v="Virgin Islands"/>
    <x v="1"/>
    <n v="0.1963"/>
    <e v="#N/A"/>
    <x v="9"/>
    <m/>
    <m/>
  </r>
  <r>
    <s v="Virgin Islands"/>
    <x v="2"/>
    <n v="3.39E-2"/>
    <e v="#N/A"/>
    <x v="9"/>
    <m/>
    <m/>
  </r>
  <r>
    <s v="Unknown"/>
    <x v="0"/>
    <m/>
    <m/>
    <x v="9"/>
    <m/>
    <m/>
  </r>
  <r>
    <s v="Unknown"/>
    <x v="1"/>
    <m/>
    <m/>
    <x v="9"/>
    <m/>
    <m/>
  </r>
  <r>
    <s v="Unknown"/>
    <x v="2"/>
    <m/>
    <m/>
    <x v="9"/>
    <m/>
    <m/>
  </r>
  <r>
    <m/>
    <x v="3"/>
    <m/>
    <m/>
    <x v="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21F2BE-1F89-4D80-A6C6-7FC621F6293A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1">
  <location ref="A3:D13" firstHeaderRow="1" firstDataRow="2" firstDataCol="1"/>
  <pivotFields count="8">
    <pivotField showAll="0"/>
    <pivotField axis="axisCol" showAll="0">
      <items count="5">
        <item x="0"/>
        <item x="1"/>
        <item x="2"/>
        <item h="1" x="3"/>
        <item t="default"/>
      </items>
    </pivotField>
    <pivotField showAll="0"/>
    <pivotField showAll="0"/>
    <pivotField axis="axisRow" showAll="0">
      <items count="11">
        <item x="6"/>
        <item x="0"/>
        <item x="7"/>
        <item x="2"/>
        <item x="4"/>
        <item x="1"/>
        <item x="5"/>
        <item x="8"/>
        <item x="3"/>
        <item h="1" x="9"/>
        <item t="default"/>
      </items>
    </pivotField>
    <pivotField showAll="0"/>
    <pivotField showAll="0"/>
    <pivotField dataField="1" dragToRow="0" dragToCol="0" dragToPage="0"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1"/>
  </colFields>
  <colItems count="3">
    <i>
      <x/>
    </i>
    <i>
      <x v="1"/>
    </i>
    <i>
      <x v="2"/>
    </i>
  </colItems>
  <dataFields count="1">
    <dataField name="Sum of Weighted Prevalence (%) by Census Division (2020)" fld="7" baseField="0" baseItem="0" numFmtId="164"/>
  </dataFields>
  <formats count="1">
    <format dxfId="0">
      <pivotArea type="origin" dataOnly="0" labelOnly="1" outline="0" fieldPosition="0"/>
    </format>
  </format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7102-C8D1-4DD7-921F-D09005BA3EF6}">
  <dimension ref="A1:C163"/>
  <sheetViews>
    <sheetView topLeftCell="A128" workbookViewId="0">
      <selection activeCell="A2" sqref="A2:A163"/>
    </sheetView>
  </sheetViews>
  <sheetFormatPr defaultRowHeight="15" x14ac:dyDescent="0.25"/>
  <cols>
    <col min="1" max="1" width="18.7109375" bestFit="1" customWidth="1"/>
    <col min="2" max="2" width="22" bestFit="1" customWidth="1"/>
    <col min="3" max="3" width="8.7109375" bestFit="1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55</v>
      </c>
      <c r="B2" t="s">
        <v>56</v>
      </c>
      <c r="C2">
        <v>9.4399999999999998E-2</v>
      </c>
    </row>
    <row r="3" spans="1:3" x14ac:dyDescent="0.25">
      <c r="A3" t="s">
        <v>55</v>
      </c>
      <c r="B3" t="s">
        <v>57</v>
      </c>
      <c r="C3">
        <v>0.28660000000000002</v>
      </c>
    </row>
    <row r="4" spans="1:3" x14ac:dyDescent="0.25">
      <c r="A4" t="s">
        <v>55</v>
      </c>
      <c r="B4" t="s">
        <v>58</v>
      </c>
      <c r="C4">
        <v>0.161</v>
      </c>
    </row>
    <row r="5" spans="1:3" x14ac:dyDescent="0.25">
      <c r="A5" t="s">
        <v>59</v>
      </c>
      <c r="B5" t="s">
        <v>56</v>
      </c>
      <c r="C5">
        <v>6.9599999999999995E-2</v>
      </c>
    </row>
    <row r="6" spans="1:3" x14ac:dyDescent="0.25">
      <c r="A6" t="s">
        <v>59</v>
      </c>
      <c r="B6" t="s">
        <v>57</v>
      </c>
      <c r="C6">
        <v>0.1757</v>
      </c>
    </row>
    <row r="7" spans="1:3" x14ac:dyDescent="0.25">
      <c r="A7" t="s">
        <v>59</v>
      </c>
      <c r="B7" t="s">
        <v>58</v>
      </c>
      <c r="C7">
        <v>9.7600000000000006E-2</v>
      </c>
    </row>
    <row r="8" spans="1:3" x14ac:dyDescent="0.25">
      <c r="A8" t="s">
        <v>60</v>
      </c>
      <c r="B8" t="s">
        <v>56</v>
      </c>
      <c r="C8">
        <v>9.3200000000000005E-2</v>
      </c>
    </row>
    <row r="9" spans="1:3" x14ac:dyDescent="0.25">
      <c r="A9" t="s">
        <v>60</v>
      </c>
      <c r="B9" t="s">
        <v>57</v>
      </c>
      <c r="C9">
        <v>0.24199999999999999</v>
      </c>
    </row>
    <row r="10" spans="1:3" x14ac:dyDescent="0.25">
      <c r="A10" t="s">
        <v>60</v>
      </c>
      <c r="B10" t="s">
        <v>58</v>
      </c>
      <c r="C10">
        <v>0.1386</v>
      </c>
    </row>
    <row r="11" spans="1:3" x14ac:dyDescent="0.25">
      <c r="A11" t="s">
        <v>61</v>
      </c>
      <c r="B11" t="s">
        <v>56</v>
      </c>
      <c r="C11">
        <v>8.8999999999999996E-2</v>
      </c>
    </row>
    <row r="12" spans="1:3" x14ac:dyDescent="0.25">
      <c r="A12" t="s">
        <v>61</v>
      </c>
      <c r="B12" t="s">
        <v>57</v>
      </c>
      <c r="C12">
        <v>0.22439999999999999</v>
      </c>
    </row>
    <row r="13" spans="1:3" x14ac:dyDescent="0.25">
      <c r="A13" t="s">
        <v>61</v>
      </c>
      <c r="B13" t="s">
        <v>58</v>
      </c>
      <c r="C13">
        <v>0.16239999999999999</v>
      </c>
    </row>
    <row r="14" spans="1:3" x14ac:dyDescent="0.25">
      <c r="A14" t="s">
        <v>62</v>
      </c>
      <c r="B14" t="s">
        <v>56</v>
      </c>
      <c r="C14">
        <v>8.6800000000000002E-2</v>
      </c>
    </row>
    <row r="15" spans="1:3" x14ac:dyDescent="0.25">
      <c r="A15" t="s">
        <v>62</v>
      </c>
      <c r="B15" t="s">
        <v>57</v>
      </c>
      <c r="C15">
        <v>0.2462</v>
      </c>
    </row>
    <row r="16" spans="1:3" x14ac:dyDescent="0.25">
      <c r="A16" t="s">
        <v>62</v>
      </c>
      <c r="B16" t="s">
        <v>58</v>
      </c>
      <c r="C16">
        <v>0.14449999999999999</v>
      </c>
    </row>
    <row r="17" spans="1:3" x14ac:dyDescent="0.25">
      <c r="A17" t="s">
        <v>63</v>
      </c>
      <c r="B17" t="s">
        <v>56</v>
      </c>
      <c r="C17">
        <v>8.14E-2</v>
      </c>
    </row>
    <row r="18" spans="1:3" x14ac:dyDescent="0.25">
      <c r="A18" t="s">
        <v>63</v>
      </c>
      <c r="B18" t="s">
        <v>57</v>
      </c>
      <c r="C18">
        <v>0.1925</v>
      </c>
    </row>
    <row r="19" spans="1:3" x14ac:dyDescent="0.25">
      <c r="A19" t="s">
        <v>63</v>
      </c>
      <c r="B19" t="s">
        <v>58</v>
      </c>
      <c r="C19">
        <v>0.14549999999999999</v>
      </c>
    </row>
    <row r="20" spans="1:3" x14ac:dyDescent="0.25">
      <c r="A20" t="s">
        <v>64</v>
      </c>
      <c r="B20" t="s">
        <v>56</v>
      </c>
      <c r="C20">
        <v>0.1071</v>
      </c>
    </row>
    <row r="21" spans="1:3" x14ac:dyDescent="0.25">
      <c r="A21" t="s">
        <v>64</v>
      </c>
      <c r="B21" t="s">
        <v>57</v>
      </c>
      <c r="C21">
        <v>0.24179999999999999</v>
      </c>
    </row>
    <row r="22" spans="1:3" x14ac:dyDescent="0.25">
      <c r="A22" t="s">
        <v>64</v>
      </c>
      <c r="B22" t="s">
        <v>58</v>
      </c>
      <c r="C22">
        <v>0.17530000000000001</v>
      </c>
    </row>
    <row r="23" spans="1:3" x14ac:dyDescent="0.25">
      <c r="A23" t="s">
        <v>65</v>
      </c>
      <c r="B23" t="s">
        <v>56</v>
      </c>
      <c r="C23">
        <v>9.9299999999999999E-2</v>
      </c>
    </row>
    <row r="24" spans="1:3" x14ac:dyDescent="0.25">
      <c r="A24" t="s">
        <v>65</v>
      </c>
      <c r="B24" t="s">
        <v>57</v>
      </c>
      <c r="C24">
        <v>0.25280000000000002</v>
      </c>
    </row>
    <row r="25" spans="1:3" x14ac:dyDescent="0.25">
      <c r="A25" t="s">
        <v>65</v>
      </c>
      <c r="B25" t="s">
        <v>58</v>
      </c>
      <c r="C25">
        <v>0.15840000000000001</v>
      </c>
    </row>
    <row r="26" spans="1:3" x14ac:dyDescent="0.25">
      <c r="A26" t="s">
        <v>66</v>
      </c>
      <c r="B26" t="s">
        <v>56</v>
      </c>
      <c r="C26">
        <v>9.9099999999999994E-2</v>
      </c>
    </row>
    <row r="27" spans="1:3" x14ac:dyDescent="0.25">
      <c r="A27" t="s">
        <v>66</v>
      </c>
      <c r="B27" t="s">
        <v>57</v>
      </c>
      <c r="C27">
        <v>0.24490000000000001</v>
      </c>
    </row>
    <row r="28" spans="1:3" x14ac:dyDescent="0.25">
      <c r="A28" t="s">
        <v>66</v>
      </c>
      <c r="B28" t="s">
        <v>58</v>
      </c>
      <c r="C28">
        <v>0.12379999999999999</v>
      </c>
    </row>
    <row r="29" spans="1:3" x14ac:dyDescent="0.25">
      <c r="A29" t="s">
        <v>67</v>
      </c>
      <c r="B29" t="s">
        <v>56</v>
      </c>
      <c r="C29">
        <v>0.10970000000000001</v>
      </c>
    </row>
    <row r="30" spans="1:3" x14ac:dyDescent="0.25">
      <c r="A30" t="s">
        <v>67</v>
      </c>
      <c r="B30" t="s">
        <v>57</v>
      </c>
      <c r="C30">
        <v>0.2863</v>
      </c>
    </row>
    <row r="31" spans="1:3" x14ac:dyDescent="0.25">
      <c r="A31" t="s">
        <v>67</v>
      </c>
      <c r="B31" t="s">
        <v>58</v>
      </c>
      <c r="C31">
        <v>0.18010000000000001</v>
      </c>
    </row>
    <row r="32" spans="1:3" x14ac:dyDescent="0.25">
      <c r="A32" t="s">
        <v>68</v>
      </c>
      <c r="B32" t="s">
        <v>56</v>
      </c>
      <c r="C32">
        <v>9.2100000000000001E-2</v>
      </c>
    </row>
    <row r="33" spans="1:3" x14ac:dyDescent="0.25">
      <c r="A33" t="s">
        <v>68</v>
      </c>
      <c r="B33" t="s">
        <v>57</v>
      </c>
      <c r="C33">
        <v>0.2702</v>
      </c>
    </row>
    <row r="34" spans="1:3" x14ac:dyDescent="0.25">
      <c r="A34" t="s">
        <v>68</v>
      </c>
      <c r="B34" t="s">
        <v>58</v>
      </c>
      <c r="C34">
        <v>0.15229999999999999</v>
      </c>
    </row>
    <row r="35" spans="1:3" x14ac:dyDescent="0.25">
      <c r="A35" t="s">
        <v>69</v>
      </c>
      <c r="B35" t="s">
        <v>56</v>
      </c>
      <c r="C35">
        <v>8.7099999999999997E-2</v>
      </c>
    </row>
    <row r="36" spans="1:3" x14ac:dyDescent="0.25">
      <c r="A36" t="s">
        <v>69</v>
      </c>
      <c r="B36" t="s">
        <v>57</v>
      </c>
      <c r="C36">
        <v>0.25659999999999999</v>
      </c>
    </row>
    <row r="37" spans="1:3" x14ac:dyDescent="0.25">
      <c r="A37" t="s">
        <v>69</v>
      </c>
      <c r="B37" t="s">
        <v>58</v>
      </c>
      <c r="C37">
        <v>7.8700000000000006E-2</v>
      </c>
    </row>
    <row r="38" spans="1:3" x14ac:dyDescent="0.25">
      <c r="A38" t="s">
        <v>70</v>
      </c>
      <c r="B38" t="s">
        <v>56</v>
      </c>
      <c r="C38">
        <v>7.5600000000000001E-2</v>
      </c>
    </row>
    <row r="39" spans="1:3" x14ac:dyDescent="0.25">
      <c r="A39" t="s">
        <v>70</v>
      </c>
      <c r="B39" t="s">
        <v>57</v>
      </c>
      <c r="C39">
        <v>0.19950000000000001</v>
      </c>
    </row>
    <row r="40" spans="1:3" x14ac:dyDescent="0.25">
      <c r="A40" t="s">
        <v>70</v>
      </c>
      <c r="B40" t="s">
        <v>58</v>
      </c>
      <c r="C40">
        <v>0.1565</v>
      </c>
    </row>
    <row r="41" spans="1:3" x14ac:dyDescent="0.25">
      <c r="A41" t="s">
        <v>71</v>
      </c>
      <c r="B41" t="s">
        <v>56</v>
      </c>
      <c r="C41">
        <v>9.8299999999999998E-2</v>
      </c>
    </row>
    <row r="42" spans="1:3" x14ac:dyDescent="0.25">
      <c r="A42" t="s">
        <v>71</v>
      </c>
      <c r="B42" t="s">
        <v>57</v>
      </c>
      <c r="C42">
        <v>0.24729999999999999</v>
      </c>
    </row>
    <row r="43" spans="1:3" x14ac:dyDescent="0.25">
      <c r="A43" t="s">
        <v>71</v>
      </c>
      <c r="B43" t="s">
        <v>58</v>
      </c>
      <c r="C43">
        <v>0.14399999999999999</v>
      </c>
    </row>
    <row r="44" spans="1:3" x14ac:dyDescent="0.25">
      <c r="A44" t="s">
        <v>72</v>
      </c>
      <c r="B44" t="s">
        <v>56</v>
      </c>
      <c r="C44">
        <v>9.0700000000000003E-2</v>
      </c>
    </row>
    <row r="45" spans="1:3" x14ac:dyDescent="0.25">
      <c r="A45" t="s">
        <v>72</v>
      </c>
      <c r="B45" t="s">
        <v>57</v>
      </c>
      <c r="C45">
        <v>0.25950000000000001</v>
      </c>
    </row>
    <row r="46" spans="1:3" x14ac:dyDescent="0.25">
      <c r="A46" t="s">
        <v>72</v>
      </c>
      <c r="B46" t="s">
        <v>58</v>
      </c>
      <c r="C46">
        <v>0.18090000000000001</v>
      </c>
    </row>
    <row r="47" spans="1:3" x14ac:dyDescent="0.25">
      <c r="A47" t="s">
        <v>73</v>
      </c>
      <c r="B47" t="s">
        <v>56</v>
      </c>
      <c r="C47">
        <v>8.4400000000000003E-2</v>
      </c>
    </row>
    <row r="48" spans="1:3" x14ac:dyDescent="0.25">
      <c r="A48" t="s">
        <v>73</v>
      </c>
      <c r="B48" t="s">
        <v>57</v>
      </c>
      <c r="C48">
        <v>0.21809999999999999</v>
      </c>
    </row>
    <row r="49" spans="1:3" x14ac:dyDescent="0.25">
      <c r="A49" t="s">
        <v>73</v>
      </c>
      <c r="B49" t="s">
        <v>58</v>
      </c>
      <c r="C49">
        <v>0.1653</v>
      </c>
    </row>
    <row r="50" spans="1:3" x14ac:dyDescent="0.25">
      <c r="A50" t="s">
        <v>74</v>
      </c>
      <c r="B50" t="s">
        <v>56</v>
      </c>
      <c r="C50">
        <v>9.0399999999999994E-2</v>
      </c>
    </row>
    <row r="51" spans="1:3" x14ac:dyDescent="0.25">
      <c r="A51" t="s">
        <v>74</v>
      </c>
      <c r="B51" t="s">
        <v>57</v>
      </c>
      <c r="C51">
        <v>0.2271</v>
      </c>
    </row>
    <row r="52" spans="1:3" x14ac:dyDescent="0.25">
      <c r="A52" t="s">
        <v>74</v>
      </c>
      <c r="B52" t="s">
        <v>58</v>
      </c>
      <c r="C52">
        <v>0.17280000000000001</v>
      </c>
    </row>
    <row r="53" spans="1:3" x14ac:dyDescent="0.25">
      <c r="A53" t="s">
        <v>75</v>
      </c>
      <c r="B53" t="s">
        <v>56</v>
      </c>
      <c r="C53">
        <v>8.6800000000000002E-2</v>
      </c>
    </row>
    <row r="54" spans="1:3" x14ac:dyDescent="0.25">
      <c r="A54" t="s">
        <v>75</v>
      </c>
      <c r="B54" t="s">
        <v>57</v>
      </c>
      <c r="C54">
        <v>0.26640000000000003</v>
      </c>
    </row>
    <row r="55" spans="1:3" x14ac:dyDescent="0.25">
      <c r="A55" t="s">
        <v>75</v>
      </c>
      <c r="B55" t="s">
        <v>58</v>
      </c>
      <c r="C55">
        <v>0.18360000000000001</v>
      </c>
    </row>
    <row r="56" spans="1:3" x14ac:dyDescent="0.25">
      <c r="A56" t="s">
        <v>76</v>
      </c>
      <c r="B56" t="s">
        <v>56</v>
      </c>
      <c r="C56">
        <v>9.2799999999999994E-2</v>
      </c>
    </row>
    <row r="57" spans="1:3" x14ac:dyDescent="0.25">
      <c r="A57" t="s">
        <v>76</v>
      </c>
      <c r="B57" t="s">
        <v>57</v>
      </c>
      <c r="C57">
        <v>0.27429999999999999</v>
      </c>
    </row>
    <row r="58" spans="1:3" x14ac:dyDescent="0.25">
      <c r="A58" t="s">
        <v>76</v>
      </c>
      <c r="B58" t="s">
        <v>58</v>
      </c>
      <c r="C58">
        <v>0.16489999999999999</v>
      </c>
    </row>
    <row r="59" spans="1:3" x14ac:dyDescent="0.25">
      <c r="A59" t="s">
        <v>77</v>
      </c>
      <c r="B59" t="s">
        <v>56</v>
      </c>
      <c r="C59">
        <v>8.1799999999999998E-2</v>
      </c>
    </row>
    <row r="60" spans="1:3" x14ac:dyDescent="0.25">
      <c r="A60" t="s">
        <v>77</v>
      </c>
      <c r="B60" t="s">
        <v>57</v>
      </c>
      <c r="C60">
        <v>0.21859999999999999</v>
      </c>
    </row>
    <row r="61" spans="1:3" x14ac:dyDescent="0.25">
      <c r="A61" t="s">
        <v>77</v>
      </c>
      <c r="B61" t="s">
        <v>58</v>
      </c>
      <c r="C61">
        <v>0.1835</v>
      </c>
    </row>
    <row r="62" spans="1:3" x14ac:dyDescent="0.25">
      <c r="A62" t="s">
        <v>78</v>
      </c>
      <c r="B62" t="s">
        <v>56</v>
      </c>
      <c r="C62">
        <v>0.1013</v>
      </c>
    </row>
    <row r="63" spans="1:3" x14ac:dyDescent="0.25">
      <c r="A63" t="s">
        <v>78</v>
      </c>
      <c r="B63" t="s">
        <v>57</v>
      </c>
      <c r="C63">
        <v>0.25190000000000001</v>
      </c>
    </row>
    <row r="64" spans="1:3" x14ac:dyDescent="0.25">
      <c r="A64" t="s">
        <v>78</v>
      </c>
      <c r="B64" t="s">
        <v>58</v>
      </c>
      <c r="C64">
        <v>0.15659999999999999</v>
      </c>
    </row>
    <row r="65" spans="1:3" x14ac:dyDescent="0.25">
      <c r="A65" t="s">
        <v>79</v>
      </c>
      <c r="B65" t="s">
        <v>56</v>
      </c>
      <c r="C65">
        <v>0.10780000000000001</v>
      </c>
    </row>
    <row r="66" spans="1:3" x14ac:dyDescent="0.25">
      <c r="A66" t="s">
        <v>79</v>
      </c>
      <c r="B66" t="s">
        <v>57</v>
      </c>
      <c r="C66">
        <v>0.25080000000000002</v>
      </c>
    </row>
    <row r="67" spans="1:3" x14ac:dyDescent="0.25">
      <c r="A67" t="s">
        <v>79</v>
      </c>
      <c r="B67" t="s">
        <v>58</v>
      </c>
      <c r="C67">
        <v>0.19059999999999999</v>
      </c>
    </row>
    <row r="68" spans="1:3" x14ac:dyDescent="0.25">
      <c r="A68" t="s">
        <v>80</v>
      </c>
      <c r="B68" t="s">
        <v>56</v>
      </c>
      <c r="C68">
        <v>9.3100000000000002E-2</v>
      </c>
    </row>
    <row r="69" spans="1:3" x14ac:dyDescent="0.25">
      <c r="A69" t="s">
        <v>80</v>
      </c>
      <c r="B69" t="s">
        <v>57</v>
      </c>
      <c r="C69">
        <v>0.26929999999999998</v>
      </c>
    </row>
    <row r="70" spans="1:3" x14ac:dyDescent="0.25">
      <c r="A70" t="s">
        <v>80</v>
      </c>
      <c r="B70" t="s">
        <v>58</v>
      </c>
      <c r="C70">
        <v>0.17430000000000001</v>
      </c>
    </row>
    <row r="71" spans="1:3" x14ac:dyDescent="0.25">
      <c r="A71" t="s">
        <v>81</v>
      </c>
      <c r="B71" t="s">
        <v>56</v>
      </c>
      <c r="C71">
        <v>8.43E-2</v>
      </c>
    </row>
    <row r="72" spans="1:3" x14ac:dyDescent="0.25">
      <c r="A72" t="s">
        <v>81</v>
      </c>
      <c r="B72" t="s">
        <v>57</v>
      </c>
      <c r="C72">
        <v>0.22919999999999999</v>
      </c>
    </row>
    <row r="73" spans="1:3" x14ac:dyDescent="0.25">
      <c r="A73" t="s">
        <v>81</v>
      </c>
      <c r="B73" t="s">
        <v>58</v>
      </c>
      <c r="C73">
        <v>0.15859999999999999</v>
      </c>
    </row>
    <row r="74" spans="1:3" x14ac:dyDescent="0.25">
      <c r="A74" t="s">
        <v>82</v>
      </c>
      <c r="B74" t="s">
        <v>56</v>
      </c>
      <c r="C74">
        <v>8.7999999999999995E-2</v>
      </c>
    </row>
    <row r="75" spans="1:3" x14ac:dyDescent="0.25">
      <c r="A75" t="s">
        <v>82</v>
      </c>
      <c r="B75" t="s">
        <v>57</v>
      </c>
      <c r="C75">
        <v>0.25319999999999998</v>
      </c>
    </row>
    <row r="76" spans="1:3" x14ac:dyDescent="0.25">
      <c r="A76" t="s">
        <v>82</v>
      </c>
      <c r="B76" t="s">
        <v>58</v>
      </c>
      <c r="C76">
        <v>0.16370000000000001</v>
      </c>
    </row>
    <row r="77" spans="1:3" x14ac:dyDescent="0.25">
      <c r="A77" t="s">
        <v>83</v>
      </c>
      <c r="B77" t="s">
        <v>56</v>
      </c>
      <c r="C77">
        <v>9.5299999999999996E-2</v>
      </c>
    </row>
    <row r="78" spans="1:3" x14ac:dyDescent="0.25">
      <c r="A78" t="s">
        <v>83</v>
      </c>
      <c r="B78" t="s">
        <v>57</v>
      </c>
      <c r="C78">
        <v>0.25240000000000001</v>
      </c>
    </row>
    <row r="79" spans="1:3" x14ac:dyDescent="0.25">
      <c r="A79" t="s">
        <v>83</v>
      </c>
      <c r="B79" t="s">
        <v>58</v>
      </c>
      <c r="C79">
        <v>0.1779</v>
      </c>
    </row>
    <row r="80" spans="1:3" x14ac:dyDescent="0.25">
      <c r="A80" t="s">
        <v>84</v>
      </c>
      <c r="B80" t="s">
        <v>56</v>
      </c>
      <c r="C80">
        <v>8.1799999999999998E-2</v>
      </c>
    </row>
    <row r="81" spans="1:3" x14ac:dyDescent="0.25">
      <c r="A81" t="s">
        <v>84</v>
      </c>
      <c r="B81" t="s">
        <v>57</v>
      </c>
      <c r="C81">
        <v>0.16320000000000001</v>
      </c>
    </row>
    <row r="82" spans="1:3" x14ac:dyDescent="0.25">
      <c r="A82" t="s">
        <v>84</v>
      </c>
      <c r="B82" t="s">
        <v>58</v>
      </c>
      <c r="C82">
        <v>0.15129999999999999</v>
      </c>
    </row>
    <row r="83" spans="1:3" x14ac:dyDescent="0.25">
      <c r="A83" t="s">
        <v>85</v>
      </c>
      <c r="B83" t="s">
        <v>56</v>
      </c>
      <c r="C83">
        <v>8.7599999999999997E-2</v>
      </c>
    </row>
    <row r="84" spans="1:3" x14ac:dyDescent="0.25">
      <c r="A84" t="s">
        <v>85</v>
      </c>
      <c r="B84" t="s">
        <v>57</v>
      </c>
      <c r="C84">
        <v>0.2152</v>
      </c>
    </row>
    <row r="85" spans="1:3" x14ac:dyDescent="0.25">
      <c r="A85" t="s">
        <v>85</v>
      </c>
      <c r="B85" t="s">
        <v>58</v>
      </c>
      <c r="C85">
        <v>0.14899999999999999</v>
      </c>
    </row>
    <row r="86" spans="1:3" x14ac:dyDescent="0.25">
      <c r="A86" t="s">
        <v>86</v>
      </c>
      <c r="B86" t="s">
        <v>56</v>
      </c>
      <c r="C86">
        <v>8.3299999999999999E-2</v>
      </c>
    </row>
    <row r="87" spans="1:3" x14ac:dyDescent="0.25">
      <c r="A87" t="s">
        <v>86</v>
      </c>
      <c r="B87" t="s">
        <v>57</v>
      </c>
      <c r="C87">
        <v>0.25509999999999999</v>
      </c>
    </row>
    <row r="88" spans="1:3" x14ac:dyDescent="0.25">
      <c r="A88" t="s">
        <v>86</v>
      </c>
      <c r="B88" t="s">
        <v>58</v>
      </c>
      <c r="C88">
        <v>0.12470000000000001</v>
      </c>
    </row>
    <row r="89" spans="1:3" x14ac:dyDescent="0.25">
      <c r="A89" t="s">
        <v>87</v>
      </c>
      <c r="B89" t="s">
        <v>56</v>
      </c>
      <c r="C89">
        <v>8.8900000000000007E-2</v>
      </c>
    </row>
    <row r="90" spans="1:3" x14ac:dyDescent="0.25">
      <c r="A90" t="s">
        <v>87</v>
      </c>
      <c r="B90" t="s">
        <v>57</v>
      </c>
      <c r="C90">
        <v>0.1986</v>
      </c>
    </row>
    <row r="91" spans="1:3" x14ac:dyDescent="0.25">
      <c r="A91" t="s">
        <v>87</v>
      </c>
      <c r="B91" t="s">
        <v>58</v>
      </c>
      <c r="C91">
        <v>0.16289999999999999</v>
      </c>
    </row>
    <row r="92" spans="1:3" x14ac:dyDescent="0.25">
      <c r="A92" t="s">
        <v>88</v>
      </c>
      <c r="B92" t="s">
        <v>56</v>
      </c>
      <c r="C92">
        <v>0.1071</v>
      </c>
    </row>
    <row r="93" spans="1:3" x14ac:dyDescent="0.25">
      <c r="A93" t="s">
        <v>88</v>
      </c>
      <c r="B93" t="s">
        <v>57</v>
      </c>
      <c r="C93">
        <v>0.25459999999999999</v>
      </c>
    </row>
    <row r="94" spans="1:3" x14ac:dyDescent="0.25">
      <c r="A94" t="s">
        <v>88</v>
      </c>
      <c r="B94" t="s">
        <v>58</v>
      </c>
      <c r="C94">
        <v>0.1449</v>
      </c>
    </row>
    <row r="95" spans="1:3" x14ac:dyDescent="0.25">
      <c r="A95" t="s">
        <v>89</v>
      </c>
      <c r="B95" t="s">
        <v>56</v>
      </c>
      <c r="C95">
        <v>6.9400000000000003E-2</v>
      </c>
    </row>
    <row r="96" spans="1:3" x14ac:dyDescent="0.25">
      <c r="A96" t="s">
        <v>89</v>
      </c>
      <c r="B96" t="s">
        <v>57</v>
      </c>
      <c r="C96">
        <v>0.20660000000000001</v>
      </c>
    </row>
    <row r="97" spans="1:3" x14ac:dyDescent="0.25">
      <c r="A97" t="s">
        <v>89</v>
      </c>
      <c r="B97" t="s">
        <v>58</v>
      </c>
      <c r="C97">
        <v>0.13650000000000001</v>
      </c>
    </row>
    <row r="98" spans="1:3" x14ac:dyDescent="0.25">
      <c r="A98" t="s">
        <v>90</v>
      </c>
      <c r="B98" t="s">
        <v>56</v>
      </c>
      <c r="C98">
        <v>0.10639999999999999</v>
      </c>
    </row>
    <row r="99" spans="1:3" x14ac:dyDescent="0.25">
      <c r="A99" t="s">
        <v>90</v>
      </c>
      <c r="B99" t="s">
        <v>57</v>
      </c>
      <c r="C99">
        <v>0.2414</v>
      </c>
    </row>
    <row r="100" spans="1:3" x14ac:dyDescent="0.25">
      <c r="A100" t="s">
        <v>90</v>
      </c>
      <c r="B100" t="s">
        <v>58</v>
      </c>
      <c r="C100">
        <v>0.15010000000000001</v>
      </c>
    </row>
    <row r="101" spans="1:3" x14ac:dyDescent="0.25">
      <c r="A101" t="s">
        <v>91</v>
      </c>
      <c r="B101" t="s">
        <v>56</v>
      </c>
      <c r="C101">
        <v>9.2999999999999999E-2</v>
      </c>
    </row>
    <row r="102" spans="1:3" x14ac:dyDescent="0.25">
      <c r="A102" t="s">
        <v>91</v>
      </c>
      <c r="B102" t="s">
        <v>57</v>
      </c>
      <c r="C102">
        <v>0.25309999999999999</v>
      </c>
    </row>
    <row r="103" spans="1:3" x14ac:dyDescent="0.25">
      <c r="A103" t="s">
        <v>91</v>
      </c>
      <c r="B103" t="s">
        <v>58</v>
      </c>
      <c r="C103">
        <v>0.16750000000000001</v>
      </c>
    </row>
    <row r="104" spans="1:3" x14ac:dyDescent="0.25">
      <c r="A104" t="s">
        <v>92</v>
      </c>
      <c r="B104" t="s">
        <v>56</v>
      </c>
      <c r="C104">
        <v>9.0499999999999997E-2</v>
      </c>
    </row>
    <row r="105" spans="1:3" x14ac:dyDescent="0.25">
      <c r="A105" t="s">
        <v>92</v>
      </c>
      <c r="B105" t="s">
        <v>57</v>
      </c>
      <c r="C105">
        <v>0.23019999999999999</v>
      </c>
    </row>
    <row r="106" spans="1:3" x14ac:dyDescent="0.25">
      <c r="A106" t="s">
        <v>92</v>
      </c>
      <c r="B106" t="s">
        <v>58</v>
      </c>
      <c r="C106">
        <v>0.16089999999999999</v>
      </c>
    </row>
    <row r="107" spans="1:3" x14ac:dyDescent="0.25">
      <c r="A107" t="s">
        <v>93</v>
      </c>
      <c r="B107" t="s">
        <v>56</v>
      </c>
      <c r="C107">
        <v>9.3799999999999994E-2</v>
      </c>
    </row>
    <row r="108" spans="1:3" x14ac:dyDescent="0.25">
      <c r="A108" t="s">
        <v>93</v>
      </c>
      <c r="B108" t="s">
        <v>57</v>
      </c>
      <c r="C108">
        <v>0.25929999999999997</v>
      </c>
    </row>
    <row r="109" spans="1:3" x14ac:dyDescent="0.25">
      <c r="A109" t="s">
        <v>93</v>
      </c>
      <c r="B109" t="s">
        <v>58</v>
      </c>
      <c r="C109">
        <v>0.1774</v>
      </c>
    </row>
    <row r="110" spans="1:3" x14ac:dyDescent="0.25">
      <c r="A110" t="s">
        <v>94</v>
      </c>
      <c r="B110" t="s">
        <v>56</v>
      </c>
      <c r="C110">
        <v>8.3799999999999999E-2</v>
      </c>
    </row>
    <row r="111" spans="1:3" x14ac:dyDescent="0.25">
      <c r="A111" t="s">
        <v>94</v>
      </c>
      <c r="B111" t="s">
        <v>57</v>
      </c>
      <c r="C111">
        <v>0.26629999999999998</v>
      </c>
    </row>
    <row r="112" spans="1:3" x14ac:dyDescent="0.25">
      <c r="A112" t="s">
        <v>94</v>
      </c>
      <c r="B112" t="s">
        <v>58</v>
      </c>
      <c r="C112">
        <v>0.18290000000000001</v>
      </c>
    </row>
    <row r="113" spans="1:3" x14ac:dyDescent="0.25">
      <c r="A113" t="s">
        <v>95</v>
      </c>
      <c r="B113" t="s">
        <v>56</v>
      </c>
      <c r="C113">
        <v>0.08</v>
      </c>
    </row>
    <row r="114" spans="1:3" x14ac:dyDescent="0.25">
      <c r="A114" t="s">
        <v>95</v>
      </c>
      <c r="B114" t="s">
        <v>57</v>
      </c>
      <c r="C114">
        <v>0.1988</v>
      </c>
    </row>
    <row r="115" spans="1:3" x14ac:dyDescent="0.25">
      <c r="A115" t="s">
        <v>95</v>
      </c>
      <c r="B115" t="s">
        <v>58</v>
      </c>
      <c r="C115">
        <v>0.15190000000000001</v>
      </c>
    </row>
    <row r="116" spans="1:3" x14ac:dyDescent="0.25">
      <c r="A116" t="s">
        <v>96</v>
      </c>
      <c r="B116" t="s">
        <v>56</v>
      </c>
      <c r="C116">
        <v>0.1013</v>
      </c>
    </row>
    <row r="117" spans="1:3" x14ac:dyDescent="0.25">
      <c r="A117" t="s">
        <v>96</v>
      </c>
      <c r="B117" t="s">
        <v>57</v>
      </c>
      <c r="C117">
        <v>0.25390000000000001</v>
      </c>
    </row>
    <row r="118" spans="1:3" x14ac:dyDescent="0.25">
      <c r="A118" t="s">
        <v>96</v>
      </c>
      <c r="B118" t="s">
        <v>58</v>
      </c>
      <c r="C118">
        <v>0.16550000000000001</v>
      </c>
    </row>
    <row r="119" spans="1:3" x14ac:dyDescent="0.25">
      <c r="A119" t="s">
        <v>97</v>
      </c>
      <c r="B119" t="s">
        <v>56</v>
      </c>
      <c r="C119">
        <v>8.4699999999999998E-2</v>
      </c>
    </row>
    <row r="120" spans="1:3" x14ac:dyDescent="0.25">
      <c r="A120" t="s">
        <v>97</v>
      </c>
      <c r="B120" t="s">
        <v>57</v>
      </c>
      <c r="C120">
        <v>0.30930000000000002</v>
      </c>
    </row>
    <row r="121" spans="1:3" x14ac:dyDescent="0.25">
      <c r="A121" t="s">
        <v>97</v>
      </c>
      <c r="B121" t="s">
        <v>58</v>
      </c>
      <c r="C121">
        <v>0.112</v>
      </c>
    </row>
    <row r="122" spans="1:3" x14ac:dyDescent="0.25">
      <c r="A122" t="s">
        <v>98</v>
      </c>
      <c r="B122" t="s">
        <v>56</v>
      </c>
      <c r="C122">
        <v>0.1105</v>
      </c>
    </row>
    <row r="123" spans="1:3" x14ac:dyDescent="0.25">
      <c r="A123" t="s">
        <v>98</v>
      </c>
      <c r="B123" t="s">
        <v>57</v>
      </c>
      <c r="C123">
        <v>0.23599999999999999</v>
      </c>
    </row>
    <row r="124" spans="1:3" x14ac:dyDescent="0.25">
      <c r="A124" t="s">
        <v>98</v>
      </c>
      <c r="B124" t="s">
        <v>58</v>
      </c>
      <c r="C124">
        <v>0.1883</v>
      </c>
    </row>
    <row r="125" spans="1:3" x14ac:dyDescent="0.25">
      <c r="A125" t="s">
        <v>99</v>
      </c>
      <c r="B125" t="s">
        <v>56</v>
      </c>
      <c r="C125">
        <v>9.3600000000000003E-2</v>
      </c>
    </row>
    <row r="126" spans="1:3" x14ac:dyDescent="0.25">
      <c r="A126" t="s">
        <v>99</v>
      </c>
      <c r="B126" t="s">
        <v>57</v>
      </c>
      <c r="C126">
        <v>0.2301</v>
      </c>
    </row>
    <row r="127" spans="1:3" x14ac:dyDescent="0.25">
      <c r="A127" t="s">
        <v>99</v>
      </c>
      <c r="B127" t="s">
        <v>58</v>
      </c>
      <c r="C127">
        <v>0.153</v>
      </c>
    </row>
    <row r="128" spans="1:3" x14ac:dyDescent="0.25">
      <c r="A128" t="s">
        <v>100</v>
      </c>
      <c r="B128" t="s">
        <v>56</v>
      </c>
      <c r="C128">
        <v>8.3799999999999999E-2</v>
      </c>
    </row>
    <row r="129" spans="1:3" x14ac:dyDescent="0.25">
      <c r="A129" t="s">
        <v>100</v>
      </c>
      <c r="B129" t="s">
        <v>57</v>
      </c>
      <c r="C129">
        <v>0.20499999999999999</v>
      </c>
    </row>
    <row r="130" spans="1:3" x14ac:dyDescent="0.25">
      <c r="A130" t="s">
        <v>100</v>
      </c>
      <c r="B130" t="s">
        <v>58</v>
      </c>
      <c r="C130">
        <v>0.14219999999999999</v>
      </c>
    </row>
    <row r="131" spans="1:3" x14ac:dyDescent="0.25">
      <c r="A131" t="s">
        <v>101</v>
      </c>
      <c r="B131" t="s">
        <v>56</v>
      </c>
      <c r="C131">
        <v>9.01E-2</v>
      </c>
    </row>
    <row r="132" spans="1:3" x14ac:dyDescent="0.25">
      <c r="A132" t="s">
        <v>101</v>
      </c>
      <c r="B132" t="s">
        <v>57</v>
      </c>
      <c r="C132">
        <v>0.27010000000000001</v>
      </c>
    </row>
    <row r="133" spans="1:3" x14ac:dyDescent="0.25">
      <c r="A133" t="s">
        <v>101</v>
      </c>
      <c r="B133" t="s">
        <v>58</v>
      </c>
      <c r="C133">
        <v>0.17380000000000001</v>
      </c>
    </row>
    <row r="134" spans="1:3" x14ac:dyDescent="0.25">
      <c r="A134" t="s">
        <v>102</v>
      </c>
      <c r="B134" t="s">
        <v>56</v>
      </c>
      <c r="C134">
        <v>8.3699999999999997E-2</v>
      </c>
    </row>
    <row r="135" spans="1:3" x14ac:dyDescent="0.25">
      <c r="A135" t="s">
        <v>102</v>
      </c>
      <c r="B135" t="s">
        <v>57</v>
      </c>
      <c r="C135">
        <v>0.26579999999999998</v>
      </c>
    </row>
    <row r="136" spans="1:3" x14ac:dyDescent="0.25">
      <c r="A136" t="s">
        <v>102</v>
      </c>
      <c r="B136" t="s">
        <v>58</v>
      </c>
      <c r="C136">
        <v>0.1643</v>
      </c>
    </row>
    <row r="137" spans="1:3" x14ac:dyDescent="0.25">
      <c r="A137" t="s">
        <v>104</v>
      </c>
      <c r="B137" t="s">
        <v>56</v>
      </c>
      <c r="C137">
        <v>7.3599999999999999E-2</v>
      </c>
    </row>
    <row r="138" spans="1:3" x14ac:dyDescent="0.25">
      <c r="A138" t="s">
        <v>104</v>
      </c>
      <c r="B138" t="s">
        <v>57</v>
      </c>
      <c r="C138">
        <v>0.22059999999999999</v>
      </c>
    </row>
    <row r="139" spans="1:3" x14ac:dyDescent="0.25">
      <c r="A139" t="s">
        <v>104</v>
      </c>
      <c r="B139" t="s">
        <v>58</v>
      </c>
      <c r="C139">
        <v>0.18379999999999999</v>
      </c>
    </row>
    <row r="140" spans="1:3" x14ac:dyDescent="0.25">
      <c r="A140" t="s">
        <v>105</v>
      </c>
      <c r="B140" t="s">
        <v>56</v>
      </c>
      <c r="C140">
        <v>7.9399999999999998E-2</v>
      </c>
    </row>
    <row r="141" spans="1:3" x14ac:dyDescent="0.25">
      <c r="A141" t="s">
        <v>105</v>
      </c>
      <c r="B141" t="s">
        <v>57</v>
      </c>
      <c r="C141">
        <v>0.1714</v>
      </c>
    </row>
    <row r="142" spans="1:3" x14ac:dyDescent="0.25">
      <c r="A142" t="s">
        <v>105</v>
      </c>
      <c r="B142" t="s">
        <v>58</v>
      </c>
      <c r="C142">
        <v>0.16389999999999999</v>
      </c>
    </row>
    <row r="143" spans="1:3" x14ac:dyDescent="0.25">
      <c r="A143" t="s">
        <v>106</v>
      </c>
      <c r="B143" t="s">
        <v>56</v>
      </c>
      <c r="C143">
        <v>8.4699999999999998E-2</v>
      </c>
    </row>
    <row r="144" spans="1:3" x14ac:dyDescent="0.25">
      <c r="A144" t="s">
        <v>106</v>
      </c>
      <c r="B144" t="s">
        <v>57</v>
      </c>
      <c r="C144">
        <v>0.1963</v>
      </c>
    </row>
    <row r="145" spans="1:3" x14ac:dyDescent="0.25">
      <c r="A145" t="s">
        <v>106</v>
      </c>
      <c r="B145" t="s">
        <v>58</v>
      </c>
      <c r="C145">
        <v>3.39E-2</v>
      </c>
    </row>
    <row r="146" spans="1:3" x14ac:dyDescent="0.25">
      <c r="A146" t="s">
        <v>107</v>
      </c>
      <c r="B146" t="s">
        <v>56</v>
      </c>
      <c r="C146">
        <v>9.4899999999999998E-2</v>
      </c>
    </row>
    <row r="147" spans="1:3" x14ac:dyDescent="0.25">
      <c r="A147" t="s">
        <v>107</v>
      </c>
      <c r="B147" t="s">
        <v>57</v>
      </c>
      <c r="C147">
        <v>0.2407</v>
      </c>
    </row>
    <row r="148" spans="1:3" x14ac:dyDescent="0.25">
      <c r="A148" t="s">
        <v>107</v>
      </c>
      <c r="B148" t="s">
        <v>58</v>
      </c>
      <c r="C148">
        <v>0.15329999999999999</v>
      </c>
    </row>
    <row r="149" spans="1:3" x14ac:dyDescent="0.25">
      <c r="A149" t="s">
        <v>108</v>
      </c>
      <c r="B149" t="s">
        <v>56</v>
      </c>
      <c r="C149">
        <v>8.1600000000000006E-2</v>
      </c>
    </row>
    <row r="150" spans="1:3" x14ac:dyDescent="0.25">
      <c r="A150" t="s">
        <v>108</v>
      </c>
      <c r="B150" t="s">
        <v>57</v>
      </c>
      <c r="C150">
        <v>0.2117</v>
      </c>
    </row>
    <row r="151" spans="1:3" x14ac:dyDescent="0.25">
      <c r="A151" t="s">
        <v>108</v>
      </c>
      <c r="B151" t="s">
        <v>58</v>
      </c>
      <c r="C151">
        <v>0.14779999999999999</v>
      </c>
    </row>
    <row r="152" spans="1:3" x14ac:dyDescent="0.25">
      <c r="A152" t="s">
        <v>109</v>
      </c>
      <c r="B152" t="s">
        <v>56</v>
      </c>
      <c r="C152">
        <v>8.3699999999999997E-2</v>
      </c>
    </row>
    <row r="153" spans="1:3" x14ac:dyDescent="0.25">
      <c r="A153" t="s">
        <v>109</v>
      </c>
      <c r="B153" t="s">
        <v>57</v>
      </c>
      <c r="C153">
        <v>0.27800000000000002</v>
      </c>
    </row>
    <row r="154" spans="1:3" x14ac:dyDescent="0.25">
      <c r="A154" t="s">
        <v>109</v>
      </c>
      <c r="B154" t="s">
        <v>58</v>
      </c>
      <c r="C154">
        <v>0.19539999999999999</v>
      </c>
    </row>
    <row r="155" spans="1:3" x14ac:dyDescent="0.25">
      <c r="A155" t="s">
        <v>110</v>
      </c>
      <c r="B155" t="s">
        <v>56</v>
      </c>
      <c r="C155">
        <v>8.7800000000000003E-2</v>
      </c>
    </row>
    <row r="156" spans="1:3" x14ac:dyDescent="0.25">
      <c r="A156" t="s">
        <v>110</v>
      </c>
      <c r="B156" t="s">
        <v>57</v>
      </c>
      <c r="C156">
        <v>0.23760000000000001</v>
      </c>
    </row>
    <row r="157" spans="1:3" x14ac:dyDescent="0.25">
      <c r="A157" t="s">
        <v>110</v>
      </c>
      <c r="B157" t="s">
        <v>58</v>
      </c>
      <c r="C157">
        <v>0.15179999999999999</v>
      </c>
    </row>
    <row r="158" spans="1:3" x14ac:dyDescent="0.25">
      <c r="A158" t="s">
        <v>111</v>
      </c>
      <c r="B158" t="s">
        <v>56</v>
      </c>
      <c r="C158">
        <v>7.1499999999999994E-2</v>
      </c>
    </row>
    <row r="159" spans="1:3" x14ac:dyDescent="0.25">
      <c r="A159" t="s">
        <v>111</v>
      </c>
      <c r="B159" t="s">
        <v>57</v>
      </c>
      <c r="C159">
        <v>0.15579999999999999</v>
      </c>
    </row>
    <row r="160" spans="1:3" x14ac:dyDescent="0.25">
      <c r="A160" t="s">
        <v>111</v>
      </c>
      <c r="B160" t="s">
        <v>58</v>
      </c>
      <c r="C160">
        <v>0.129</v>
      </c>
    </row>
    <row r="161" spans="1:2" x14ac:dyDescent="0.25">
      <c r="A161" t="s">
        <v>103</v>
      </c>
      <c r="B161" t="s">
        <v>56</v>
      </c>
    </row>
    <row r="162" spans="1:2" x14ac:dyDescent="0.25">
      <c r="A162" t="s">
        <v>103</v>
      </c>
      <c r="B162" t="s">
        <v>57</v>
      </c>
    </row>
    <row r="163" spans="1:2" x14ac:dyDescent="0.25">
      <c r="A163" t="s">
        <v>103</v>
      </c>
      <c r="B163" t="s">
        <v>58</v>
      </c>
    </row>
  </sheetData>
  <autoFilter ref="A1:C814072" xr:uid="{7C717102-C8D1-4DD7-921F-D09005BA3EF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20226-D0C2-4E7A-942E-A1F267707F8D}">
  <dimension ref="A1:C51"/>
  <sheetViews>
    <sheetView workbookViewId="0">
      <selection activeCell="A4" sqref="A4"/>
    </sheetView>
  </sheetViews>
  <sheetFormatPr defaultRowHeight="15" x14ac:dyDescent="0.25"/>
  <cols>
    <col min="1" max="1" width="15.140625" bestFit="1" customWidth="1"/>
    <col min="2" max="2" width="11.85546875" bestFit="1" customWidth="1"/>
  </cols>
  <sheetData>
    <row r="1" spans="1:3" x14ac:dyDescent="0.25">
      <c r="A1" t="s">
        <v>112</v>
      </c>
      <c r="B1" t="s">
        <v>113</v>
      </c>
      <c r="C1" t="s">
        <v>114</v>
      </c>
    </row>
    <row r="2" spans="1:3" x14ac:dyDescent="0.25">
      <c r="A2" t="s">
        <v>55</v>
      </c>
      <c r="B2" t="s">
        <v>3</v>
      </c>
      <c r="C2">
        <v>6</v>
      </c>
    </row>
    <row r="3" spans="1:3" x14ac:dyDescent="0.25">
      <c r="A3" t="s">
        <v>59</v>
      </c>
      <c r="B3" t="s">
        <v>2</v>
      </c>
      <c r="C3">
        <v>9</v>
      </c>
    </row>
    <row r="4" spans="1:3" x14ac:dyDescent="0.25">
      <c r="A4" t="s">
        <v>60</v>
      </c>
      <c r="B4" t="s">
        <v>5</v>
      </c>
      <c r="C4">
        <v>8</v>
      </c>
    </row>
    <row r="5" spans="1:3" x14ac:dyDescent="0.25">
      <c r="A5" t="s">
        <v>61</v>
      </c>
      <c r="B5" t="s">
        <v>4</v>
      </c>
      <c r="C5">
        <v>7</v>
      </c>
    </row>
    <row r="6" spans="1:3" x14ac:dyDescent="0.25">
      <c r="A6" t="s">
        <v>62</v>
      </c>
      <c r="B6" t="s">
        <v>6</v>
      </c>
      <c r="C6">
        <v>9</v>
      </c>
    </row>
    <row r="7" spans="1:3" x14ac:dyDescent="0.25">
      <c r="A7" t="s">
        <v>63</v>
      </c>
      <c r="B7" t="s">
        <v>7</v>
      </c>
      <c r="C7">
        <v>8</v>
      </c>
    </row>
    <row r="8" spans="1:3" x14ac:dyDescent="0.25">
      <c r="A8" t="s">
        <v>64</v>
      </c>
      <c r="B8" t="s">
        <v>8</v>
      </c>
      <c r="C8">
        <v>1</v>
      </c>
    </row>
    <row r="9" spans="1:3" x14ac:dyDescent="0.25">
      <c r="A9" t="s">
        <v>65</v>
      </c>
      <c r="B9" t="s">
        <v>9</v>
      </c>
      <c r="C9">
        <v>5</v>
      </c>
    </row>
    <row r="10" spans="1:3" x14ac:dyDescent="0.25">
      <c r="A10" t="s">
        <v>67</v>
      </c>
      <c r="B10" t="s">
        <v>10</v>
      </c>
      <c r="C10">
        <v>5</v>
      </c>
    </row>
    <row r="11" spans="1:3" x14ac:dyDescent="0.25">
      <c r="A11" t="s">
        <v>68</v>
      </c>
      <c r="B11" t="s">
        <v>11</v>
      </c>
      <c r="C11">
        <v>5</v>
      </c>
    </row>
    <row r="12" spans="1:3" x14ac:dyDescent="0.25">
      <c r="A12" t="s">
        <v>69</v>
      </c>
      <c r="B12" t="s">
        <v>12</v>
      </c>
      <c r="C12">
        <v>9</v>
      </c>
    </row>
    <row r="13" spans="1:3" x14ac:dyDescent="0.25">
      <c r="A13" t="s">
        <v>70</v>
      </c>
      <c r="B13" t="s">
        <v>14</v>
      </c>
      <c r="C13">
        <v>8</v>
      </c>
    </row>
    <row r="14" spans="1:3" x14ac:dyDescent="0.25">
      <c r="A14" t="s">
        <v>71</v>
      </c>
      <c r="B14" t="s">
        <v>15</v>
      </c>
      <c r="C14">
        <v>3</v>
      </c>
    </row>
    <row r="15" spans="1:3" x14ac:dyDescent="0.25">
      <c r="A15" t="s">
        <v>72</v>
      </c>
      <c r="B15" t="s">
        <v>16</v>
      </c>
      <c r="C15">
        <v>2</v>
      </c>
    </row>
    <row r="16" spans="1:3" x14ac:dyDescent="0.25">
      <c r="A16" t="s">
        <v>73</v>
      </c>
      <c r="B16" t="s">
        <v>13</v>
      </c>
      <c r="C16">
        <v>4</v>
      </c>
    </row>
    <row r="17" spans="1:3" x14ac:dyDescent="0.25">
      <c r="A17" t="s">
        <v>74</v>
      </c>
      <c r="B17" t="s">
        <v>17</v>
      </c>
      <c r="C17">
        <v>4</v>
      </c>
    </row>
    <row r="18" spans="1:3" x14ac:dyDescent="0.25">
      <c r="A18" t="s">
        <v>75</v>
      </c>
      <c r="B18" t="s">
        <v>18</v>
      </c>
      <c r="C18">
        <v>6</v>
      </c>
    </row>
    <row r="19" spans="1:3" x14ac:dyDescent="0.25">
      <c r="A19" t="s">
        <v>76</v>
      </c>
      <c r="B19" t="s">
        <v>19</v>
      </c>
      <c r="C19">
        <v>7</v>
      </c>
    </row>
    <row r="20" spans="1:3" x14ac:dyDescent="0.25">
      <c r="A20" t="s">
        <v>77</v>
      </c>
      <c r="B20" t="s">
        <v>22</v>
      </c>
      <c r="C20">
        <v>1</v>
      </c>
    </row>
    <row r="21" spans="1:3" x14ac:dyDescent="0.25">
      <c r="A21" t="s">
        <v>78</v>
      </c>
      <c r="B21" t="s">
        <v>21</v>
      </c>
      <c r="C21">
        <v>5</v>
      </c>
    </row>
    <row r="22" spans="1:3" x14ac:dyDescent="0.25">
      <c r="A22" t="s">
        <v>79</v>
      </c>
      <c r="B22" t="s">
        <v>20</v>
      </c>
      <c r="C22">
        <v>1</v>
      </c>
    </row>
    <row r="23" spans="1:3" x14ac:dyDescent="0.25">
      <c r="A23" t="s">
        <v>80</v>
      </c>
      <c r="B23" t="s">
        <v>23</v>
      </c>
      <c r="C23">
        <v>3</v>
      </c>
    </row>
    <row r="24" spans="1:3" x14ac:dyDescent="0.25">
      <c r="A24" t="s">
        <v>81</v>
      </c>
      <c r="B24" t="s">
        <v>24</v>
      </c>
      <c r="C24">
        <v>4</v>
      </c>
    </row>
    <row r="25" spans="1:3" x14ac:dyDescent="0.25">
      <c r="A25" t="s">
        <v>82</v>
      </c>
      <c r="B25" t="s">
        <v>26</v>
      </c>
      <c r="C25">
        <v>6</v>
      </c>
    </row>
    <row r="26" spans="1:3" x14ac:dyDescent="0.25">
      <c r="A26" t="s">
        <v>83</v>
      </c>
      <c r="B26" t="s">
        <v>25</v>
      </c>
      <c r="C26">
        <v>4</v>
      </c>
    </row>
    <row r="27" spans="1:3" x14ac:dyDescent="0.25">
      <c r="A27" t="s">
        <v>84</v>
      </c>
      <c r="B27" t="s">
        <v>27</v>
      </c>
      <c r="C27">
        <v>8</v>
      </c>
    </row>
    <row r="28" spans="1:3" x14ac:dyDescent="0.25">
      <c r="A28" t="s">
        <v>85</v>
      </c>
      <c r="B28" t="s">
        <v>30</v>
      </c>
      <c r="C28">
        <v>4</v>
      </c>
    </row>
    <row r="29" spans="1:3" x14ac:dyDescent="0.25">
      <c r="A29" t="s">
        <v>86</v>
      </c>
      <c r="B29" t="s">
        <v>34</v>
      </c>
      <c r="C29">
        <v>8</v>
      </c>
    </row>
    <row r="30" spans="1:3" x14ac:dyDescent="0.25">
      <c r="A30" t="s">
        <v>87</v>
      </c>
      <c r="B30" t="s">
        <v>31</v>
      </c>
      <c r="C30">
        <v>1</v>
      </c>
    </row>
    <row r="31" spans="1:3" x14ac:dyDescent="0.25">
      <c r="A31" t="s">
        <v>88</v>
      </c>
      <c r="B31" t="s">
        <v>32</v>
      </c>
      <c r="C31">
        <v>2</v>
      </c>
    </row>
    <row r="32" spans="1:3" x14ac:dyDescent="0.25">
      <c r="A32" t="s">
        <v>89</v>
      </c>
      <c r="B32" t="s">
        <v>33</v>
      </c>
      <c r="C32">
        <v>8</v>
      </c>
    </row>
    <row r="33" spans="1:3" x14ac:dyDescent="0.25">
      <c r="A33" t="s">
        <v>90</v>
      </c>
      <c r="B33" t="s">
        <v>35</v>
      </c>
      <c r="C33">
        <v>2</v>
      </c>
    </row>
    <row r="34" spans="1:3" x14ac:dyDescent="0.25">
      <c r="A34" t="s">
        <v>91</v>
      </c>
      <c r="B34" t="s">
        <v>28</v>
      </c>
      <c r="C34">
        <v>5</v>
      </c>
    </row>
    <row r="35" spans="1:3" x14ac:dyDescent="0.25">
      <c r="A35" t="s">
        <v>92</v>
      </c>
      <c r="B35" t="s">
        <v>29</v>
      </c>
      <c r="C35">
        <v>4</v>
      </c>
    </row>
    <row r="36" spans="1:3" x14ac:dyDescent="0.25">
      <c r="A36" t="s">
        <v>93</v>
      </c>
      <c r="B36" t="s">
        <v>36</v>
      </c>
      <c r="C36">
        <v>3</v>
      </c>
    </row>
    <row r="37" spans="1:3" x14ac:dyDescent="0.25">
      <c r="A37" t="s">
        <v>94</v>
      </c>
      <c r="B37" t="s">
        <v>37</v>
      </c>
      <c r="C37">
        <v>7</v>
      </c>
    </row>
    <row r="38" spans="1:3" x14ac:dyDescent="0.25">
      <c r="A38" t="s">
        <v>95</v>
      </c>
      <c r="B38" t="s">
        <v>38</v>
      </c>
      <c r="C38">
        <v>9</v>
      </c>
    </row>
    <row r="39" spans="1:3" x14ac:dyDescent="0.25">
      <c r="A39" t="s">
        <v>96</v>
      </c>
      <c r="B39" t="s">
        <v>39</v>
      </c>
      <c r="C39">
        <v>2</v>
      </c>
    </row>
    <row r="40" spans="1:3" x14ac:dyDescent="0.25">
      <c r="A40" t="s">
        <v>98</v>
      </c>
      <c r="B40" t="s">
        <v>40</v>
      </c>
      <c r="C40">
        <v>1</v>
      </c>
    </row>
    <row r="41" spans="1:3" x14ac:dyDescent="0.25">
      <c r="A41" t="s">
        <v>99</v>
      </c>
      <c r="B41" t="s">
        <v>41</v>
      </c>
      <c r="C41">
        <v>5</v>
      </c>
    </row>
    <row r="42" spans="1:3" x14ac:dyDescent="0.25">
      <c r="A42" t="s">
        <v>100</v>
      </c>
      <c r="B42" t="s">
        <v>42</v>
      </c>
      <c r="C42">
        <v>4</v>
      </c>
    </row>
    <row r="43" spans="1:3" x14ac:dyDescent="0.25">
      <c r="A43" t="s">
        <v>101</v>
      </c>
      <c r="B43" t="s">
        <v>43</v>
      </c>
      <c r="C43">
        <v>6</v>
      </c>
    </row>
    <row r="44" spans="1:3" x14ac:dyDescent="0.25">
      <c r="A44" t="s">
        <v>102</v>
      </c>
      <c r="B44" t="s">
        <v>44</v>
      </c>
      <c r="C44">
        <v>7</v>
      </c>
    </row>
    <row r="45" spans="1:3" x14ac:dyDescent="0.25">
      <c r="A45" t="s">
        <v>104</v>
      </c>
      <c r="B45" t="s">
        <v>45</v>
      </c>
      <c r="C45">
        <v>8</v>
      </c>
    </row>
    <row r="46" spans="1:3" x14ac:dyDescent="0.25">
      <c r="A46" t="s">
        <v>105</v>
      </c>
      <c r="B46" t="s">
        <v>47</v>
      </c>
      <c r="C46">
        <v>1</v>
      </c>
    </row>
    <row r="47" spans="1:3" x14ac:dyDescent="0.25">
      <c r="A47" t="s">
        <v>107</v>
      </c>
      <c r="B47" t="s">
        <v>46</v>
      </c>
      <c r="C47">
        <v>5</v>
      </c>
    </row>
    <row r="48" spans="1:3" x14ac:dyDescent="0.25">
      <c r="A48" t="s">
        <v>108</v>
      </c>
      <c r="B48" t="s">
        <v>48</v>
      </c>
      <c r="C48">
        <v>9</v>
      </c>
    </row>
    <row r="49" spans="1:3" x14ac:dyDescent="0.25">
      <c r="A49" t="s">
        <v>109</v>
      </c>
      <c r="B49" t="s">
        <v>50</v>
      </c>
      <c r="C49">
        <v>5</v>
      </c>
    </row>
    <row r="50" spans="1:3" x14ac:dyDescent="0.25">
      <c r="A50" t="s">
        <v>110</v>
      </c>
      <c r="B50" t="s">
        <v>49</v>
      </c>
      <c r="C50">
        <v>3</v>
      </c>
    </row>
    <row r="51" spans="1:3" x14ac:dyDescent="0.25">
      <c r="A51" t="s">
        <v>111</v>
      </c>
      <c r="B51" t="s">
        <v>51</v>
      </c>
      <c r="C5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4BDC-7982-4B02-9943-E19E8A9A4BBA}">
  <dimension ref="A1:C51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1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117</v>
      </c>
    </row>
    <row r="2" spans="1:3" x14ac:dyDescent="0.25">
      <c r="A2" t="s">
        <v>2</v>
      </c>
      <c r="B2">
        <v>79963</v>
      </c>
      <c r="C2" t="str">
        <f>_xlfn.XLOOKUP(A2,CensusDivisions!$B:$B, CensusDivisions!$A:$A)</f>
        <v>Alaska</v>
      </c>
    </row>
    <row r="3" spans="1:3" x14ac:dyDescent="0.25">
      <c r="A3" t="s">
        <v>3</v>
      </c>
      <c r="B3">
        <v>413397</v>
      </c>
      <c r="C3" t="str">
        <f>_xlfn.XLOOKUP(A3,CensusDivisions!$B:$B, CensusDivisions!$A:$A)</f>
        <v>Alabama</v>
      </c>
    </row>
    <row r="4" spans="1:3" x14ac:dyDescent="0.25">
      <c r="A4" t="s">
        <v>4</v>
      </c>
      <c r="B4">
        <v>348610</v>
      </c>
      <c r="C4" t="str">
        <f>_xlfn.XLOOKUP(A4,CensusDivisions!$B:$B, CensusDivisions!$A:$A)</f>
        <v>Arkansas</v>
      </c>
    </row>
    <row r="5" spans="1:3" x14ac:dyDescent="0.25">
      <c r="A5" t="s">
        <v>5</v>
      </c>
      <c r="B5">
        <v>631050</v>
      </c>
      <c r="C5" t="str">
        <f>_xlfn.XLOOKUP(A5,CensusDivisions!$B:$B, CensusDivisions!$A:$A)</f>
        <v>Arizona</v>
      </c>
    </row>
    <row r="6" spans="1:3" x14ac:dyDescent="0.25">
      <c r="A6" t="s">
        <v>6</v>
      </c>
      <c r="B6">
        <v>2473739</v>
      </c>
      <c r="C6" t="str">
        <f>_xlfn.XLOOKUP(A6,CensusDivisions!$B:$B, CensusDivisions!$A:$A)</f>
        <v>California</v>
      </c>
    </row>
    <row r="7" spans="1:3" x14ac:dyDescent="0.25">
      <c r="A7" t="s">
        <v>7</v>
      </c>
      <c r="B7">
        <v>395805</v>
      </c>
      <c r="C7" t="str">
        <f>_xlfn.XLOOKUP(A7,CensusDivisions!$B:$B, CensusDivisions!$A:$A)</f>
        <v>Colorado</v>
      </c>
    </row>
    <row r="8" spans="1:3" x14ac:dyDescent="0.25">
      <c r="A8" t="s">
        <v>8</v>
      </c>
      <c r="B8">
        <v>272491</v>
      </c>
      <c r="C8" t="str">
        <f>_xlfn.XLOOKUP(A8,CensusDivisions!$B:$B, CensusDivisions!$A:$A)</f>
        <v>Connecticut</v>
      </c>
    </row>
    <row r="9" spans="1:3" x14ac:dyDescent="0.25">
      <c r="A9" t="s">
        <v>9</v>
      </c>
      <c r="B9">
        <v>144687</v>
      </c>
      <c r="C9" t="str">
        <f>_xlfn.XLOOKUP(A9,CensusDivisions!$B:$B, CensusDivisions!$A:$A)</f>
        <v>Delaware</v>
      </c>
    </row>
    <row r="10" spans="1:3" x14ac:dyDescent="0.25">
      <c r="A10" t="s">
        <v>10</v>
      </c>
      <c r="B10">
        <v>1935142</v>
      </c>
      <c r="C10" t="str">
        <f>_xlfn.XLOOKUP(A10,CensusDivisions!$B:$B, CensusDivisions!$A:$A)</f>
        <v>Florida</v>
      </c>
    </row>
    <row r="11" spans="1:3" x14ac:dyDescent="0.25">
      <c r="A11" t="s">
        <v>11</v>
      </c>
      <c r="B11">
        <v>751795</v>
      </c>
      <c r="C11" t="str">
        <f>_xlfn.XLOOKUP(A11,CensusDivisions!$B:$B, CensusDivisions!$A:$A)</f>
        <v>Georgia</v>
      </c>
    </row>
    <row r="12" spans="1:3" x14ac:dyDescent="0.25">
      <c r="A12" t="s">
        <v>12</v>
      </c>
      <c r="B12">
        <v>101107</v>
      </c>
      <c r="C12" t="str">
        <f>_xlfn.XLOOKUP(A12,CensusDivisions!$B:$B, CensusDivisions!$A:$A)</f>
        <v>Hawaii</v>
      </c>
    </row>
    <row r="13" spans="1:3" x14ac:dyDescent="0.25">
      <c r="A13" t="s">
        <v>13</v>
      </c>
      <c r="B13">
        <v>399786</v>
      </c>
      <c r="C13" t="str">
        <f>_xlfn.XLOOKUP(A13,CensusDivisions!$B:$B, CensusDivisions!$A:$A)</f>
        <v>Iowa</v>
      </c>
    </row>
    <row r="14" spans="1:3" x14ac:dyDescent="0.25">
      <c r="A14" t="s">
        <v>14</v>
      </c>
      <c r="B14">
        <v>173057</v>
      </c>
      <c r="C14" t="str">
        <f>_xlfn.XLOOKUP(A14,CensusDivisions!$B:$B, CensusDivisions!$A:$A)</f>
        <v>Idaho</v>
      </c>
    </row>
    <row r="15" spans="1:3" x14ac:dyDescent="0.25">
      <c r="A15" t="s">
        <v>15</v>
      </c>
      <c r="B15">
        <v>1224785</v>
      </c>
      <c r="C15" t="str">
        <f>_xlfn.XLOOKUP(A15,CensusDivisions!$B:$B, CensusDivisions!$A:$A)</f>
        <v>Illinois</v>
      </c>
    </row>
    <row r="16" spans="1:3" x14ac:dyDescent="0.25">
      <c r="A16" t="s">
        <v>16</v>
      </c>
      <c r="B16">
        <v>639893</v>
      </c>
      <c r="C16" t="str">
        <f>_xlfn.XLOOKUP(A16,CensusDivisions!$B:$B, CensusDivisions!$A:$A)</f>
        <v>Indiana</v>
      </c>
    </row>
    <row r="17" spans="1:3" x14ac:dyDescent="0.25">
      <c r="A17" t="s">
        <v>17</v>
      </c>
      <c r="B17">
        <v>348918</v>
      </c>
      <c r="C17" t="str">
        <f>_xlfn.XLOOKUP(A17,CensusDivisions!$B:$B, CensusDivisions!$A:$A)</f>
        <v>Kansas</v>
      </c>
    </row>
    <row r="18" spans="1:3" x14ac:dyDescent="0.25">
      <c r="A18" t="s">
        <v>18</v>
      </c>
      <c r="B18">
        <v>414227</v>
      </c>
      <c r="C18" t="str">
        <f>_xlfn.XLOOKUP(A18,CensusDivisions!$B:$B, CensusDivisions!$A:$A)</f>
        <v>Kentucky</v>
      </c>
    </row>
    <row r="19" spans="1:3" x14ac:dyDescent="0.25">
      <c r="A19" t="s">
        <v>19</v>
      </c>
      <c r="B19">
        <v>377396</v>
      </c>
      <c r="C19" t="str">
        <f>_xlfn.XLOOKUP(A19,CensusDivisions!$B:$B, CensusDivisions!$A:$A)</f>
        <v>Louisiana</v>
      </c>
    </row>
    <row r="20" spans="1:3" x14ac:dyDescent="0.25">
      <c r="A20" t="s">
        <v>20</v>
      </c>
      <c r="B20">
        <v>726872</v>
      </c>
      <c r="C20" t="str">
        <f>_xlfn.XLOOKUP(A20,CensusDivisions!$B:$B, CensusDivisions!$A:$A)</f>
        <v>Massachusetts</v>
      </c>
    </row>
    <row r="21" spans="1:3" x14ac:dyDescent="0.25">
      <c r="A21" t="s">
        <v>21</v>
      </c>
      <c r="B21">
        <v>694888</v>
      </c>
      <c r="C21" t="str">
        <f>_xlfn.XLOOKUP(A21,CensusDivisions!$B:$B, CensusDivisions!$A:$A)</f>
        <v>Maryland</v>
      </c>
    </row>
    <row r="22" spans="1:3" x14ac:dyDescent="0.25">
      <c r="A22" t="s">
        <v>22</v>
      </c>
      <c r="B22">
        <v>139297</v>
      </c>
      <c r="C22" t="str">
        <f>_xlfn.XLOOKUP(A22,CensusDivisions!$B:$B, CensusDivisions!$A:$A)</f>
        <v>Maine</v>
      </c>
    </row>
    <row r="23" spans="1:3" x14ac:dyDescent="0.25">
      <c r="A23" t="s">
        <v>23</v>
      </c>
      <c r="B23">
        <v>807496</v>
      </c>
      <c r="C23" t="str">
        <f>_xlfn.XLOOKUP(A23,CensusDivisions!$B:$B, CensusDivisions!$A:$A)</f>
        <v>Michigan</v>
      </c>
    </row>
    <row r="24" spans="1:3" x14ac:dyDescent="0.25">
      <c r="A24" t="s">
        <v>24</v>
      </c>
      <c r="B24">
        <v>385372</v>
      </c>
      <c r="C24" t="str">
        <f>_xlfn.XLOOKUP(A24,CensusDivisions!$B:$B, CensusDivisions!$A:$A)</f>
        <v>Minnesota</v>
      </c>
    </row>
    <row r="25" spans="1:3" x14ac:dyDescent="0.25">
      <c r="A25" t="s">
        <v>25</v>
      </c>
      <c r="B25">
        <v>561590</v>
      </c>
      <c r="C25" t="str">
        <f>_xlfn.XLOOKUP(A25,CensusDivisions!$B:$B, CensusDivisions!$A:$A)</f>
        <v>Missouri</v>
      </c>
    </row>
    <row r="26" spans="1:3" x14ac:dyDescent="0.25">
      <c r="A26" t="s">
        <v>26</v>
      </c>
      <c r="B26">
        <v>356676</v>
      </c>
      <c r="C26" t="str">
        <f>_xlfn.XLOOKUP(A26,CensusDivisions!$B:$B, CensusDivisions!$A:$A)</f>
        <v>Mississippi</v>
      </c>
    </row>
    <row r="27" spans="1:3" x14ac:dyDescent="0.25">
      <c r="A27" t="s">
        <v>27</v>
      </c>
      <c r="B27">
        <v>156131</v>
      </c>
      <c r="C27" t="str">
        <f>_xlfn.XLOOKUP(A27,CensusDivisions!$B:$B, CensusDivisions!$A:$A)</f>
        <v>Montana</v>
      </c>
    </row>
    <row r="28" spans="1:3" x14ac:dyDescent="0.25">
      <c r="A28" t="s">
        <v>28</v>
      </c>
      <c r="B28">
        <v>938912</v>
      </c>
      <c r="C28" t="str">
        <f>_xlfn.XLOOKUP(A28,CensusDivisions!$B:$B, CensusDivisions!$A:$A)</f>
        <v>North Carolina</v>
      </c>
    </row>
    <row r="29" spans="1:3" x14ac:dyDescent="0.25">
      <c r="A29" t="s">
        <v>29</v>
      </c>
      <c r="B29">
        <v>87576</v>
      </c>
      <c r="C29" t="str">
        <f>_xlfn.XLOOKUP(A29,CensusDivisions!$B:$B, CensusDivisions!$A:$A)</f>
        <v>North Dakota</v>
      </c>
    </row>
    <row r="30" spans="1:3" x14ac:dyDescent="0.25">
      <c r="A30" t="s">
        <v>30</v>
      </c>
      <c r="B30">
        <v>233913</v>
      </c>
      <c r="C30" t="str">
        <f>_xlfn.XLOOKUP(A30,CensusDivisions!$B:$B, CensusDivisions!$A:$A)</f>
        <v>Nebraska</v>
      </c>
    </row>
    <row r="31" spans="1:3" x14ac:dyDescent="0.25">
      <c r="A31" t="s">
        <v>31</v>
      </c>
      <c r="B31">
        <v>181009</v>
      </c>
      <c r="C31" t="str">
        <f>_xlfn.XLOOKUP(A31,CensusDivisions!$B:$B, CensusDivisions!$A:$A)</f>
        <v>New Hampshire</v>
      </c>
    </row>
    <row r="32" spans="1:3" x14ac:dyDescent="0.25">
      <c r="A32" t="s">
        <v>32</v>
      </c>
      <c r="B32">
        <v>834894</v>
      </c>
      <c r="C32" t="str">
        <f>_xlfn.XLOOKUP(A32,CensusDivisions!$B:$B, CensusDivisions!$A:$A)</f>
        <v>New Jersey</v>
      </c>
    </row>
    <row r="33" spans="1:3" x14ac:dyDescent="0.25">
      <c r="A33" t="s">
        <v>33</v>
      </c>
      <c r="B33">
        <v>194146</v>
      </c>
      <c r="C33" t="str">
        <f>_xlfn.XLOOKUP(A33,CensusDivisions!$B:$B, CensusDivisions!$A:$A)</f>
        <v>New Mexico</v>
      </c>
    </row>
    <row r="34" spans="1:3" x14ac:dyDescent="0.25">
      <c r="A34" t="s">
        <v>34</v>
      </c>
      <c r="B34">
        <v>241963</v>
      </c>
      <c r="C34" t="str">
        <f>_xlfn.XLOOKUP(A34,CensusDivisions!$B:$B, CensusDivisions!$A:$A)</f>
        <v>Nevada</v>
      </c>
    </row>
    <row r="35" spans="1:3" x14ac:dyDescent="0.25">
      <c r="A35" t="s">
        <v>35</v>
      </c>
      <c r="B35">
        <v>1471496</v>
      </c>
      <c r="C35" t="str">
        <f>_xlfn.XLOOKUP(A35,CensusDivisions!$B:$B, CensusDivisions!$A:$A)</f>
        <v>New York</v>
      </c>
    </row>
    <row r="36" spans="1:3" x14ac:dyDescent="0.25">
      <c r="A36" t="s">
        <v>36</v>
      </c>
      <c r="B36">
        <v>971794</v>
      </c>
      <c r="C36" t="str">
        <f>_xlfn.XLOOKUP(A36,CensusDivisions!$B:$B, CensusDivisions!$A:$A)</f>
        <v>Ohio</v>
      </c>
    </row>
    <row r="37" spans="1:3" x14ac:dyDescent="0.25">
      <c r="A37" t="s">
        <v>37</v>
      </c>
      <c r="B37">
        <v>431636</v>
      </c>
      <c r="C37" t="str">
        <f>_xlfn.XLOOKUP(A37,CensusDivisions!$B:$B, CensusDivisions!$A:$A)</f>
        <v>Oklahoma</v>
      </c>
    </row>
    <row r="38" spans="1:3" x14ac:dyDescent="0.25">
      <c r="A38" t="s">
        <v>38</v>
      </c>
      <c r="B38">
        <v>346769</v>
      </c>
      <c r="C38" t="str">
        <f>_xlfn.XLOOKUP(A38,CensusDivisions!$B:$B, CensusDivisions!$A:$A)</f>
        <v>Oregon</v>
      </c>
    </row>
    <row r="39" spans="1:3" x14ac:dyDescent="0.25">
      <c r="A39" t="s">
        <v>39</v>
      </c>
      <c r="B39">
        <v>1143194</v>
      </c>
      <c r="C39" t="str">
        <f>_xlfn.XLOOKUP(A39,CensusDivisions!$B:$B, CensusDivisions!$A:$A)</f>
        <v>Pennsylvania</v>
      </c>
    </row>
    <row r="40" spans="1:3" x14ac:dyDescent="0.25">
      <c r="A40" t="s">
        <v>40</v>
      </c>
      <c r="B40">
        <v>79526</v>
      </c>
      <c r="C40" t="str">
        <f>_xlfn.XLOOKUP(A40,CensusDivisions!$B:$B, CensusDivisions!$A:$A)</f>
        <v>Rhode Island</v>
      </c>
    </row>
    <row r="41" spans="1:3" x14ac:dyDescent="0.25">
      <c r="A41" t="s">
        <v>41</v>
      </c>
      <c r="B41">
        <v>597101</v>
      </c>
      <c r="C41" t="str">
        <f>_xlfn.XLOOKUP(A41,CensusDivisions!$B:$B, CensusDivisions!$A:$A)</f>
        <v>South Carolina</v>
      </c>
    </row>
    <row r="42" spans="1:3" x14ac:dyDescent="0.25">
      <c r="A42" t="s">
        <v>42</v>
      </c>
      <c r="B42">
        <v>113520</v>
      </c>
      <c r="C42" t="str">
        <f>_xlfn.XLOOKUP(A42,CensusDivisions!$B:$B, CensusDivisions!$A:$A)</f>
        <v>South Dakota</v>
      </c>
    </row>
    <row r="43" spans="1:3" x14ac:dyDescent="0.25">
      <c r="A43" t="s">
        <v>43</v>
      </c>
      <c r="B43">
        <v>619660</v>
      </c>
      <c r="C43" t="str">
        <f>_xlfn.XLOOKUP(A43,CensusDivisions!$B:$B, CensusDivisions!$A:$A)</f>
        <v>Tennessee</v>
      </c>
    </row>
    <row r="44" spans="1:3" x14ac:dyDescent="0.25">
      <c r="A44" t="s">
        <v>44</v>
      </c>
      <c r="B44">
        <v>1860581</v>
      </c>
      <c r="C44" t="str">
        <f>_xlfn.XLOOKUP(A44,CensusDivisions!$B:$B, CensusDivisions!$A:$A)</f>
        <v>Texas</v>
      </c>
    </row>
    <row r="45" spans="1:3" x14ac:dyDescent="0.25">
      <c r="A45" t="s">
        <v>45</v>
      </c>
      <c r="B45">
        <v>187950</v>
      </c>
      <c r="C45" t="str">
        <f>_xlfn.XLOOKUP(A45,CensusDivisions!$B:$B, CensusDivisions!$A:$A)</f>
        <v>Utah</v>
      </c>
    </row>
    <row r="46" spans="1:3" x14ac:dyDescent="0.25">
      <c r="A46" t="s">
        <v>46</v>
      </c>
      <c r="B46">
        <v>913337</v>
      </c>
      <c r="C46" t="str">
        <f>_xlfn.XLOOKUP(A46,CensusDivisions!$B:$B, CensusDivisions!$A:$A)</f>
        <v>Virginia</v>
      </c>
    </row>
    <row r="47" spans="1:3" x14ac:dyDescent="0.25">
      <c r="A47" t="s">
        <v>47</v>
      </c>
      <c r="B47">
        <v>101458</v>
      </c>
      <c r="C47" t="str">
        <f>_xlfn.XLOOKUP(A47,CensusDivisions!$B:$B, CensusDivisions!$A:$A)</f>
        <v>Vermont</v>
      </c>
    </row>
    <row r="48" spans="1:3" x14ac:dyDescent="0.25">
      <c r="A48" t="s">
        <v>48</v>
      </c>
      <c r="B48">
        <v>678828</v>
      </c>
      <c r="C48" t="str">
        <f>_xlfn.XLOOKUP(A48,CensusDivisions!$B:$B, CensusDivisions!$A:$A)</f>
        <v>Washington</v>
      </c>
    </row>
    <row r="49" spans="1:3" x14ac:dyDescent="0.25">
      <c r="A49" t="s">
        <v>49</v>
      </c>
      <c r="B49">
        <v>493538</v>
      </c>
      <c r="C49" t="str">
        <f>_xlfn.XLOOKUP(A49,CensusDivisions!$B:$B, CensusDivisions!$A:$A)</f>
        <v>Wisconsin</v>
      </c>
    </row>
    <row r="50" spans="1:3" x14ac:dyDescent="0.25">
      <c r="A50" t="s">
        <v>50</v>
      </c>
      <c r="B50">
        <v>198768</v>
      </c>
      <c r="C50" t="str">
        <f>_xlfn.XLOOKUP(A50,CensusDivisions!$B:$B, CensusDivisions!$A:$A)</f>
        <v>West Virginia</v>
      </c>
    </row>
    <row r="51" spans="1:3" x14ac:dyDescent="0.25">
      <c r="A51" t="s">
        <v>51</v>
      </c>
      <c r="B51">
        <v>90740</v>
      </c>
      <c r="C51" t="str">
        <f>_xlfn.XLOOKUP(A51,CensusDivisions!$B:$B, CensusDivisions!$A:$A)</f>
        <v>Wyoming</v>
      </c>
    </row>
  </sheetData>
  <autoFilter ref="A1:C51" xr:uid="{DDAF4BDC-7982-4B02-9943-E19E8A9A4BB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A0AB-27DC-41CE-B9AE-69C23E7E78C2}">
  <dimension ref="A1:G259"/>
  <sheetViews>
    <sheetView workbookViewId="0">
      <selection activeCell="I16" sqref="I16"/>
    </sheetView>
  </sheetViews>
  <sheetFormatPr defaultRowHeight="15" x14ac:dyDescent="0.25"/>
  <cols>
    <col min="1" max="1" width="18.7109375" bestFit="1" customWidth="1"/>
    <col min="2" max="2" width="22" bestFit="1" customWidth="1"/>
    <col min="3" max="3" width="8.7109375" bestFit="1" customWidth="1"/>
    <col min="4" max="4" width="17.42578125" bestFit="1" customWidth="1"/>
    <col min="5" max="5" width="17.7109375" bestFit="1" customWidth="1"/>
    <col min="6" max="6" width="13" bestFit="1" customWidth="1"/>
    <col min="7" max="7" width="16.85546875" bestFit="1" customWidth="1"/>
  </cols>
  <sheetData>
    <row r="1" spans="1:7" x14ac:dyDescent="0.25">
      <c r="A1" t="s">
        <v>52</v>
      </c>
      <c r="B1" t="s">
        <v>53</v>
      </c>
      <c r="C1" t="s">
        <v>54</v>
      </c>
      <c r="D1" t="s">
        <v>114</v>
      </c>
      <c r="E1" t="s">
        <v>120</v>
      </c>
      <c r="F1" t="s">
        <v>116</v>
      </c>
      <c r="G1" t="s">
        <v>118</v>
      </c>
    </row>
    <row r="2" spans="1:7" x14ac:dyDescent="0.25">
      <c r="A2" t="s">
        <v>55</v>
      </c>
      <c r="B2" t="s">
        <v>56</v>
      </c>
      <c r="C2">
        <v>9.4399999999999998E-2</v>
      </c>
      <c r="D2">
        <f>VLOOKUP(A2,CensusDivisions!A:C, 3, FALSE)</f>
        <v>6</v>
      </c>
      <c r="E2" t="str">
        <f>CHOOSE(D2,
 "New England",
 "Middle Atlantic",
 "East North Central",
 "West North Central",
 "South Atlantic",
 "East South Central",
 "West South Central",
 "Mountain",
 "Pacific")</f>
        <v>East South Central</v>
      </c>
      <c r="F2" cm="1">
        <f t="array" ref="F2">_xlfn.XLOOKUP(A2, Population!$C:$C, Population!$B:B)</f>
        <v>413397</v>
      </c>
      <c r="G2" s="3">
        <f t="shared" ref="G2:G33" si="0">C2*F2</f>
        <v>39024.676800000001</v>
      </c>
    </row>
    <row r="3" spans="1:7" x14ac:dyDescent="0.25">
      <c r="A3" t="s">
        <v>55</v>
      </c>
      <c r="B3" t="s">
        <v>57</v>
      </c>
      <c r="C3">
        <v>0.28660000000000002</v>
      </c>
      <c r="D3">
        <f>VLOOKUP(A3,CensusDivisions!A:C, 3, FALSE)</f>
        <v>6</v>
      </c>
      <c r="E3" t="str">
        <f t="shared" ref="E3:E63" si="1">CHOOSE(D3,
 "New England",
 "Middle Atlantic",
 "East North Central",
 "West North Central",
 "South Atlantic",
 "East South Central",
 "West South Central",
 "Mountain",
 "Pacific")</f>
        <v>East South Central</v>
      </c>
      <c r="F3" cm="1">
        <f t="array" ref="F3">_xlfn.XLOOKUP(A3, Population!$C:$C, Population!$B:B)</f>
        <v>413397</v>
      </c>
      <c r="G3" s="3">
        <f t="shared" si="0"/>
        <v>118479.58020000001</v>
      </c>
    </row>
    <row r="4" spans="1:7" x14ac:dyDescent="0.25">
      <c r="A4" t="s">
        <v>55</v>
      </c>
      <c r="B4" t="s">
        <v>58</v>
      </c>
      <c r="C4">
        <v>0.161</v>
      </c>
      <c r="D4">
        <f>VLOOKUP(A4,CensusDivisions!A:C, 3, FALSE)</f>
        <v>6</v>
      </c>
      <c r="E4" t="str">
        <f t="shared" si="1"/>
        <v>East South Central</v>
      </c>
      <c r="F4" cm="1">
        <f t="array" ref="F4">_xlfn.XLOOKUP(A4, Population!$C:$C, Population!$B:B)</f>
        <v>413397</v>
      </c>
      <c r="G4" s="3">
        <f t="shared" si="0"/>
        <v>66556.917000000001</v>
      </c>
    </row>
    <row r="5" spans="1:7" x14ac:dyDescent="0.25">
      <c r="A5" t="s">
        <v>59</v>
      </c>
      <c r="B5" t="s">
        <v>56</v>
      </c>
      <c r="C5">
        <v>6.9599999999999995E-2</v>
      </c>
      <c r="D5">
        <f>VLOOKUP(A5,CensusDivisions!A:C, 3, FALSE)</f>
        <v>9</v>
      </c>
      <c r="E5" t="str">
        <f t="shared" si="1"/>
        <v>Pacific</v>
      </c>
      <c r="F5" cm="1">
        <f t="array" ref="F5">_xlfn.XLOOKUP(A5, Population!$C:$C, Population!$B:B)</f>
        <v>79963</v>
      </c>
      <c r="G5" s="3">
        <f t="shared" si="0"/>
        <v>5565.4247999999998</v>
      </c>
    </row>
    <row r="6" spans="1:7" x14ac:dyDescent="0.25">
      <c r="A6" t="s">
        <v>59</v>
      </c>
      <c r="B6" t="s">
        <v>57</v>
      </c>
      <c r="C6">
        <v>0.1757</v>
      </c>
      <c r="D6">
        <f>VLOOKUP(A6,CensusDivisions!A:C, 3, FALSE)</f>
        <v>9</v>
      </c>
      <c r="E6" t="str">
        <f t="shared" si="1"/>
        <v>Pacific</v>
      </c>
      <c r="F6" cm="1">
        <f t="array" ref="F6">_xlfn.XLOOKUP(A6, Population!$C:$C, Population!$B:B)</f>
        <v>79963</v>
      </c>
      <c r="G6" s="3">
        <f t="shared" si="0"/>
        <v>14049.499099999999</v>
      </c>
    </row>
    <row r="7" spans="1:7" x14ac:dyDescent="0.25">
      <c r="A7" t="s">
        <v>59</v>
      </c>
      <c r="B7" t="s">
        <v>58</v>
      </c>
      <c r="C7">
        <v>9.7600000000000006E-2</v>
      </c>
      <c r="D7">
        <f>VLOOKUP(A7,CensusDivisions!A:C, 3, FALSE)</f>
        <v>9</v>
      </c>
      <c r="E7" t="str">
        <f t="shared" si="1"/>
        <v>Pacific</v>
      </c>
      <c r="F7" cm="1">
        <f t="array" ref="F7">_xlfn.XLOOKUP(A7, Population!$C:$C, Population!$B:B)</f>
        <v>79963</v>
      </c>
      <c r="G7" s="3">
        <f t="shared" si="0"/>
        <v>7804.3888000000006</v>
      </c>
    </row>
    <row r="8" spans="1:7" x14ac:dyDescent="0.25">
      <c r="A8" t="s">
        <v>60</v>
      </c>
      <c r="B8" t="s">
        <v>56</v>
      </c>
      <c r="C8">
        <v>9.3200000000000005E-2</v>
      </c>
      <c r="D8">
        <f>VLOOKUP(A8,CensusDivisions!A:C, 3, FALSE)</f>
        <v>8</v>
      </c>
      <c r="E8" t="str">
        <f t="shared" si="1"/>
        <v>Mountain</v>
      </c>
      <c r="F8" cm="1">
        <f t="array" ref="F8">_xlfn.XLOOKUP(A8, Population!$C:$C, Population!$B:B)</f>
        <v>631050</v>
      </c>
      <c r="G8" s="3">
        <f t="shared" si="0"/>
        <v>58813.86</v>
      </c>
    </row>
    <row r="9" spans="1:7" x14ac:dyDescent="0.25">
      <c r="A9" t="s">
        <v>60</v>
      </c>
      <c r="B9" t="s">
        <v>57</v>
      </c>
      <c r="C9">
        <v>0.24199999999999999</v>
      </c>
      <c r="D9">
        <f>VLOOKUP(A9,CensusDivisions!A:C, 3, FALSE)</f>
        <v>8</v>
      </c>
      <c r="E9" t="str">
        <f t="shared" si="1"/>
        <v>Mountain</v>
      </c>
      <c r="F9" cm="1">
        <f t="array" ref="F9">_xlfn.XLOOKUP(A9, Population!$C:$C, Population!$B:B)</f>
        <v>631050</v>
      </c>
      <c r="G9" s="3">
        <f t="shared" si="0"/>
        <v>152714.1</v>
      </c>
    </row>
    <row r="10" spans="1:7" x14ac:dyDescent="0.25">
      <c r="A10" t="s">
        <v>60</v>
      </c>
      <c r="B10" t="s">
        <v>58</v>
      </c>
      <c r="C10">
        <v>0.1386</v>
      </c>
      <c r="D10">
        <f>VLOOKUP(A10,CensusDivisions!A:C, 3, FALSE)</f>
        <v>8</v>
      </c>
      <c r="E10" t="str">
        <f t="shared" si="1"/>
        <v>Mountain</v>
      </c>
      <c r="F10" cm="1">
        <f t="array" ref="F10">_xlfn.XLOOKUP(A10, Population!$C:$C, Population!$B:B)</f>
        <v>631050</v>
      </c>
      <c r="G10" s="3">
        <f t="shared" si="0"/>
        <v>87463.53</v>
      </c>
    </row>
    <row r="11" spans="1:7" x14ac:dyDescent="0.25">
      <c r="A11" t="s">
        <v>61</v>
      </c>
      <c r="B11" t="s">
        <v>56</v>
      </c>
      <c r="C11">
        <v>8.8999999999999996E-2</v>
      </c>
      <c r="D11">
        <f>VLOOKUP(A11,CensusDivisions!A:C, 3, FALSE)</f>
        <v>7</v>
      </c>
      <c r="E11" t="str">
        <f t="shared" si="1"/>
        <v>West South Central</v>
      </c>
      <c r="F11" cm="1">
        <f t="array" ref="F11">_xlfn.XLOOKUP(A11, Population!$C:$C, Population!$B:B)</f>
        <v>348610</v>
      </c>
      <c r="G11" s="3">
        <f t="shared" si="0"/>
        <v>31026.289999999997</v>
      </c>
    </row>
    <row r="12" spans="1:7" x14ac:dyDescent="0.25">
      <c r="A12" t="s">
        <v>61</v>
      </c>
      <c r="B12" t="s">
        <v>57</v>
      </c>
      <c r="C12">
        <v>0.22439999999999999</v>
      </c>
      <c r="D12">
        <f>VLOOKUP(A12,CensusDivisions!A:C, 3, FALSE)</f>
        <v>7</v>
      </c>
      <c r="E12" t="str">
        <f t="shared" si="1"/>
        <v>West South Central</v>
      </c>
      <c r="F12" cm="1">
        <f t="array" ref="F12">_xlfn.XLOOKUP(A12, Population!$C:$C, Population!$B:B)</f>
        <v>348610</v>
      </c>
      <c r="G12" s="3">
        <f t="shared" si="0"/>
        <v>78228.084000000003</v>
      </c>
    </row>
    <row r="13" spans="1:7" x14ac:dyDescent="0.25">
      <c r="A13" t="s">
        <v>61</v>
      </c>
      <c r="B13" t="s">
        <v>58</v>
      </c>
      <c r="C13">
        <v>0.16239999999999999</v>
      </c>
      <c r="D13">
        <f>VLOOKUP(A13,CensusDivisions!A:C, 3, FALSE)</f>
        <v>7</v>
      </c>
      <c r="E13" t="str">
        <f t="shared" si="1"/>
        <v>West South Central</v>
      </c>
      <c r="F13" cm="1">
        <f t="array" ref="F13">_xlfn.XLOOKUP(A13, Population!$C:$C, Population!$B:B)</f>
        <v>348610</v>
      </c>
      <c r="G13" s="3">
        <f t="shared" si="0"/>
        <v>56614.263999999996</v>
      </c>
    </row>
    <row r="14" spans="1:7" x14ac:dyDescent="0.25">
      <c r="A14" t="s">
        <v>62</v>
      </c>
      <c r="B14" t="s">
        <v>56</v>
      </c>
      <c r="C14">
        <v>8.6800000000000002E-2</v>
      </c>
      <c r="D14">
        <f>VLOOKUP(A14,CensusDivisions!A:C, 3, FALSE)</f>
        <v>9</v>
      </c>
      <c r="E14" t="str">
        <f t="shared" si="1"/>
        <v>Pacific</v>
      </c>
      <c r="F14" cm="1">
        <f t="array" ref="F14">_xlfn.XLOOKUP(A14, Population!$C:$C, Population!$B:B)</f>
        <v>2473739</v>
      </c>
      <c r="G14" s="3">
        <f t="shared" si="0"/>
        <v>214720.54519999999</v>
      </c>
    </row>
    <row r="15" spans="1:7" x14ac:dyDescent="0.25">
      <c r="A15" t="s">
        <v>62</v>
      </c>
      <c r="B15" t="s">
        <v>57</v>
      </c>
      <c r="C15">
        <v>0.2462</v>
      </c>
      <c r="D15">
        <f>VLOOKUP(A15,CensusDivisions!A:C, 3, FALSE)</f>
        <v>9</v>
      </c>
      <c r="E15" t="str">
        <f t="shared" si="1"/>
        <v>Pacific</v>
      </c>
      <c r="F15" cm="1">
        <f t="array" ref="F15">_xlfn.XLOOKUP(A15, Population!$C:$C, Population!$B:B)</f>
        <v>2473739</v>
      </c>
      <c r="G15" s="3">
        <f t="shared" si="0"/>
        <v>609034.54180000001</v>
      </c>
    </row>
    <row r="16" spans="1:7" x14ac:dyDescent="0.25">
      <c r="A16" t="s">
        <v>62</v>
      </c>
      <c r="B16" t="s">
        <v>58</v>
      </c>
      <c r="C16">
        <v>0.14449999999999999</v>
      </c>
      <c r="D16">
        <f>VLOOKUP(A16,CensusDivisions!A:C, 3, FALSE)</f>
        <v>9</v>
      </c>
      <c r="E16" t="str">
        <f t="shared" si="1"/>
        <v>Pacific</v>
      </c>
      <c r="F16" cm="1">
        <f t="array" ref="F16">_xlfn.XLOOKUP(A16, Population!$C:$C, Population!$B:B)</f>
        <v>2473739</v>
      </c>
      <c r="G16" s="3">
        <f t="shared" si="0"/>
        <v>357455.2855</v>
      </c>
    </row>
    <row r="17" spans="1:7" x14ac:dyDescent="0.25">
      <c r="A17" t="s">
        <v>63</v>
      </c>
      <c r="B17" t="s">
        <v>56</v>
      </c>
      <c r="C17">
        <v>8.14E-2</v>
      </c>
      <c r="D17">
        <f>VLOOKUP(A17,CensusDivisions!A:C, 3, FALSE)</f>
        <v>8</v>
      </c>
      <c r="E17" t="str">
        <f t="shared" si="1"/>
        <v>Mountain</v>
      </c>
      <c r="F17" cm="1">
        <f t="array" ref="F17">_xlfn.XLOOKUP(A17, Population!$C:$C, Population!$B:B)</f>
        <v>395805</v>
      </c>
      <c r="G17" s="3">
        <f t="shared" si="0"/>
        <v>32218.527000000002</v>
      </c>
    </row>
    <row r="18" spans="1:7" x14ac:dyDescent="0.25">
      <c r="A18" t="s">
        <v>63</v>
      </c>
      <c r="B18" t="s">
        <v>57</v>
      </c>
      <c r="C18">
        <v>0.1925</v>
      </c>
      <c r="D18">
        <f>VLOOKUP(A18,CensusDivisions!A:C, 3, FALSE)</f>
        <v>8</v>
      </c>
      <c r="E18" t="str">
        <f t="shared" si="1"/>
        <v>Mountain</v>
      </c>
      <c r="F18" cm="1">
        <f t="array" ref="F18">_xlfn.XLOOKUP(A18, Population!$C:$C, Population!$B:B)</f>
        <v>395805</v>
      </c>
      <c r="G18" s="3">
        <f t="shared" si="0"/>
        <v>76192.462500000009</v>
      </c>
    </row>
    <row r="19" spans="1:7" x14ac:dyDescent="0.25">
      <c r="A19" t="s">
        <v>63</v>
      </c>
      <c r="B19" t="s">
        <v>58</v>
      </c>
      <c r="C19">
        <v>0.14549999999999999</v>
      </c>
      <c r="D19">
        <f>VLOOKUP(A19,CensusDivisions!A:C, 3, FALSE)</f>
        <v>8</v>
      </c>
      <c r="E19" t="str">
        <f t="shared" si="1"/>
        <v>Mountain</v>
      </c>
      <c r="F19" cm="1">
        <f t="array" ref="F19">_xlfn.XLOOKUP(A19, Population!$C:$C, Population!$B:B)</f>
        <v>395805</v>
      </c>
      <c r="G19" s="3">
        <f t="shared" si="0"/>
        <v>57589.627499999995</v>
      </c>
    </row>
    <row r="20" spans="1:7" x14ac:dyDescent="0.25">
      <c r="A20" t="s">
        <v>64</v>
      </c>
      <c r="B20" t="s">
        <v>56</v>
      </c>
      <c r="C20">
        <v>0.1071</v>
      </c>
      <c r="D20">
        <f>VLOOKUP(A20,CensusDivisions!A:C, 3, FALSE)</f>
        <v>1</v>
      </c>
      <c r="E20" t="str">
        <f t="shared" si="1"/>
        <v>New England</v>
      </c>
      <c r="F20" cm="1">
        <f t="array" ref="F20">_xlfn.XLOOKUP(A20, Population!$C:$C, Population!$B:B)</f>
        <v>272491</v>
      </c>
      <c r="G20" s="3">
        <f t="shared" si="0"/>
        <v>29183.786100000001</v>
      </c>
    </row>
    <row r="21" spans="1:7" x14ac:dyDescent="0.25">
      <c r="A21" t="s">
        <v>64</v>
      </c>
      <c r="B21" t="s">
        <v>57</v>
      </c>
      <c r="C21">
        <v>0.24179999999999999</v>
      </c>
      <c r="D21">
        <f>VLOOKUP(A21,CensusDivisions!A:C, 3, FALSE)</f>
        <v>1</v>
      </c>
      <c r="E21" t="str">
        <f t="shared" si="1"/>
        <v>New England</v>
      </c>
      <c r="F21" cm="1">
        <f t="array" ref="F21">_xlfn.XLOOKUP(A21, Population!$C:$C, Population!$B:B)</f>
        <v>272491</v>
      </c>
      <c r="G21" s="3">
        <f t="shared" si="0"/>
        <v>65888.323799999998</v>
      </c>
    </row>
    <row r="22" spans="1:7" x14ac:dyDescent="0.25">
      <c r="A22" t="s">
        <v>64</v>
      </c>
      <c r="B22" t="s">
        <v>58</v>
      </c>
      <c r="C22">
        <v>0.17530000000000001</v>
      </c>
      <c r="D22">
        <f>VLOOKUP(A22,CensusDivisions!A:C, 3, FALSE)</f>
        <v>1</v>
      </c>
      <c r="E22" t="str">
        <f t="shared" si="1"/>
        <v>New England</v>
      </c>
      <c r="F22" cm="1">
        <f t="array" ref="F22">_xlfn.XLOOKUP(A22, Population!$C:$C, Population!$B:B)</f>
        <v>272491</v>
      </c>
      <c r="G22" s="3">
        <f t="shared" si="0"/>
        <v>47767.672300000006</v>
      </c>
    </row>
    <row r="23" spans="1:7" x14ac:dyDescent="0.25">
      <c r="A23" t="s">
        <v>65</v>
      </c>
      <c r="B23" t="s">
        <v>56</v>
      </c>
      <c r="C23">
        <v>9.9299999999999999E-2</v>
      </c>
      <c r="D23">
        <f>VLOOKUP(A23,CensusDivisions!A:C, 3, FALSE)</f>
        <v>5</v>
      </c>
      <c r="E23" t="str">
        <f t="shared" si="1"/>
        <v>South Atlantic</v>
      </c>
      <c r="F23" cm="1">
        <f t="array" ref="F23">_xlfn.XLOOKUP(A23, Population!$C:$C, Population!$B:B)</f>
        <v>144687</v>
      </c>
      <c r="G23" s="3">
        <f t="shared" si="0"/>
        <v>14367.419099999999</v>
      </c>
    </row>
    <row r="24" spans="1:7" x14ac:dyDescent="0.25">
      <c r="A24" t="s">
        <v>65</v>
      </c>
      <c r="B24" t="s">
        <v>57</v>
      </c>
      <c r="C24">
        <v>0.25280000000000002</v>
      </c>
      <c r="D24">
        <f>VLOOKUP(A24,CensusDivisions!A:C, 3, FALSE)</f>
        <v>5</v>
      </c>
      <c r="E24" t="str">
        <f t="shared" si="1"/>
        <v>South Atlantic</v>
      </c>
      <c r="F24" cm="1">
        <f t="array" ref="F24">_xlfn.XLOOKUP(A24, Population!$C:$C, Population!$B:B)</f>
        <v>144687</v>
      </c>
      <c r="G24" s="3">
        <f t="shared" si="0"/>
        <v>36576.873600000006</v>
      </c>
    </row>
    <row r="25" spans="1:7" x14ac:dyDescent="0.25">
      <c r="A25" t="s">
        <v>65</v>
      </c>
      <c r="B25" t="s">
        <v>58</v>
      </c>
      <c r="C25">
        <v>0.15840000000000001</v>
      </c>
      <c r="D25">
        <f>VLOOKUP(A25,CensusDivisions!A:C, 3, FALSE)</f>
        <v>5</v>
      </c>
      <c r="E25" t="str">
        <f t="shared" si="1"/>
        <v>South Atlantic</v>
      </c>
      <c r="F25" cm="1">
        <f t="array" ref="F25">_xlfn.XLOOKUP(A25, Population!$C:$C, Population!$B:B)</f>
        <v>144687</v>
      </c>
      <c r="G25" s="3">
        <f t="shared" si="0"/>
        <v>22918.420800000004</v>
      </c>
    </row>
    <row r="26" spans="1:7" x14ac:dyDescent="0.25">
      <c r="A26" t="s">
        <v>67</v>
      </c>
      <c r="B26" t="s">
        <v>56</v>
      </c>
      <c r="C26">
        <v>0.10970000000000001</v>
      </c>
      <c r="D26">
        <f>VLOOKUP(A26,CensusDivisions!A:C, 3, FALSE)</f>
        <v>5</v>
      </c>
      <c r="E26" t="str">
        <f t="shared" si="1"/>
        <v>South Atlantic</v>
      </c>
      <c r="F26" cm="1">
        <f t="array" ref="F26">_xlfn.XLOOKUP(A26, Population!$C:$C, Population!$B:B)</f>
        <v>1935142</v>
      </c>
      <c r="G26" s="3">
        <f t="shared" si="0"/>
        <v>212285.07740000001</v>
      </c>
    </row>
    <row r="27" spans="1:7" x14ac:dyDescent="0.25">
      <c r="A27" t="s">
        <v>67</v>
      </c>
      <c r="B27" t="s">
        <v>57</v>
      </c>
      <c r="C27">
        <v>0.2863</v>
      </c>
      <c r="D27">
        <f>VLOOKUP(A27,CensusDivisions!A:C, 3, FALSE)</f>
        <v>5</v>
      </c>
      <c r="E27" t="str">
        <f t="shared" si="1"/>
        <v>South Atlantic</v>
      </c>
      <c r="F27" cm="1">
        <f t="array" ref="F27">_xlfn.XLOOKUP(A27, Population!$C:$C, Population!$B:B)</f>
        <v>1935142</v>
      </c>
      <c r="G27" s="3">
        <f t="shared" si="0"/>
        <v>554031.15460000001</v>
      </c>
    </row>
    <row r="28" spans="1:7" x14ac:dyDescent="0.25">
      <c r="A28" t="s">
        <v>67</v>
      </c>
      <c r="B28" t="s">
        <v>58</v>
      </c>
      <c r="C28">
        <v>0.18010000000000001</v>
      </c>
      <c r="D28">
        <f>VLOOKUP(A28,CensusDivisions!A:C, 3, FALSE)</f>
        <v>5</v>
      </c>
      <c r="E28" t="str">
        <f t="shared" si="1"/>
        <v>South Atlantic</v>
      </c>
      <c r="F28" cm="1">
        <f t="array" ref="F28">_xlfn.XLOOKUP(A28, Population!$C:$C, Population!$B:B)</f>
        <v>1935142</v>
      </c>
      <c r="G28" s="3">
        <f t="shared" si="0"/>
        <v>348519.07420000003</v>
      </c>
    </row>
    <row r="29" spans="1:7" x14ac:dyDescent="0.25">
      <c r="A29" t="s">
        <v>68</v>
      </c>
      <c r="B29" t="s">
        <v>56</v>
      </c>
      <c r="C29">
        <v>9.2100000000000001E-2</v>
      </c>
      <c r="D29">
        <f>VLOOKUP(A29,CensusDivisions!A:C, 3, FALSE)</f>
        <v>5</v>
      </c>
      <c r="E29" t="str">
        <f t="shared" si="1"/>
        <v>South Atlantic</v>
      </c>
      <c r="F29" cm="1">
        <f t="array" ref="F29">_xlfn.XLOOKUP(A29, Population!$C:$C, Population!$B:B)</f>
        <v>751795</v>
      </c>
      <c r="G29" s="3">
        <f t="shared" si="0"/>
        <v>69240.319499999998</v>
      </c>
    </row>
    <row r="30" spans="1:7" x14ac:dyDescent="0.25">
      <c r="A30" t="s">
        <v>68</v>
      </c>
      <c r="B30" t="s">
        <v>57</v>
      </c>
      <c r="C30">
        <v>0.2702</v>
      </c>
      <c r="D30">
        <f>VLOOKUP(A30,CensusDivisions!A:C, 3, FALSE)</f>
        <v>5</v>
      </c>
      <c r="E30" t="str">
        <f t="shared" si="1"/>
        <v>South Atlantic</v>
      </c>
      <c r="F30" cm="1">
        <f t="array" ref="F30">_xlfn.XLOOKUP(A30, Population!$C:$C, Population!$B:B)</f>
        <v>751795</v>
      </c>
      <c r="G30" s="3">
        <f t="shared" si="0"/>
        <v>203135.00899999999</v>
      </c>
    </row>
    <row r="31" spans="1:7" x14ac:dyDescent="0.25">
      <c r="A31" t="s">
        <v>68</v>
      </c>
      <c r="B31" t="s">
        <v>58</v>
      </c>
      <c r="C31">
        <v>0.15229999999999999</v>
      </c>
      <c r="D31">
        <f>VLOOKUP(A31,CensusDivisions!A:C, 3, FALSE)</f>
        <v>5</v>
      </c>
      <c r="E31" t="str">
        <f t="shared" si="1"/>
        <v>South Atlantic</v>
      </c>
      <c r="F31" cm="1">
        <f t="array" ref="F31">_xlfn.XLOOKUP(A31, Population!$C:$C, Population!$B:B)</f>
        <v>751795</v>
      </c>
      <c r="G31" s="3">
        <f t="shared" si="0"/>
        <v>114498.37849999999</v>
      </c>
    </row>
    <row r="32" spans="1:7" x14ac:dyDescent="0.25">
      <c r="A32" t="s">
        <v>69</v>
      </c>
      <c r="B32" t="s">
        <v>56</v>
      </c>
      <c r="C32">
        <v>8.7099999999999997E-2</v>
      </c>
      <c r="D32">
        <f>VLOOKUP(A32,CensusDivisions!A:C, 3, FALSE)</f>
        <v>9</v>
      </c>
      <c r="E32" t="str">
        <f t="shared" si="1"/>
        <v>Pacific</v>
      </c>
      <c r="F32" cm="1">
        <f t="array" ref="F32">_xlfn.XLOOKUP(A32, Population!$C:$C, Population!$B:B)</f>
        <v>101107</v>
      </c>
      <c r="G32" s="3">
        <f t="shared" si="0"/>
        <v>8806.4197000000004</v>
      </c>
    </row>
    <row r="33" spans="1:7" x14ac:dyDescent="0.25">
      <c r="A33" t="s">
        <v>69</v>
      </c>
      <c r="B33" t="s">
        <v>57</v>
      </c>
      <c r="C33">
        <v>0.25659999999999999</v>
      </c>
      <c r="D33">
        <f>VLOOKUP(A33,CensusDivisions!A:C, 3, FALSE)</f>
        <v>9</v>
      </c>
      <c r="E33" t="str">
        <f t="shared" si="1"/>
        <v>Pacific</v>
      </c>
      <c r="F33" cm="1">
        <f t="array" ref="F33">_xlfn.XLOOKUP(A33, Population!$C:$C, Population!$B:B)</f>
        <v>101107</v>
      </c>
      <c r="G33" s="3">
        <f t="shared" si="0"/>
        <v>25944.056199999999</v>
      </c>
    </row>
    <row r="34" spans="1:7" x14ac:dyDescent="0.25">
      <c r="A34" t="s">
        <v>69</v>
      </c>
      <c r="B34" t="s">
        <v>58</v>
      </c>
      <c r="C34">
        <v>7.8700000000000006E-2</v>
      </c>
      <c r="D34">
        <f>VLOOKUP(A34,CensusDivisions!A:C, 3, FALSE)</f>
        <v>9</v>
      </c>
      <c r="E34" t="str">
        <f t="shared" si="1"/>
        <v>Pacific</v>
      </c>
      <c r="F34" cm="1">
        <f t="array" ref="F34">_xlfn.XLOOKUP(A34, Population!$C:$C, Population!$B:B)</f>
        <v>101107</v>
      </c>
      <c r="G34" s="3">
        <f t="shared" ref="G34:G65" si="2">C34*F34</f>
        <v>7957.1209000000008</v>
      </c>
    </row>
    <row r="35" spans="1:7" x14ac:dyDescent="0.25">
      <c r="A35" t="s">
        <v>70</v>
      </c>
      <c r="B35" t="s">
        <v>56</v>
      </c>
      <c r="C35">
        <v>7.5600000000000001E-2</v>
      </c>
      <c r="D35">
        <f>VLOOKUP(A35,CensusDivisions!A:C, 3, FALSE)</f>
        <v>8</v>
      </c>
      <c r="E35" t="str">
        <f t="shared" si="1"/>
        <v>Mountain</v>
      </c>
      <c r="F35" cm="1">
        <f t="array" ref="F35">_xlfn.XLOOKUP(A35, Population!$C:$C, Population!$B:B)</f>
        <v>173057</v>
      </c>
      <c r="G35" s="3">
        <f t="shared" si="2"/>
        <v>13083.109200000001</v>
      </c>
    </row>
    <row r="36" spans="1:7" x14ac:dyDescent="0.25">
      <c r="A36" t="s">
        <v>70</v>
      </c>
      <c r="B36" t="s">
        <v>57</v>
      </c>
      <c r="C36">
        <v>0.19950000000000001</v>
      </c>
      <c r="D36">
        <f>VLOOKUP(A36,CensusDivisions!A:C, 3, FALSE)</f>
        <v>8</v>
      </c>
      <c r="E36" t="str">
        <f t="shared" si="1"/>
        <v>Mountain</v>
      </c>
      <c r="F36" cm="1">
        <f t="array" ref="F36">_xlfn.XLOOKUP(A36, Population!$C:$C, Population!$B:B)</f>
        <v>173057</v>
      </c>
      <c r="G36" s="3">
        <f t="shared" si="2"/>
        <v>34524.871500000001</v>
      </c>
    </row>
    <row r="37" spans="1:7" x14ac:dyDescent="0.25">
      <c r="A37" t="s">
        <v>70</v>
      </c>
      <c r="B37" t="s">
        <v>58</v>
      </c>
      <c r="C37">
        <v>0.1565</v>
      </c>
      <c r="D37">
        <f>VLOOKUP(A37,CensusDivisions!A:C, 3, FALSE)</f>
        <v>8</v>
      </c>
      <c r="E37" t="str">
        <f t="shared" si="1"/>
        <v>Mountain</v>
      </c>
      <c r="F37" cm="1">
        <f t="array" ref="F37">_xlfn.XLOOKUP(A37, Population!$C:$C, Population!$B:B)</f>
        <v>173057</v>
      </c>
      <c r="G37" s="3">
        <f t="shared" si="2"/>
        <v>27083.4205</v>
      </c>
    </row>
    <row r="38" spans="1:7" x14ac:dyDescent="0.25">
      <c r="A38" t="s">
        <v>71</v>
      </c>
      <c r="B38" t="s">
        <v>56</v>
      </c>
      <c r="C38">
        <v>9.8299999999999998E-2</v>
      </c>
      <c r="D38">
        <f>VLOOKUP(A38,CensusDivisions!A:C, 3, FALSE)</f>
        <v>3</v>
      </c>
      <c r="E38" t="str">
        <f t="shared" si="1"/>
        <v>East North Central</v>
      </c>
      <c r="F38" cm="1">
        <f t="array" ref="F38">_xlfn.XLOOKUP(A38, Population!$C:$C, Population!$B:B)</f>
        <v>1224785</v>
      </c>
      <c r="G38" s="3">
        <f t="shared" si="2"/>
        <v>120396.3655</v>
      </c>
    </row>
    <row r="39" spans="1:7" x14ac:dyDescent="0.25">
      <c r="A39" t="s">
        <v>71</v>
      </c>
      <c r="B39" t="s">
        <v>57</v>
      </c>
      <c r="C39">
        <v>0.24729999999999999</v>
      </c>
      <c r="D39">
        <f>VLOOKUP(A39,CensusDivisions!A:C, 3, FALSE)</f>
        <v>3</v>
      </c>
      <c r="E39" t="str">
        <f t="shared" si="1"/>
        <v>East North Central</v>
      </c>
      <c r="F39" cm="1">
        <f t="array" ref="F39">_xlfn.XLOOKUP(A39, Population!$C:$C, Population!$B:B)</f>
        <v>1224785</v>
      </c>
      <c r="G39" s="3">
        <f t="shared" si="2"/>
        <v>302889.33049999998</v>
      </c>
    </row>
    <row r="40" spans="1:7" x14ac:dyDescent="0.25">
      <c r="A40" t="s">
        <v>71</v>
      </c>
      <c r="B40" t="s">
        <v>58</v>
      </c>
      <c r="C40">
        <v>0.14399999999999999</v>
      </c>
      <c r="D40">
        <f>VLOOKUP(A40,CensusDivisions!A:C, 3, FALSE)</f>
        <v>3</v>
      </c>
      <c r="E40" t="str">
        <f t="shared" si="1"/>
        <v>East North Central</v>
      </c>
      <c r="F40" cm="1">
        <f t="array" ref="F40">_xlfn.XLOOKUP(A40, Population!$C:$C, Population!$B:B)</f>
        <v>1224785</v>
      </c>
      <c r="G40" s="3">
        <f t="shared" si="2"/>
        <v>176369.03999999998</v>
      </c>
    </row>
    <row r="41" spans="1:7" x14ac:dyDescent="0.25">
      <c r="A41" t="s">
        <v>72</v>
      </c>
      <c r="B41" t="s">
        <v>56</v>
      </c>
      <c r="C41">
        <v>9.0700000000000003E-2</v>
      </c>
      <c r="D41">
        <f>VLOOKUP(A41,CensusDivisions!A:C, 3, FALSE)</f>
        <v>2</v>
      </c>
      <c r="E41" t="str">
        <f t="shared" si="1"/>
        <v>Middle Atlantic</v>
      </c>
      <c r="F41" cm="1">
        <f t="array" ref="F41">_xlfn.XLOOKUP(A41, Population!$C:$C, Population!$B:B)</f>
        <v>639893</v>
      </c>
      <c r="G41" s="3">
        <f t="shared" si="2"/>
        <v>58038.295100000003</v>
      </c>
    </row>
    <row r="42" spans="1:7" x14ac:dyDescent="0.25">
      <c r="A42" t="s">
        <v>72</v>
      </c>
      <c r="B42" t="s">
        <v>57</v>
      </c>
      <c r="C42">
        <v>0.25950000000000001</v>
      </c>
      <c r="D42">
        <f>VLOOKUP(A42,CensusDivisions!A:C, 3, FALSE)</f>
        <v>2</v>
      </c>
      <c r="E42" t="str">
        <f t="shared" si="1"/>
        <v>Middle Atlantic</v>
      </c>
      <c r="F42" cm="1">
        <f t="array" ref="F42">_xlfn.XLOOKUP(A42, Population!$C:$C, Population!$B:B)</f>
        <v>639893</v>
      </c>
      <c r="G42" s="3">
        <f t="shared" si="2"/>
        <v>166052.2335</v>
      </c>
    </row>
    <row r="43" spans="1:7" x14ac:dyDescent="0.25">
      <c r="A43" t="s">
        <v>72</v>
      </c>
      <c r="B43" t="s">
        <v>58</v>
      </c>
      <c r="C43">
        <v>0.18090000000000001</v>
      </c>
      <c r="D43">
        <f>VLOOKUP(A43,CensusDivisions!A:C, 3, FALSE)</f>
        <v>2</v>
      </c>
      <c r="E43" t="str">
        <f t="shared" si="1"/>
        <v>Middle Atlantic</v>
      </c>
      <c r="F43" cm="1">
        <f t="array" ref="F43">_xlfn.XLOOKUP(A43, Population!$C:$C, Population!$B:B)</f>
        <v>639893</v>
      </c>
      <c r="G43" s="3">
        <f t="shared" si="2"/>
        <v>115756.6437</v>
      </c>
    </row>
    <row r="44" spans="1:7" x14ac:dyDescent="0.25">
      <c r="A44" t="s">
        <v>73</v>
      </c>
      <c r="B44" t="s">
        <v>56</v>
      </c>
      <c r="C44">
        <v>8.4400000000000003E-2</v>
      </c>
      <c r="D44">
        <f>VLOOKUP(A44,CensusDivisions!A:C, 3, FALSE)</f>
        <v>4</v>
      </c>
      <c r="E44" t="str">
        <f t="shared" si="1"/>
        <v>West North Central</v>
      </c>
      <c r="F44" cm="1">
        <f t="array" ref="F44">_xlfn.XLOOKUP(A44, Population!$C:$C, Population!$B:B)</f>
        <v>399786</v>
      </c>
      <c r="G44" s="3">
        <f t="shared" si="2"/>
        <v>33741.938399999999</v>
      </c>
    </row>
    <row r="45" spans="1:7" x14ac:dyDescent="0.25">
      <c r="A45" t="s">
        <v>73</v>
      </c>
      <c r="B45" t="s">
        <v>57</v>
      </c>
      <c r="C45">
        <v>0.21809999999999999</v>
      </c>
      <c r="D45">
        <f>VLOOKUP(A45,CensusDivisions!A:C, 3, FALSE)</f>
        <v>4</v>
      </c>
      <c r="E45" t="str">
        <f t="shared" si="1"/>
        <v>West North Central</v>
      </c>
      <c r="F45" cm="1">
        <f t="array" ref="F45">_xlfn.XLOOKUP(A45, Population!$C:$C, Population!$B:B)</f>
        <v>399786</v>
      </c>
      <c r="G45" s="3">
        <f t="shared" si="2"/>
        <v>87193.3266</v>
      </c>
    </row>
    <row r="46" spans="1:7" x14ac:dyDescent="0.25">
      <c r="A46" t="s">
        <v>73</v>
      </c>
      <c r="B46" t="s">
        <v>58</v>
      </c>
      <c r="C46">
        <v>0.1653</v>
      </c>
      <c r="D46">
        <f>VLOOKUP(A46,CensusDivisions!A:C, 3, FALSE)</f>
        <v>4</v>
      </c>
      <c r="E46" t="str">
        <f t="shared" si="1"/>
        <v>West North Central</v>
      </c>
      <c r="F46" cm="1">
        <f t="array" ref="F46">_xlfn.XLOOKUP(A46, Population!$C:$C, Population!$B:B)</f>
        <v>399786</v>
      </c>
      <c r="G46" s="3">
        <f t="shared" si="2"/>
        <v>66084.625799999994</v>
      </c>
    </row>
    <row r="47" spans="1:7" x14ac:dyDescent="0.25">
      <c r="A47" t="s">
        <v>74</v>
      </c>
      <c r="B47" t="s">
        <v>56</v>
      </c>
      <c r="C47">
        <v>9.0399999999999994E-2</v>
      </c>
      <c r="D47">
        <f>VLOOKUP(A47,CensusDivisions!A:C, 3, FALSE)</f>
        <v>4</v>
      </c>
      <c r="E47" t="str">
        <f t="shared" si="1"/>
        <v>West North Central</v>
      </c>
      <c r="F47" cm="1">
        <f t="array" ref="F47">_xlfn.XLOOKUP(A47, Population!$C:$C, Population!$B:B)</f>
        <v>348918</v>
      </c>
      <c r="G47" s="3">
        <f t="shared" si="2"/>
        <v>31542.187199999997</v>
      </c>
    </row>
    <row r="48" spans="1:7" x14ac:dyDescent="0.25">
      <c r="A48" t="s">
        <v>74</v>
      </c>
      <c r="B48" t="s">
        <v>57</v>
      </c>
      <c r="C48">
        <v>0.2271</v>
      </c>
      <c r="D48">
        <f>VLOOKUP(A48,CensusDivisions!A:C, 3, FALSE)</f>
        <v>4</v>
      </c>
      <c r="E48" t="str">
        <f t="shared" si="1"/>
        <v>West North Central</v>
      </c>
      <c r="F48" cm="1">
        <f t="array" ref="F48">_xlfn.XLOOKUP(A48, Population!$C:$C, Population!$B:B)</f>
        <v>348918</v>
      </c>
      <c r="G48" s="3">
        <f t="shared" si="2"/>
        <v>79239.277799999996</v>
      </c>
    </row>
    <row r="49" spans="1:7" x14ac:dyDescent="0.25">
      <c r="A49" t="s">
        <v>74</v>
      </c>
      <c r="B49" t="s">
        <v>58</v>
      </c>
      <c r="C49">
        <v>0.17280000000000001</v>
      </c>
      <c r="D49">
        <f>VLOOKUP(A49,CensusDivisions!A:C, 3, FALSE)</f>
        <v>4</v>
      </c>
      <c r="E49" t="str">
        <f t="shared" si="1"/>
        <v>West North Central</v>
      </c>
      <c r="F49" cm="1">
        <f t="array" ref="F49">_xlfn.XLOOKUP(A49, Population!$C:$C, Population!$B:B)</f>
        <v>348918</v>
      </c>
      <c r="G49" s="3">
        <f t="shared" si="2"/>
        <v>60293.030400000003</v>
      </c>
    </row>
    <row r="50" spans="1:7" x14ac:dyDescent="0.25">
      <c r="A50" t="s">
        <v>75</v>
      </c>
      <c r="B50" t="s">
        <v>56</v>
      </c>
      <c r="C50">
        <v>8.6800000000000002E-2</v>
      </c>
      <c r="D50">
        <f>VLOOKUP(A50,CensusDivisions!A:C, 3, FALSE)</f>
        <v>6</v>
      </c>
      <c r="E50" t="str">
        <f t="shared" si="1"/>
        <v>East South Central</v>
      </c>
      <c r="F50" cm="1">
        <f t="array" ref="F50">_xlfn.XLOOKUP(A50, Population!$C:$C, Population!$B:B)</f>
        <v>414227</v>
      </c>
      <c r="G50" s="3">
        <f t="shared" si="2"/>
        <v>35954.903599999998</v>
      </c>
    </row>
    <row r="51" spans="1:7" x14ac:dyDescent="0.25">
      <c r="A51" t="s">
        <v>75</v>
      </c>
      <c r="B51" t="s">
        <v>57</v>
      </c>
      <c r="C51">
        <v>0.26640000000000003</v>
      </c>
      <c r="D51">
        <f>VLOOKUP(A51,CensusDivisions!A:C, 3, FALSE)</f>
        <v>6</v>
      </c>
      <c r="E51" t="str">
        <f t="shared" si="1"/>
        <v>East South Central</v>
      </c>
      <c r="F51" cm="1">
        <f t="array" ref="F51">_xlfn.XLOOKUP(A51, Population!$C:$C, Population!$B:B)</f>
        <v>414227</v>
      </c>
      <c r="G51" s="3">
        <f t="shared" si="2"/>
        <v>110350.07280000001</v>
      </c>
    </row>
    <row r="52" spans="1:7" x14ac:dyDescent="0.25">
      <c r="A52" t="s">
        <v>75</v>
      </c>
      <c r="B52" t="s">
        <v>58</v>
      </c>
      <c r="C52">
        <v>0.18360000000000001</v>
      </c>
      <c r="D52">
        <f>VLOOKUP(A52,CensusDivisions!A:C, 3, FALSE)</f>
        <v>6</v>
      </c>
      <c r="E52" t="str">
        <f t="shared" si="1"/>
        <v>East South Central</v>
      </c>
      <c r="F52" cm="1">
        <f t="array" ref="F52">_xlfn.XLOOKUP(A52, Population!$C:$C, Population!$B:B)</f>
        <v>414227</v>
      </c>
      <c r="G52" s="3">
        <f t="shared" si="2"/>
        <v>76052.0772</v>
      </c>
    </row>
    <row r="53" spans="1:7" x14ac:dyDescent="0.25">
      <c r="A53" t="s">
        <v>76</v>
      </c>
      <c r="B53" t="s">
        <v>56</v>
      </c>
      <c r="C53">
        <v>9.2799999999999994E-2</v>
      </c>
      <c r="D53">
        <f>VLOOKUP(A53,CensusDivisions!A:C, 3, FALSE)</f>
        <v>7</v>
      </c>
      <c r="E53" t="str">
        <f t="shared" si="1"/>
        <v>West South Central</v>
      </c>
      <c r="F53" cm="1">
        <f t="array" ref="F53">_xlfn.XLOOKUP(A53, Population!$C:$C, Population!$B:B)</f>
        <v>377396</v>
      </c>
      <c r="G53" s="3">
        <f t="shared" si="2"/>
        <v>35022.3488</v>
      </c>
    </row>
    <row r="54" spans="1:7" x14ac:dyDescent="0.25">
      <c r="A54" t="s">
        <v>76</v>
      </c>
      <c r="B54" t="s">
        <v>57</v>
      </c>
      <c r="C54">
        <v>0.27429999999999999</v>
      </c>
      <c r="D54">
        <f>VLOOKUP(A54,CensusDivisions!A:C, 3, FALSE)</f>
        <v>7</v>
      </c>
      <c r="E54" t="str">
        <f t="shared" si="1"/>
        <v>West South Central</v>
      </c>
      <c r="F54" cm="1">
        <f t="array" ref="F54">_xlfn.XLOOKUP(A54, Population!$C:$C, Population!$B:B)</f>
        <v>377396</v>
      </c>
      <c r="G54" s="3">
        <f t="shared" si="2"/>
        <v>103519.72279999999</v>
      </c>
    </row>
    <row r="55" spans="1:7" x14ac:dyDescent="0.25">
      <c r="A55" t="s">
        <v>76</v>
      </c>
      <c r="B55" t="s">
        <v>58</v>
      </c>
      <c r="C55">
        <v>0.16489999999999999</v>
      </c>
      <c r="D55">
        <f>VLOOKUP(A55,CensusDivisions!A:C, 3, FALSE)</f>
        <v>7</v>
      </c>
      <c r="E55" t="str">
        <f t="shared" si="1"/>
        <v>West South Central</v>
      </c>
      <c r="F55" cm="1">
        <f t="array" ref="F55">_xlfn.XLOOKUP(A55, Population!$C:$C, Population!$B:B)</f>
        <v>377396</v>
      </c>
      <c r="G55" s="3">
        <f t="shared" si="2"/>
        <v>62232.600399999996</v>
      </c>
    </row>
    <row r="56" spans="1:7" x14ac:dyDescent="0.25">
      <c r="A56" t="s">
        <v>77</v>
      </c>
      <c r="B56" t="s">
        <v>56</v>
      </c>
      <c r="C56">
        <v>8.1799999999999998E-2</v>
      </c>
      <c r="D56">
        <f>VLOOKUP(A56,CensusDivisions!A:C, 3, FALSE)</f>
        <v>1</v>
      </c>
      <c r="E56" t="str">
        <f t="shared" si="1"/>
        <v>New England</v>
      </c>
      <c r="F56" cm="1">
        <f t="array" ref="F56">_xlfn.XLOOKUP(A56, Population!$C:$C, Population!$B:B)</f>
        <v>139297</v>
      </c>
      <c r="G56" s="3">
        <f t="shared" si="2"/>
        <v>11394.4946</v>
      </c>
    </row>
    <row r="57" spans="1:7" x14ac:dyDescent="0.25">
      <c r="A57" t="s">
        <v>77</v>
      </c>
      <c r="B57" t="s">
        <v>57</v>
      </c>
      <c r="C57">
        <v>0.21859999999999999</v>
      </c>
      <c r="D57">
        <f>VLOOKUP(A57,CensusDivisions!A:C, 3, FALSE)</f>
        <v>1</v>
      </c>
      <c r="E57" t="str">
        <f t="shared" si="1"/>
        <v>New England</v>
      </c>
      <c r="F57" cm="1">
        <f t="array" ref="F57">_xlfn.XLOOKUP(A57, Population!$C:$C, Population!$B:B)</f>
        <v>139297</v>
      </c>
      <c r="G57" s="3">
        <f t="shared" si="2"/>
        <v>30450.324199999999</v>
      </c>
    </row>
    <row r="58" spans="1:7" x14ac:dyDescent="0.25">
      <c r="A58" t="s">
        <v>77</v>
      </c>
      <c r="B58" t="s">
        <v>58</v>
      </c>
      <c r="C58">
        <v>0.1835</v>
      </c>
      <c r="D58">
        <f>VLOOKUP(A58,CensusDivisions!A:C, 3, FALSE)</f>
        <v>1</v>
      </c>
      <c r="E58" t="str">
        <f t="shared" si="1"/>
        <v>New England</v>
      </c>
      <c r="F58" cm="1">
        <f t="array" ref="F58">_xlfn.XLOOKUP(A58, Population!$C:$C, Population!$B:B)</f>
        <v>139297</v>
      </c>
      <c r="G58" s="3">
        <f t="shared" si="2"/>
        <v>25560.999499999998</v>
      </c>
    </row>
    <row r="59" spans="1:7" x14ac:dyDescent="0.25">
      <c r="A59" t="s">
        <v>78</v>
      </c>
      <c r="B59" t="s">
        <v>56</v>
      </c>
      <c r="C59">
        <v>0.1013</v>
      </c>
      <c r="D59">
        <f>VLOOKUP(A59,CensusDivisions!A:C, 3, FALSE)</f>
        <v>5</v>
      </c>
      <c r="E59" t="str">
        <f t="shared" si="1"/>
        <v>South Atlantic</v>
      </c>
      <c r="F59" cm="1">
        <f t="array" ref="F59">_xlfn.XLOOKUP(A59, Population!$C:$C, Population!$B:B)</f>
        <v>694888</v>
      </c>
      <c r="G59" s="3">
        <f t="shared" si="2"/>
        <v>70392.154399999999</v>
      </c>
    </row>
    <row r="60" spans="1:7" x14ac:dyDescent="0.25">
      <c r="A60" t="s">
        <v>78</v>
      </c>
      <c r="B60" t="s">
        <v>57</v>
      </c>
      <c r="C60">
        <v>0.25190000000000001</v>
      </c>
      <c r="D60">
        <f>VLOOKUP(A60,CensusDivisions!A:C, 3, FALSE)</f>
        <v>5</v>
      </c>
      <c r="E60" t="str">
        <f t="shared" si="1"/>
        <v>South Atlantic</v>
      </c>
      <c r="F60" cm="1">
        <f t="array" ref="F60">_xlfn.XLOOKUP(A60, Population!$C:$C, Population!$B:B)</f>
        <v>694888</v>
      </c>
      <c r="G60" s="3">
        <f t="shared" si="2"/>
        <v>175042.28720000002</v>
      </c>
    </row>
    <row r="61" spans="1:7" x14ac:dyDescent="0.25">
      <c r="A61" t="s">
        <v>78</v>
      </c>
      <c r="B61" t="s">
        <v>58</v>
      </c>
      <c r="C61">
        <v>0.15659999999999999</v>
      </c>
      <c r="D61">
        <f>VLOOKUP(A61,CensusDivisions!A:C, 3, FALSE)</f>
        <v>5</v>
      </c>
      <c r="E61" t="str">
        <f t="shared" si="1"/>
        <v>South Atlantic</v>
      </c>
      <c r="F61" cm="1">
        <f t="array" ref="F61">_xlfn.XLOOKUP(A61, Population!$C:$C, Population!$B:B)</f>
        <v>694888</v>
      </c>
      <c r="G61" s="3">
        <f t="shared" si="2"/>
        <v>108819.46079999999</v>
      </c>
    </row>
    <row r="62" spans="1:7" x14ac:dyDescent="0.25">
      <c r="A62" t="s">
        <v>79</v>
      </c>
      <c r="B62" t="s">
        <v>56</v>
      </c>
      <c r="C62">
        <v>0.10780000000000001</v>
      </c>
      <c r="D62">
        <f>VLOOKUP(A62,CensusDivisions!A:C, 3, FALSE)</f>
        <v>1</v>
      </c>
      <c r="E62" t="str">
        <f t="shared" si="1"/>
        <v>New England</v>
      </c>
      <c r="F62" cm="1">
        <f t="array" ref="F62">_xlfn.XLOOKUP(A62, Population!$C:$C, Population!$B:B)</f>
        <v>726872</v>
      </c>
      <c r="G62" s="3">
        <f t="shared" si="2"/>
        <v>78356.801600000006</v>
      </c>
    </row>
    <row r="63" spans="1:7" x14ac:dyDescent="0.25">
      <c r="A63" t="s">
        <v>79</v>
      </c>
      <c r="B63" t="s">
        <v>57</v>
      </c>
      <c r="C63">
        <v>0.25080000000000002</v>
      </c>
      <c r="D63">
        <f>VLOOKUP(A63,CensusDivisions!A:C, 3, FALSE)</f>
        <v>1</v>
      </c>
      <c r="E63" t="str">
        <f t="shared" si="1"/>
        <v>New England</v>
      </c>
      <c r="F63" cm="1">
        <f t="array" ref="F63">_xlfn.XLOOKUP(A63, Population!$C:$C, Population!$B:B)</f>
        <v>726872</v>
      </c>
      <c r="G63" s="3">
        <f t="shared" si="2"/>
        <v>182299.4976</v>
      </c>
    </row>
    <row r="64" spans="1:7" x14ac:dyDescent="0.25">
      <c r="A64" t="s">
        <v>79</v>
      </c>
      <c r="B64" t="s">
        <v>58</v>
      </c>
      <c r="C64">
        <v>0.19059999999999999</v>
      </c>
      <c r="D64">
        <f>VLOOKUP(A64,CensusDivisions!A:C, 3, FALSE)</f>
        <v>1</v>
      </c>
      <c r="E64" t="str">
        <f t="shared" ref="E64:E94" si="3">CHOOSE(D64,
 "New England",
 "Middle Atlantic",
 "East North Central",
 "West North Central",
 "South Atlantic",
 "East South Central",
 "West South Central",
 "Mountain",
 "Pacific")</f>
        <v>New England</v>
      </c>
      <c r="F64" cm="1">
        <f t="array" ref="F64">_xlfn.XLOOKUP(A64, Population!$C:$C, Population!$B:B)</f>
        <v>726872</v>
      </c>
      <c r="G64" s="3">
        <f t="shared" si="2"/>
        <v>138541.80319999999</v>
      </c>
    </row>
    <row r="65" spans="1:7" x14ac:dyDescent="0.25">
      <c r="A65" t="s">
        <v>80</v>
      </c>
      <c r="B65" t="s">
        <v>56</v>
      </c>
      <c r="C65">
        <v>9.3100000000000002E-2</v>
      </c>
      <c r="D65">
        <f>VLOOKUP(A65,CensusDivisions!A:C, 3, FALSE)</f>
        <v>3</v>
      </c>
      <c r="E65" t="str">
        <f t="shared" si="3"/>
        <v>East North Central</v>
      </c>
      <c r="F65" cm="1">
        <f t="array" ref="F65">_xlfn.XLOOKUP(A65, Population!$C:$C, Population!$B:B)</f>
        <v>807496</v>
      </c>
      <c r="G65" s="3">
        <f t="shared" si="2"/>
        <v>75177.877600000007</v>
      </c>
    </row>
    <row r="66" spans="1:7" x14ac:dyDescent="0.25">
      <c r="A66" t="s">
        <v>80</v>
      </c>
      <c r="B66" t="s">
        <v>57</v>
      </c>
      <c r="C66">
        <v>0.26929999999999998</v>
      </c>
      <c r="D66">
        <f>VLOOKUP(A66,CensusDivisions!A:C, 3, FALSE)</f>
        <v>3</v>
      </c>
      <c r="E66" t="str">
        <f t="shared" si="3"/>
        <v>East North Central</v>
      </c>
      <c r="F66" cm="1">
        <f t="array" ref="F66">_xlfn.XLOOKUP(A66, Population!$C:$C, Population!$B:B)</f>
        <v>807496</v>
      </c>
      <c r="G66" s="3">
        <f t="shared" ref="G66:G94" si="4">C66*F66</f>
        <v>217458.6728</v>
      </c>
    </row>
    <row r="67" spans="1:7" x14ac:dyDescent="0.25">
      <c r="A67" t="s">
        <v>80</v>
      </c>
      <c r="B67" t="s">
        <v>58</v>
      </c>
      <c r="C67">
        <v>0.17430000000000001</v>
      </c>
      <c r="D67">
        <f>VLOOKUP(A67,CensusDivisions!A:C, 3, FALSE)</f>
        <v>3</v>
      </c>
      <c r="E67" t="str">
        <f t="shared" si="3"/>
        <v>East North Central</v>
      </c>
      <c r="F67" cm="1">
        <f t="array" ref="F67">_xlfn.XLOOKUP(A67, Population!$C:$C, Population!$B:B)</f>
        <v>807496</v>
      </c>
      <c r="G67" s="3">
        <f t="shared" si="4"/>
        <v>140746.5528</v>
      </c>
    </row>
    <row r="68" spans="1:7" x14ac:dyDescent="0.25">
      <c r="A68" t="s">
        <v>81</v>
      </c>
      <c r="B68" t="s">
        <v>56</v>
      </c>
      <c r="C68">
        <v>8.43E-2</v>
      </c>
      <c r="D68">
        <f>VLOOKUP(A68,CensusDivisions!A:C, 3, FALSE)</f>
        <v>4</v>
      </c>
      <c r="E68" t="str">
        <f t="shared" si="3"/>
        <v>West North Central</v>
      </c>
      <c r="F68" cm="1">
        <f t="array" ref="F68">_xlfn.XLOOKUP(A68, Population!$C:$C, Population!$B:B)</f>
        <v>385372</v>
      </c>
      <c r="G68" s="3">
        <f t="shared" si="4"/>
        <v>32486.8596</v>
      </c>
    </row>
    <row r="69" spans="1:7" x14ac:dyDescent="0.25">
      <c r="A69" t="s">
        <v>81</v>
      </c>
      <c r="B69" t="s">
        <v>57</v>
      </c>
      <c r="C69">
        <v>0.22919999999999999</v>
      </c>
      <c r="D69">
        <f>VLOOKUP(A69,CensusDivisions!A:C, 3, FALSE)</f>
        <v>4</v>
      </c>
      <c r="E69" t="str">
        <f t="shared" si="3"/>
        <v>West North Central</v>
      </c>
      <c r="F69" cm="1">
        <f t="array" ref="F69">_xlfn.XLOOKUP(A69, Population!$C:$C, Population!$B:B)</f>
        <v>385372</v>
      </c>
      <c r="G69" s="3">
        <f t="shared" si="4"/>
        <v>88327.262399999992</v>
      </c>
    </row>
    <row r="70" spans="1:7" x14ac:dyDescent="0.25">
      <c r="A70" t="s">
        <v>81</v>
      </c>
      <c r="B70" t="s">
        <v>58</v>
      </c>
      <c r="C70">
        <v>0.15859999999999999</v>
      </c>
      <c r="D70">
        <f>VLOOKUP(A70,CensusDivisions!A:C, 3, FALSE)</f>
        <v>4</v>
      </c>
      <c r="E70" t="str">
        <f t="shared" si="3"/>
        <v>West North Central</v>
      </c>
      <c r="F70" cm="1">
        <f t="array" ref="F70">_xlfn.XLOOKUP(A70, Population!$C:$C, Population!$B:B)</f>
        <v>385372</v>
      </c>
      <c r="G70" s="3">
        <f t="shared" si="4"/>
        <v>61119.999199999998</v>
      </c>
    </row>
    <row r="71" spans="1:7" x14ac:dyDescent="0.25">
      <c r="A71" t="s">
        <v>82</v>
      </c>
      <c r="B71" t="s">
        <v>56</v>
      </c>
      <c r="C71">
        <v>8.7999999999999995E-2</v>
      </c>
      <c r="D71">
        <f>VLOOKUP(A71,CensusDivisions!A:C, 3, FALSE)</f>
        <v>6</v>
      </c>
      <c r="E71" t="str">
        <f t="shared" si="3"/>
        <v>East South Central</v>
      </c>
      <c r="F71" cm="1">
        <f t="array" ref="F71">_xlfn.XLOOKUP(A71, Population!$C:$C, Population!$B:B)</f>
        <v>356676</v>
      </c>
      <c r="G71" s="3">
        <f t="shared" si="4"/>
        <v>31387.487999999998</v>
      </c>
    </row>
    <row r="72" spans="1:7" x14ac:dyDescent="0.25">
      <c r="A72" t="s">
        <v>82</v>
      </c>
      <c r="B72" t="s">
        <v>57</v>
      </c>
      <c r="C72">
        <v>0.25319999999999998</v>
      </c>
      <c r="D72">
        <f>VLOOKUP(A72,CensusDivisions!A:C, 3, FALSE)</f>
        <v>6</v>
      </c>
      <c r="E72" t="str">
        <f t="shared" si="3"/>
        <v>East South Central</v>
      </c>
      <c r="F72" cm="1">
        <f t="array" ref="F72">_xlfn.XLOOKUP(A72, Population!$C:$C, Population!$B:B)</f>
        <v>356676</v>
      </c>
      <c r="G72" s="3">
        <f t="shared" si="4"/>
        <v>90310.363199999993</v>
      </c>
    </row>
    <row r="73" spans="1:7" x14ac:dyDescent="0.25">
      <c r="A73" t="s">
        <v>82</v>
      </c>
      <c r="B73" t="s">
        <v>58</v>
      </c>
      <c r="C73">
        <v>0.16370000000000001</v>
      </c>
      <c r="D73">
        <f>VLOOKUP(A73,CensusDivisions!A:C, 3, FALSE)</f>
        <v>6</v>
      </c>
      <c r="E73" t="str">
        <f t="shared" si="3"/>
        <v>East South Central</v>
      </c>
      <c r="F73" cm="1">
        <f t="array" ref="F73">_xlfn.XLOOKUP(A73, Population!$C:$C, Population!$B:B)</f>
        <v>356676</v>
      </c>
      <c r="G73" s="3">
        <f t="shared" si="4"/>
        <v>58387.861200000007</v>
      </c>
    </row>
    <row r="74" spans="1:7" x14ac:dyDescent="0.25">
      <c r="A74" t="s">
        <v>83</v>
      </c>
      <c r="B74" t="s">
        <v>56</v>
      </c>
      <c r="C74">
        <v>9.5299999999999996E-2</v>
      </c>
      <c r="D74">
        <f>VLOOKUP(A74,CensusDivisions!A:C, 3, FALSE)</f>
        <v>4</v>
      </c>
      <c r="E74" t="str">
        <f t="shared" si="3"/>
        <v>West North Central</v>
      </c>
      <c r="F74" cm="1">
        <f t="array" ref="F74">_xlfn.XLOOKUP(A74, Population!$C:$C, Population!$B:B)</f>
        <v>561590</v>
      </c>
      <c r="G74" s="3">
        <f t="shared" si="4"/>
        <v>53519.526999999995</v>
      </c>
    </row>
    <row r="75" spans="1:7" x14ac:dyDescent="0.25">
      <c r="A75" t="s">
        <v>83</v>
      </c>
      <c r="B75" t="s">
        <v>57</v>
      </c>
      <c r="C75">
        <v>0.25240000000000001</v>
      </c>
      <c r="D75">
        <f>VLOOKUP(A75,CensusDivisions!A:C, 3, FALSE)</f>
        <v>4</v>
      </c>
      <c r="E75" t="str">
        <f t="shared" si="3"/>
        <v>West North Central</v>
      </c>
      <c r="F75" cm="1">
        <f t="array" ref="F75">_xlfn.XLOOKUP(A75, Population!$C:$C, Population!$B:B)</f>
        <v>561590</v>
      </c>
      <c r="G75" s="3">
        <f t="shared" si="4"/>
        <v>141745.31600000002</v>
      </c>
    </row>
    <row r="76" spans="1:7" x14ac:dyDescent="0.25">
      <c r="A76" t="s">
        <v>83</v>
      </c>
      <c r="B76" t="s">
        <v>58</v>
      </c>
      <c r="C76">
        <v>0.1779</v>
      </c>
      <c r="D76">
        <f>VLOOKUP(A76,CensusDivisions!A:C, 3, FALSE)</f>
        <v>4</v>
      </c>
      <c r="E76" t="str">
        <f t="shared" si="3"/>
        <v>West North Central</v>
      </c>
      <c r="F76" cm="1">
        <f t="array" ref="F76">_xlfn.XLOOKUP(A76, Population!$C:$C, Population!$B:B)</f>
        <v>561590</v>
      </c>
      <c r="G76" s="3">
        <f t="shared" si="4"/>
        <v>99906.861000000004</v>
      </c>
    </row>
    <row r="77" spans="1:7" x14ac:dyDescent="0.25">
      <c r="A77" t="s">
        <v>84</v>
      </c>
      <c r="B77" t="s">
        <v>56</v>
      </c>
      <c r="C77">
        <v>8.1799999999999998E-2</v>
      </c>
      <c r="D77">
        <f>VLOOKUP(A77,CensusDivisions!A:C, 3, FALSE)</f>
        <v>8</v>
      </c>
      <c r="E77" t="str">
        <f t="shared" si="3"/>
        <v>Mountain</v>
      </c>
      <c r="F77" cm="1">
        <f t="array" ref="F77">_xlfn.XLOOKUP(A77, Population!$C:$C, Population!$B:B)</f>
        <v>156131</v>
      </c>
      <c r="G77" s="3">
        <f t="shared" si="4"/>
        <v>12771.515799999999</v>
      </c>
    </row>
    <row r="78" spans="1:7" x14ac:dyDescent="0.25">
      <c r="A78" t="s">
        <v>84</v>
      </c>
      <c r="B78" t="s">
        <v>57</v>
      </c>
      <c r="C78">
        <v>0.16320000000000001</v>
      </c>
      <c r="D78">
        <f>VLOOKUP(A78,CensusDivisions!A:C, 3, FALSE)</f>
        <v>8</v>
      </c>
      <c r="E78" t="str">
        <f t="shared" si="3"/>
        <v>Mountain</v>
      </c>
      <c r="F78" cm="1">
        <f t="array" ref="F78">_xlfn.XLOOKUP(A78, Population!$C:$C, Population!$B:B)</f>
        <v>156131</v>
      </c>
      <c r="G78" s="3">
        <f t="shared" si="4"/>
        <v>25480.5792</v>
      </c>
    </row>
    <row r="79" spans="1:7" x14ac:dyDescent="0.25">
      <c r="A79" t="s">
        <v>84</v>
      </c>
      <c r="B79" t="s">
        <v>58</v>
      </c>
      <c r="C79">
        <v>0.15129999999999999</v>
      </c>
      <c r="D79">
        <f>VLOOKUP(A79,CensusDivisions!A:C, 3, FALSE)</f>
        <v>8</v>
      </c>
      <c r="E79" t="str">
        <f t="shared" si="3"/>
        <v>Mountain</v>
      </c>
      <c r="F79" cm="1">
        <f t="array" ref="F79">_xlfn.XLOOKUP(A79, Population!$C:$C, Population!$B:B)</f>
        <v>156131</v>
      </c>
      <c r="G79" s="3">
        <f t="shared" si="4"/>
        <v>23622.620299999999</v>
      </c>
    </row>
    <row r="80" spans="1:7" x14ac:dyDescent="0.25">
      <c r="A80" t="s">
        <v>85</v>
      </c>
      <c r="B80" t="s">
        <v>56</v>
      </c>
      <c r="C80">
        <v>8.7599999999999997E-2</v>
      </c>
      <c r="D80">
        <f>VLOOKUP(A80,CensusDivisions!A:C, 3, FALSE)</f>
        <v>4</v>
      </c>
      <c r="E80" t="str">
        <f t="shared" si="3"/>
        <v>West North Central</v>
      </c>
      <c r="F80" cm="1">
        <f t="array" ref="F80">_xlfn.XLOOKUP(A80, Population!$C:$C, Population!$B:B)</f>
        <v>233913</v>
      </c>
      <c r="G80" s="3">
        <f t="shared" si="4"/>
        <v>20490.7788</v>
      </c>
    </row>
    <row r="81" spans="1:7" x14ac:dyDescent="0.25">
      <c r="A81" t="s">
        <v>85</v>
      </c>
      <c r="B81" t="s">
        <v>57</v>
      </c>
      <c r="C81">
        <v>0.2152</v>
      </c>
      <c r="D81">
        <f>VLOOKUP(A81,CensusDivisions!A:C, 3, FALSE)</f>
        <v>4</v>
      </c>
      <c r="E81" t="str">
        <f t="shared" si="3"/>
        <v>West North Central</v>
      </c>
      <c r="F81" cm="1">
        <f t="array" ref="F81">_xlfn.XLOOKUP(A81, Population!$C:$C, Population!$B:B)</f>
        <v>233913</v>
      </c>
      <c r="G81" s="3">
        <f t="shared" si="4"/>
        <v>50338.077600000004</v>
      </c>
    </row>
    <row r="82" spans="1:7" x14ac:dyDescent="0.25">
      <c r="A82" t="s">
        <v>85</v>
      </c>
      <c r="B82" t="s">
        <v>58</v>
      </c>
      <c r="C82">
        <v>0.14899999999999999</v>
      </c>
      <c r="D82">
        <f>VLOOKUP(A82,CensusDivisions!A:C, 3, FALSE)</f>
        <v>4</v>
      </c>
      <c r="E82" t="str">
        <f t="shared" si="3"/>
        <v>West North Central</v>
      </c>
      <c r="F82" cm="1">
        <f t="array" ref="F82">_xlfn.XLOOKUP(A82, Population!$C:$C, Population!$B:B)</f>
        <v>233913</v>
      </c>
      <c r="G82" s="3">
        <f t="shared" si="4"/>
        <v>34853.036999999997</v>
      </c>
    </row>
    <row r="83" spans="1:7" x14ac:dyDescent="0.25">
      <c r="A83" t="s">
        <v>86</v>
      </c>
      <c r="B83" t="s">
        <v>56</v>
      </c>
      <c r="C83">
        <v>8.3299999999999999E-2</v>
      </c>
      <c r="D83">
        <f>VLOOKUP(A83,CensusDivisions!A:C, 3, FALSE)</f>
        <v>8</v>
      </c>
      <c r="E83" t="str">
        <f t="shared" si="3"/>
        <v>Mountain</v>
      </c>
      <c r="F83" cm="1">
        <f t="array" ref="F83">_xlfn.XLOOKUP(A83, Population!$C:$C, Population!$B:B)</f>
        <v>241963</v>
      </c>
      <c r="G83" s="3">
        <f t="shared" si="4"/>
        <v>20155.517899999999</v>
      </c>
    </row>
    <row r="84" spans="1:7" x14ac:dyDescent="0.25">
      <c r="A84" t="s">
        <v>86</v>
      </c>
      <c r="B84" t="s">
        <v>57</v>
      </c>
      <c r="C84">
        <v>0.25509999999999999</v>
      </c>
      <c r="D84">
        <f>VLOOKUP(A84,CensusDivisions!A:C, 3, FALSE)</f>
        <v>8</v>
      </c>
      <c r="E84" t="str">
        <f t="shared" si="3"/>
        <v>Mountain</v>
      </c>
      <c r="F84" cm="1">
        <f t="array" ref="F84">_xlfn.XLOOKUP(A84, Population!$C:$C, Population!$B:B)</f>
        <v>241963</v>
      </c>
      <c r="G84" s="3">
        <f t="shared" si="4"/>
        <v>61724.761299999998</v>
      </c>
    </row>
    <row r="85" spans="1:7" x14ac:dyDescent="0.25">
      <c r="A85" t="s">
        <v>86</v>
      </c>
      <c r="B85" t="s">
        <v>58</v>
      </c>
      <c r="C85">
        <v>0.12470000000000001</v>
      </c>
      <c r="D85">
        <f>VLOOKUP(A85,CensusDivisions!A:C, 3, FALSE)</f>
        <v>8</v>
      </c>
      <c r="E85" t="str">
        <f t="shared" si="3"/>
        <v>Mountain</v>
      </c>
      <c r="F85" cm="1">
        <f t="array" ref="F85">_xlfn.XLOOKUP(A85, Population!$C:$C, Population!$B:B)</f>
        <v>241963</v>
      </c>
      <c r="G85" s="3">
        <f t="shared" si="4"/>
        <v>30172.786100000001</v>
      </c>
    </row>
    <row r="86" spans="1:7" x14ac:dyDescent="0.25">
      <c r="A86" t="s">
        <v>87</v>
      </c>
      <c r="B86" t="s">
        <v>56</v>
      </c>
      <c r="C86">
        <v>8.8900000000000007E-2</v>
      </c>
      <c r="D86">
        <f>VLOOKUP(A86,CensusDivisions!A:C, 3, FALSE)</f>
        <v>1</v>
      </c>
      <c r="E86" t="str">
        <f t="shared" si="3"/>
        <v>New England</v>
      </c>
      <c r="F86" cm="1">
        <f t="array" ref="F86">_xlfn.XLOOKUP(A86, Population!$C:$C, Population!$B:B)</f>
        <v>181009</v>
      </c>
      <c r="G86" s="3">
        <f t="shared" si="4"/>
        <v>16091.700100000002</v>
      </c>
    </row>
    <row r="87" spans="1:7" x14ac:dyDescent="0.25">
      <c r="A87" t="s">
        <v>87</v>
      </c>
      <c r="B87" t="s">
        <v>57</v>
      </c>
      <c r="C87">
        <v>0.1986</v>
      </c>
      <c r="D87">
        <f>VLOOKUP(A87,CensusDivisions!A:C, 3, FALSE)</f>
        <v>1</v>
      </c>
      <c r="E87" t="str">
        <f t="shared" si="3"/>
        <v>New England</v>
      </c>
      <c r="F87" cm="1">
        <f t="array" ref="F87">_xlfn.XLOOKUP(A87, Population!$C:$C, Population!$B:B)</f>
        <v>181009</v>
      </c>
      <c r="G87" s="3">
        <f t="shared" si="4"/>
        <v>35948.3874</v>
      </c>
    </row>
    <row r="88" spans="1:7" x14ac:dyDescent="0.25">
      <c r="A88" t="s">
        <v>87</v>
      </c>
      <c r="B88" t="s">
        <v>58</v>
      </c>
      <c r="C88">
        <v>0.16289999999999999</v>
      </c>
      <c r="D88">
        <f>VLOOKUP(A88,CensusDivisions!A:C, 3, FALSE)</f>
        <v>1</v>
      </c>
      <c r="E88" t="str">
        <f t="shared" si="3"/>
        <v>New England</v>
      </c>
      <c r="F88" cm="1">
        <f t="array" ref="F88">_xlfn.XLOOKUP(A88, Population!$C:$C, Population!$B:B)</f>
        <v>181009</v>
      </c>
      <c r="G88" s="3">
        <f t="shared" si="4"/>
        <v>29486.366099999999</v>
      </c>
    </row>
    <row r="89" spans="1:7" x14ac:dyDescent="0.25">
      <c r="A89" t="s">
        <v>88</v>
      </c>
      <c r="B89" t="s">
        <v>56</v>
      </c>
      <c r="C89">
        <v>0.1071</v>
      </c>
      <c r="D89">
        <f>VLOOKUP(A89,CensusDivisions!A:C, 3, FALSE)</f>
        <v>2</v>
      </c>
      <c r="E89" t="str">
        <f t="shared" si="3"/>
        <v>Middle Atlantic</v>
      </c>
      <c r="F89" cm="1">
        <f t="array" ref="F89">_xlfn.XLOOKUP(A89, Population!$C:$C, Population!$B:B)</f>
        <v>834894</v>
      </c>
      <c r="G89" s="3">
        <f t="shared" si="4"/>
        <v>89417.147400000002</v>
      </c>
    </row>
    <row r="90" spans="1:7" x14ac:dyDescent="0.25">
      <c r="A90" t="s">
        <v>88</v>
      </c>
      <c r="B90" t="s">
        <v>57</v>
      </c>
      <c r="C90">
        <v>0.25459999999999999</v>
      </c>
      <c r="D90">
        <f>VLOOKUP(A90,CensusDivisions!A:C, 3, FALSE)</f>
        <v>2</v>
      </c>
      <c r="E90" t="str">
        <f t="shared" si="3"/>
        <v>Middle Atlantic</v>
      </c>
      <c r="F90" cm="1">
        <f t="array" ref="F90">_xlfn.XLOOKUP(A90, Population!$C:$C, Population!$B:B)</f>
        <v>834894</v>
      </c>
      <c r="G90" s="3">
        <f t="shared" si="4"/>
        <v>212564.01240000001</v>
      </c>
    </row>
    <row r="91" spans="1:7" x14ac:dyDescent="0.25">
      <c r="A91" t="s">
        <v>88</v>
      </c>
      <c r="B91" t="s">
        <v>58</v>
      </c>
      <c r="C91">
        <v>0.1449</v>
      </c>
      <c r="D91">
        <f>VLOOKUP(A91,CensusDivisions!A:C, 3, FALSE)</f>
        <v>2</v>
      </c>
      <c r="E91" t="str">
        <f t="shared" si="3"/>
        <v>Middle Atlantic</v>
      </c>
      <c r="F91" cm="1">
        <f t="array" ref="F91">_xlfn.XLOOKUP(A91, Population!$C:$C, Population!$B:B)</f>
        <v>834894</v>
      </c>
      <c r="G91" s="3">
        <f t="shared" si="4"/>
        <v>120976.1406</v>
      </c>
    </row>
    <row r="92" spans="1:7" x14ac:dyDescent="0.25">
      <c r="A92" t="s">
        <v>89</v>
      </c>
      <c r="B92" t="s">
        <v>56</v>
      </c>
      <c r="C92">
        <v>6.9400000000000003E-2</v>
      </c>
      <c r="D92">
        <f>VLOOKUP(A92,CensusDivisions!A:C, 3, FALSE)</f>
        <v>8</v>
      </c>
      <c r="E92" t="str">
        <f t="shared" si="3"/>
        <v>Mountain</v>
      </c>
      <c r="F92" cm="1">
        <f t="array" ref="F92">_xlfn.XLOOKUP(A92, Population!$C:$C, Population!$B:B)</f>
        <v>194146</v>
      </c>
      <c r="G92" s="3">
        <f t="shared" si="4"/>
        <v>13473.732400000001</v>
      </c>
    </row>
    <row r="93" spans="1:7" x14ac:dyDescent="0.25">
      <c r="A93" t="s">
        <v>89</v>
      </c>
      <c r="B93" t="s">
        <v>57</v>
      </c>
      <c r="C93">
        <v>0.20660000000000001</v>
      </c>
      <c r="D93">
        <f>VLOOKUP(A93,CensusDivisions!A:C, 3, FALSE)</f>
        <v>8</v>
      </c>
      <c r="E93" t="str">
        <f t="shared" si="3"/>
        <v>Mountain</v>
      </c>
      <c r="F93" cm="1">
        <f t="array" ref="F93">_xlfn.XLOOKUP(A93, Population!$C:$C, Population!$B:B)</f>
        <v>194146</v>
      </c>
      <c r="G93" s="3">
        <f t="shared" si="4"/>
        <v>40110.563600000001</v>
      </c>
    </row>
    <row r="94" spans="1:7" x14ac:dyDescent="0.25">
      <c r="A94" t="s">
        <v>89</v>
      </c>
      <c r="B94" t="s">
        <v>58</v>
      </c>
      <c r="C94">
        <v>0.13650000000000001</v>
      </c>
      <c r="D94">
        <f>VLOOKUP(A94,CensusDivisions!A:C, 3, FALSE)</f>
        <v>8</v>
      </c>
      <c r="E94" t="str">
        <f t="shared" si="3"/>
        <v>Mountain</v>
      </c>
      <c r="F94" cm="1">
        <f t="array" ref="F94">_xlfn.XLOOKUP(A94, Population!$C:$C, Population!$B:B)</f>
        <v>194146</v>
      </c>
      <c r="G94" s="3">
        <f t="shared" si="4"/>
        <v>26500.929000000004</v>
      </c>
    </row>
    <row r="95" spans="1:7" x14ac:dyDescent="0.25">
      <c r="A95" t="s">
        <v>90</v>
      </c>
      <c r="B95" t="s">
        <v>56</v>
      </c>
      <c r="C95">
        <v>0.10639999999999999</v>
      </c>
      <c r="D95">
        <f>VLOOKUP(A95,CensusDivisions!A:C, 3, FALSE)</f>
        <v>2</v>
      </c>
    </row>
    <row r="96" spans="1:7" x14ac:dyDescent="0.25">
      <c r="A96" t="s">
        <v>90</v>
      </c>
      <c r="B96" t="s">
        <v>57</v>
      </c>
      <c r="C96">
        <v>0.2414</v>
      </c>
      <c r="D96">
        <f>VLOOKUP(A96,CensusDivisions!A:C, 3, FALSE)</f>
        <v>2</v>
      </c>
    </row>
    <row r="97" spans="1:7" x14ac:dyDescent="0.25">
      <c r="A97" t="s">
        <v>90</v>
      </c>
      <c r="B97" t="s">
        <v>58</v>
      </c>
      <c r="C97">
        <v>0.15010000000000001</v>
      </c>
      <c r="D97">
        <f>VLOOKUP(A97,CensusDivisions!A:C, 3, FALSE)</f>
        <v>2</v>
      </c>
    </row>
    <row r="98" spans="1:7" x14ac:dyDescent="0.25">
      <c r="A98" t="s">
        <v>91</v>
      </c>
      <c r="B98" t="s">
        <v>56</v>
      </c>
      <c r="C98">
        <v>9.2999999999999999E-2</v>
      </c>
      <c r="D98">
        <f>VLOOKUP(A98,CensusDivisions!A:C, 3, FALSE)</f>
        <v>5</v>
      </c>
    </row>
    <row r="99" spans="1:7" x14ac:dyDescent="0.25">
      <c r="A99" t="s">
        <v>91</v>
      </c>
      <c r="B99" t="s">
        <v>57</v>
      </c>
      <c r="C99">
        <v>0.25309999999999999</v>
      </c>
      <c r="D99">
        <f>VLOOKUP(A99,CensusDivisions!A:C, 3, FALSE)</f>
        <v>5</v>
      </c>
    </row>
    <row r="100" spans="1:7" x14ac:dyDescent="0.25">
      <c r="A100" t="s">
        <v>91</v>
      </c>
      <c r="B100" t="s">
        <v>58</v>
      </c>
      <c r="C100">
        <v>0.16750000000000001</v>
      </c>
      <c r="D100">
        <f>VLOOKUP(A100,CensusDivisions!A:C, 3, FALSE)</f>
        <v>5</v>
      </c>
    </row>
    <row r="101" spans="1:7" x14ac:dyDescent="0.25">
      <c r="A101" t="s">
        <v>92</v>
      </c>
      <c r="B101" t="s">
        <v>56</v>
      </c>
      <c r="C101">
        <v>9.0499999999999997E-2</v>
      </c>
      <c r="D101">
        <f>VLOOKUP(A101,CensusDivisions!A:C, 3, FALSE)</f>
        <v>4</v>
      </c>
    </row>
    <row r="102" spans="1:7" x14ac:dyDescent="0.25">
      <c r="A102" t="s">
        <v>92</v>
      </c>
      <c r="B102" t="s">
        <v>57</v>
      </c>
      <c r="C102">
        <v>0.23019999999999999</v>
      </c>
      <c r="D102">
        <f>VLOOKUP(A102,CensusDivisions!A:C, 3, FALSE)</f>
        <v>4</v>
      </c>
    </row>
    <row r="103" spans="1:7" x14ac:dyDescent="0.25">
      <c r="A103" t="s">
        <v>92</v>
      </c>
      <c r="B103" t="s">
        <v>58</v>
      </c>
      <c r="C103">
        <v>0.16089999999999999</v>
      </c>
      <c r="D103">
        <f>VLOOKUP(A103,CensusDivisions!A:C, 3, FALSE)</f>
        <v>4</v>
      </c>
    </row>
    <row r="104" spans="1:7" x14ac:dyDescent="0.25">
      <c r="A104" t="s">
        <v>93</v>
      </c>
      <c r="B104" t="s">
        <v>56</v>
      </c>
      <c r="C104">
        <v>9.3799999999999994E-2</v>
      </c>
      <c r="D104">
        <f>VLOOKUP(A104,CensusDivisions!A:C, 3, FALSE)</f>
        <v>3</v>
      </c>
    </row>
    <row r="105" spans="1:7" x14ac:dyDescent="0.25">
      <c r="A105" t="s">
        <v>93</v>
      </c>
      <c r="B105" t="s">
        <v>57</v>
      </c>
      <c r="C105">
        <v>0.25929999999999997</v>
      </c>
      <c r="D105">
        <f>VLOOKUP(A105,CensusDivisions!A:C, 3, FALSE)</f>
        <v>3</v>
      </c>
    </row>
    <row r="106" spans="1:7" x14ac:dyDescent="0.25">
      <c r="A106" t="s">
        <v>93</v>
      </c>
      <c r="B106" t="s">
        <v>58</v>
      </c>
      <c r="C106">
        <v>0.1774</v>
      </c>
      <c r="D106">
        <f>VLOOKUP(A106,CensusDivisions!A:C, 3, FALSE)</f>
        <v>3</v>
      </c>
    </row>
    <row r="107" spans="1:7" x14ac:dyDescent="0.25">
      <c r="A107" t="s">
        <v>94</v>
      </c>
      <c r="B107" t="s">
        <v>56</v>
      </c>
      <c r="C107">
        <v>8.3799999999999999E-2</v>
      </c>
      <c r="D107">
        <f>VLOOKUP(A107,CensusDivisions!A:C, 3, FALSE)</f>
        <v>7</v>
      </c>
      <c r="E107" t="str">
        <f t="shared" ref="E107:E151" si="5">CHOOSE(D107,
 "New England",
 "Middle Atlantic",
 "East North Central",
 "West North Central",
 "South Atlantic",
 "East South Central",
 "West South Central",
 "Mountain",
 "Pacific")</f>
        <v>West South Central</v>
      </c>
      <c r="F107" cm="1">
        <f t="array" ref="F107">_xlfn.XLOOKUP(A107, Population!$C:$C, Population!$B:B)</f>
        <v>431636</v>
      </c>
      <c r="G107" s="3">
        <f t="shared" ref="G107:G151" si="6">C107*F107</f>
        <v>36171.096799999999</v>
      </c>
    </row>
    <row r="108" spans="1:7" x14ac:dyDescent="0.25">
      <c r="A108" t="s">
        <v>94</v>
      </c>
      <c r="B108" t="s">
        <v>57</v>
      </c>
      <c r="C108">
        <v>0.26629999999999998</v>
      </c>
      <c r="D108">
        <f>VLOOKUP(A108,CensusDivisions!A:C, 3, FALSE)</f>
        <v>7</v>
      </c>
      <c r="E108" t="str">
        <f t="shared" si="5"/>
        <v>West South Central</v>
      </c>
      <c r="F108" cm="1">
        <f t="array" ref="F108">_xlfn.XLOOKUP(A108, Population!$C:$C, Population!$B:B)</f>
        <v>431636</v>
      </c>
      <c r="G108" s="3">
        <f t="shared" si="6"/>
        <v>114944.66679999999</v>
      </c>
    </row>
    <row r="109" spans="1:7" x14ac:dyDescent="0.25">
      <c r="A109" t="s">
        <v>94</v>
      </c>
      <c r="B109" t="s">
        <v>58</v>
      </c>
      <c r="C109">
        <v>0.18290000000000001</v>
      </c>
      <c r="D109">
        <f>VLOOKUP(A109,CensusDivisions!A:C, 3, FALSE)</f>
        <v>7</v>
      </c>
      <c r="E109" t="str">
        <f t="shared" si="5"/>
        <v>West South Central</v>
      </c>
      <c r="F109" cm="1">
        <f t="array" ref="F109">_xlfn.XLOOKUP(A109, Population!$C:$C, Population!$B:B)</f>
        <v>431636</v>
      </c>
      <c r="G109" s="3">
        <f t="shared" si="6"/>
        <v>78946.224400000006</v>
      </c>
    </row>
    <row r="110" spans="1:7" x14ac:dyDescent="0.25">
      <c r="A110" t="s">
        <v>95</v>
      </c>
      <c r="B110" t="s">
        <v>56</v>
      </c>
      <c r="C110">
        <v>0.08</v>
      </c>
      <c r="D110">
        <f>VLOOKUP(A110,CensusDivisions!A:C, 3, FALSE)</f>
        <v>9</v>
      </c>
      <c r="E110" t="str">
        <f t="shared" si="5"/>
        <v>Pacific</v>
      </c>
      <c r="F110" cm="1">
        <f t="array" ref="F110">_xlfn.XLOOKUP(A110, Population!$C:$C, Population!$B:B)</f>
        <v>346769</v>
      </c>
      <c r="G110" s="3">
        <f t="shared" si="6"/>
        <v>27741.52</v>
      </c>
    </row>
    <row r="111" spans="1:7" x14ac:dyDescent="0.25">
      <c r="A111" t="s">
        <v>95</v>
      </c>
      <c r="B111" t="s">
        <v>57</v>
      </c>
      <c r="C111">
        <v>0.1988</v>
      </c>
      <c r="D111">
        <f>VLOOKUP(A111,CensusDivisions!A:C, 3, FALSE)</f>
        <v>9</v>
      </c>
      <c r="E111" t="str">
        <f t="shared" si="5"/>
        <v>Pacific</v>
      </c>
      <c r="F111" cm="1">
        <f t="array" ref="F111">_xlfn.XLOOKUP(A111, Population!$C:$C, Population!$B:B)</f>
        <v>346769</v>
      </c>
      <c r="G111" s="3">
        <f t="shared" si="6"/>
        <v>68937.677200000006</v>
      </c>
    </row>
    <row r="112" spans="1:7" x14ac:dyDescent="0.25">
      <c r="A112" t="s">
        <v>95</v>
      </c>
      <c r="B112" t="s">
        <v>58</v>
      </c>
      <c r="C112">
        <v>0.15190000000000001</v>
      </c>
      <c r="D112">
        <f>VLOOKUP(A112,CensusDivisions!A:C, 3, FALSE)</f>
        <v>9</v>
      </c>
      <c r="E112" t="str">
        <f t="shared" si="5"/>
        <v>Pacific</v>
      </c>
      <c r="F112" cm="1">
        <f t="array" ref="F112">_xlfn.XLOOKUP(A112, Population!$C:$C, Population!$B:B)</f>
        <v>346769</v>
      </c>
      <c r="G112" s="3">
        <f t="shared" si="6"/>
        <v>52674.2111</v>
      </c>
    </row>
    <row r="113" spans="1:7" x14ac:dyDescent="0.25">
      <c r="A113" t="s">
        <v>96</v>
      </c>
      <c r="B113" t="s">
        <v>56</v>
      </c>
      <c r="C113">
        <v>0.1013</v>
      </c>
      <c r="D113">
        <f>VLOOKUP(A113,CensusDivisions!A:C, 3, FALSE)</f>
        <v>2</v>
      </c>
      <c r="E113" t="str">
        <f t="shared" si="5"/>
        <v>Middle Atlantic</v>
      </c>
      <c r="F113" cm="1">
        <f t="array" ref="F113">_xlfn.XLOOKUP(A113, Population!$C:$C, Population!$B:B)</f>
        <v>1143194</v>
      </c>
      <c r="G113" s="3">
        <f t="shared" si="6"/>
        <v>115805.55220000001</v>
      </c>
    </row>
    <row r="114" spans="1:7" x14ac:dyDescent="0.25">
      <c r="A114" t="s">
        <v>96</v>
      </c>
      <c r="B114" t="s">
        <v>57</v>
      </c>
      <c r="C114">
        <v>0.25390000000000001</v>
      </c>
      <c r="D114">
        <f>VLOOKUP(A114,CensusDivisions!A:C, 3, FALSE)</f>
        <v>2</v>
      </c>
      <c r="E114" t="str">
        <f t="shared" si="5"/>
        <v>Middle Atlantic</v>
      </c>
      <c r="F114" cm="1">
        <f t="array" ref="F114">_xlfn.XLOOKUP(A114, Population!$C:$C, Population!$B:B)</f>
        <v>1143194</v>
      </c>
      <c r="G114" s="3">
        <f t="shared" si="6"/>
        <v>290256.95660000003</v>
      </c>
    </row>
    <row r="115" spans="1:7" x14ac:dyDescent="0.25">
      <c r="A115" t="s">
        <v>96</v>
      </c>
      <c r="B115" t="s">
        <v>58</v>
      </c>
      <c r="C115">
        <v>0.16550000000000001</v>
      </c>
      <c r="D115">
        <f>VLOOKUP(A115,CensusDivisions!A:C, 3, FALSE)</f>
        <v>2</v>
      </c>
      <c r="E115" t="str">
        <f t="shared" si="5"/>
        <v>Middle Atlantic</v>
      </c>
      <c r="F115" cm="1">
        <f t="array" ref="F115">_xlfn.XLOOKUP(A115, Population!$C:$C, Population!$B:B)</f>
        <v>1143194</v>
      </c>
      <c r="G115" s="3">
        <f t="shared" si="6"/>
        <v>189198.60700000002</v>
      </c>
    </row>
    <row r="116" spans="1:7" x14ac:dyDescent="0.25">
      <c r="A116" t="s">
        <v>98</v>
      </c>
      <c r="B116" t="s">
        <v>56</v>
      </c>
      <c r="C116">
        <v>0.1105</v>
      </c>
      <c r="D116">
        <f>VLOOKUP(A116,CensusDivisions!A:C, 3, FALSE)</f>
        <v>1</v>
      </c>
      <c r="E116" t="str">
        <f t="shared" si="5"/>
        <v>New England</v>
      </c>
      <c r="F116" cm="1">
        <f t="array" ref="F116">_xlfn.XLOOKUP(A116, Population!$C:$C, Population!$B:B)</f>
        <v>79526</v>
      </c>
      <c r="G116" s="3">
        <f t="shared" si="6"/>
        <v>8787.6229999999996</v>
      </c>
    </row>
    <row r="117" spans="1:7" x14ac:dyDescent="0.25">
      <c r="A117" t="s">
        <v>98</v>
      </c>
      <c r="B117" t="s">
        <v>57</v>
      </c>
      <c r="C117">
        <v>0.23599999999999999</v>
      </c>
      <c r="D117">
        <f>VLOOKUP(A117,CensusDivisions!A:C, 3, FALSE)</f>
        <v>1</v>
      </c>
      <c r="E117" t="str">
        <f t="shared" si="5"/>
        <v>New England</v>
      </c>
      <c r="F117" cm="1">
        <f t="array" ref="F117">_xlfn.XLOOKUP(A117, Population!$C:$C, Population!$B:B)</f>
        <v>79526</v>
      </c>
      <c r="G117" s="3">
        <f t="shared" si="6"/>
        <v>18768.135999999999</v>
      </c>
    </row>
    <row r="118" spans="1:7" x14ac:dyDescent="0.25">
      <c r="A118" t="s">
        <v>98</v>
      </c>
      <c r="B118" t="s">
        <v>58</v>
      </c>
      <c r="C118">
        <v>0.1883</v>
      </c>
      <c r="D118">
        <f>VLOOKUP(A118,CensusDivisions!A:C, 3, FALSE)</f>
        <v>1</v>
      </c>
      <c r="E118" t="str">
        <f t="shared" si="5"/>
        <v>New England</v>
      </c>
      <c r="F118" cm="1">
        <f t="array" ref="F118">_xlfn.XLOOKUP(A118, Population!$C:$C, Population!$B:B)</f>
        <v>79526</v>
      </c>
      <c r="G118" s="3">
        <f t="shared" si="6"/>
        <v>14974.745799999999</v>
      </c>
    </row>
    <row r="119" spans="1:7" x14ac:dyDescent="0.25">
      <c r="A119" t="s">
        <v>99</v>
      </c>
      <c r="B119" t="s">
        <v>56</v>
      </c>
      <c r="C119">
        <v>9.3600000000000003E-2</v>
      </c>
      <c r="D119">
        <f>VLOOKUP(A119,CensusDivisions!A:C, 3, FALSE)</f>
        <v>5</v>
      </c>
      <c r="E119" t="str">
        <f t="shared" si="5"/>
        <v>South Atlantic</v>
      </c>
      <c r="F119" cm="1">
        <f t="array" ref="F119">_xlfn.XLOOKUP(A119, Population!$C:$C, Population!$B:B)</f>
        <v>597101</v>
      </c>
      <c r="G119" s="3">
        <f t="shared" si="6"/>
        <v>55888.653600000005</v>
      </c>
    </row>
    <row r="120" spans="1:7" x14ac:dyDescent="0.25">
      <c r="A120" t="s">
        <v>99</v>
      </c>
      <c r="B120" t="s">
        <v>57</v>
      </c>
      <c r="C120">
        <v>0.2301</v>
      </c>
      <c r="D120">
        <f>VLOOKUP(A120,CensusDivisions!A:C, 3, FALSE)</f>
        <v>5</v>
      </c>
      <c r="E120" t="str">
        <f t="shared" si="5"/>
        <v>South Atlantic</v>
      </c>
      <c r="F120" cm="1">
        <f t="array" ref="F120">_xlfn.XLOOKUP(A120, Population!$C:$C, Population!$B:B)</f>
        <v>597101</v>
      </c>
      <c r="G120" s="3">
        <f t="shared" si="6"/>
        <v>137392.94010000001</v>
      </c>
    </row>
    <row r="121" spans="1:7" x14ac:dyDescent="0.25">
      <c r="A121" t="s">
        <v>99</v>
      </c>
      <c r="B121" t="s">
        <v>58</v>
      </c>
      <c r="C121">
        <v>0.153</v>
      </c>
      <c r="D121">
        <f>VLOOKUP(A121,CensusDivisions!A:C, 3, FALSE)</f>
        <v>5</v>
      </c>
      <c r="E121" t="str">
        <f t="shared" si="5"/>
        <v>South Atlantic</v>
      </c>
      <c r="F121" cm="1">
        <f t="array" ref="F121">_xlfn.XLOOKUP(A121, Population!$C:$C, Population!$B:B)</f>
        <v>597101</v>
      </c>
      <c r="G121" s="3">
        <f t="shared" si="6"/>
        <v>91356.452999999994</v>
      </c>
    </row>
    <row r="122" spans="1:7" x14ac:dyDescent="0.25">
      <c r="A122" t="s">
        <v>100</v>
      </c>
      <c r="B122" t="s">
        <v>56</v>
      </c>
      <c r="C122">
        <v>8.3799999999999999E-2</v>
      </c>
      <c r="D122">
        <f>VLOOKUP(A122,CensusDivisions!A:C, 3, FALSE)</f>
        <v>4</v>
      </c>
      <c r="E122" t="str">
        <f t="shared" si="5"/>
        <v>West North Central</v>
      </c>
      <c r="F122" cm="1">
        <f t="array" ref="F122">_xlfn.XLOOKUP(A122, Population!$C:$C, Population!$B:B)</f>
        <v>113520</v>
      </c>
      <c r="G122" s="3">
        <f t="shared" si="6"/>
        <v>9512.9760000000006</v>
      </c>
    </row>
    <row r="123" spans="1:7" x14ac:dyDescent="0.25">
      <c r="A123" t="s">
        <v>100</v>
      </c>
      <c r="B123" t="s">
        <v>57</v>
      </c>
      <c r="C123">
        <v>0.20499999999999999</v>
      </c>
      <c r="D123">
        <f>VLOOKUP(A123,CensusDivisions!A:C, 3, FALSE)</f>
        <v>4</v>
      </c>
      <c r="E123" t="str">
        <f t="shared" si="5"/>
        <v>West North Central</v>
      </c>
      <c r="F123" cm="1">
        <f t="array" ref="F123">_xlfn.XLOOKUP(A123, Population!$C:$C, Population!$B:B)</f>
        <v>113520</v>
      </c>
      <c r="G123" s="3">
        <f t="shared" si="6"/>
        <v>23271.599999999999</v>
      </c>
    </row>
    <row r="124" spans="1:7" x14ac:dyDescent="0.25">
      <c r="A124" t="s">
        <v>100</v>
      </c>
      <c r="B124" t="s">
        <v>58</v>
      </c>
      <c r="C124">
        <v>0.14219999999999999</v>
      </c>
      <c r="D124">
        <f>VLOOKUP(A124,CensusDivisions!A:C, 3, FALSE)</f>
        <v>4</v>
      </c>
      <c r="E124" t="str">
        <f t="shared" si="5"/>
        <v>West North Central</v>
      </c>
      <c r="F124" cm="1">
        <f t="array" ref="F124">_xlfn.XLOOKUP(A124, Population!$C:$C, Population!$B:B)</f>
        <v>113520</v>
      </c>
      <c r="G124" s="3">
        <f t="shared" si="6"/>
        <v>16142.544</v>
      </c>
    </row>
    <row r="125" spans="1:7" x14ac:dyDescent="0.25">
      <c r="A125" t="s">
        <v>101</v>
      </c>
      <c r="B125" t="s">
        <v>56</v>
      </c>
      <c r="C125">
        <v>9.01E-2</v>
      </c>
      <c r="D125">
        <f>VLOOKUP(A125,CensusDivisions!A:C, 3, FALSE)</f>
        <v>6</v>
      </c>
      <c r="E125" t="str">
        <f t="shared" si="5"/>
        <v>East South Central</v>
      </c>
      <c r="F125" cm="1">
        <f t="array" ref="F125">_xlfn.XLOOKUP(A125, Population!$C:$C, Population!$B:B)</f>
        <v>619660</v>
      </c>
      <c r="G125" s="3">
        <f t="shared" si="6"/>
        <v>55831.366000000002</v>
      </c>
    </row>
    <row r="126" spans="1:7" x14ac:dyDescent="0.25">
      <c r="A126" t="s">
        <v>101</v>
      </c>
      <c r="B126" t="s">
        <v>57</v>
      </c>
      <c r="C126">
        <v>0.27010000000000001</v>
      </c>
      <c r="D126">
        <f>VLOOKUP(A126,CensusDivisions!A:C, 3, FALSE)</f>
        <v>6</v>
      </c>
      <c r="E126" t="str">
        <f t="shared" si="5"/>
        <v>East South Central</v>
      </c>
      <c r="F126" cm="1">
        <f t="array" ref="F126">_xlfn.XLOOKUP(A126, Population!$C:$C, Population!$B:B)</f>
        <v>619660</v>
      </c>
      <c r="G126" s="3">
        <f t="shared" si="6"/>
        <v>167370.166</v>
      </c>
    </row>
    <row r="127" spans="1:7" x14ac:dyDescent="0.25">
      <c r="A127" t="s">
        <v>101</v>
      </c>
      <c r="B127" t="s">
        <v>58</v>
      </c>
      <c r="C127">
        <v>0.17380000000000001</v>
      </c>
      <c r="D127">
        <f>VLOOKUP(A127,CensusDivisions!A:C, 3, FALSE)</f>
        <v>6</v>
      </c>
      <c r="E127" t="str">
        <f t="shared" si="5"/>
        <v>East South Central</v>
      </c>
      <c r="F127" cm="1">
        <f t="array" ref="F127">_xlfn.XLOOKUP(A127, Population!$C:$C, Population!$B:B)</f>
        <v>619660</v>
      </c>
      <c r="G127" s="3">
        <f t="shared" si="6"/>
        <v>107696.90800000001</v>
      </c>
    </row>
    <row r="128" spans="1:7" x14ac:dyDescent="0.25">
      <c r="A128" t="s">
        <v>102</v>
      </c>
      <c r="B128" t="s">
        <v>56</v>
      </c>
      <c r="C128">
        <v>8.3699999999999997E-2</v>
      </c>
      <c r="D128">
        <f>VLOOKUP(A128,CensusDivisions!A:C, 3, FALSE)</f>
        <v>7</v>
      </c>
      <c r="E128" t="str">
        <f t="shared" si="5"/>
        <v>West South Central</v>
      </c>
      <c r="F128" cm="1">
        <f t="array" ref="F128">_xlfn.XLOOKUP(A128, Population!$C:$C, Population!$B:B)</f>
        <v>1860581</v>
      </c>
      <c r="G128" s="3">
        <f t="shared" si="6"/>
        <v>155730.62969999999</v>
      </c>
    </row>
    <row r="129" spans="1:7" x14ac:dyDescent="0.25">
      <c r="A129" t="s">
        <v>102</v>
      </c>
      <c r="B129" t="s">
        <v>57</v>
      </c>
      <c r="C129">
        <v>0.26579999999999998</v>
      </c>
      <c r="D129">
        <f>VLOOKUP(A129,CensusDivisions!A:C, 3, FALSE)</f>
        <v>7</v>
      </c>
      <c r="E129" t="str">
        <f t="shared" si="5"/>
        <v>West South Central</v>
      </c>
      <c r="F129" cm="1">
        <f t="array" ref="F129">_xlfn.XLOOKUP(A129, Population!$C:$C, Population!$B:B)</f>
        <v>1860581</v>
      </c>
      <c r="G129" s="3">
        <f t="shared" si="6"/>
        <v>494542.42979999998</v>
      </c>
    </row>
    <row r="130" spans="1:7" x14ac:dyDescent="0.25">
      <c r="A130" t="s">
        <v>102</v>
      </c>
      <c r="B130" t="s">
        <v>58</v>
      </c>
      <c r="C130">
        <v>0.1643</v>
      </c>
      <c r="D130">
        <f>VLOOKUP(A130,CensusDivisions!A:C, 3, FALSE)</f>
        <v>7</v>
      </c>
      <c r="E130" t="str">
        <f t="shared" si="5"/>
        <v>West South Central</v>
      </c>
      <c r="F130" cm="1">
        <f t="array" ref="F130">_xlfn.XLOOKUP(A130, Population!$C:$C, Population!$B:B)</f>
        <v>1860581</v>
      </c>
      <c r="G130" s="3">
        <f t="shared" si="6"/>
        <v>305693.4583</v>
      </c>
    </row>
    <row r="131" spans="1:7" x14ac:dyDescent="0.25">
      <c r="A131" t="s">
        <v>104</v>
      </c>
      <c r="B131" t="s">
        <v>56</v>
      </c>
      <c r="C131">
        <v>7.3599999999999999E-2</v>
      </c>
      <c r="D131">
        <f>VLOOKUP(A131,CensusDivisions!A:C, 3, FALSE)</f>
        <v>8</v>
      </c>
      <c r="E131" t="str">
        <f t="shared" si="5"/>
        <v>Mountain</v>
      </c>
      <c r="F131" cm="1">
        <f t="array" ref="F131">_xlfn.XLOOKUP(A131, Population!$C:$C, Population!$B:B)</f>
        <v>187950</v>
      </c>
      <c r="G131" s="3">
        <f t="shared" si="6"/>
        <v>13833.119999999999</v>
      </c>
    </row>
    <row r="132" spans="1:7" x14ac:dyDescent="0.25">
      <c r="A132" t="s">
        <v>104</v>
      </c>
      <c r="B132" t="s">
        <v>57</v>
      </c>
      <c r="C132">
        <v>0.22059999999999999</v>
      </c>
      <c r="D132">
        <f>VLOOKUP(A132,CensusDivisions!A:C, 3, FALSE)</f>
        <v>8</v>
      </c>
      <c r="E132" t="str">
        <f t="shared" si="5"/>
        <v>Mountain</v>
      </c>
      <c r="F132" cm="1">
        <f t="array" ref="F132">_xlfn.XLOOKUP(A132, Population!$C:$C, Population!$B:B)</f>
        <v>187950</v>
      </c>
      <c r="G132" s="3">
        <f t="shared" si="6"/>
        <v>41461.769999999997</v>
      </c>
    </row>
    <row r="133" spans="1:7" x14ac:dyDescent="0.25">
      <c r="A133" t="s">
        <v>104</v>
      </c>
      <c r="B133" t="s">
        <v>58</v>
      </c>
      <c r="C133">
        <v>0.18379999999999999</v>
      </c>
      <c r="D133">
        <f>VLOOKUP(A133,CensusDivisions!A:C, 3, FALSE)</f>
        <v>8</v>
      </c>
      <c r="E133" t="str">
        <f t="shared" si="5"/>
        <v>Mountain</v>
      </c>
      <c r="F133" cm="1">
        <f t="array" ref="F133">_xlfn.XLOOKUP(A133, Population!$C:$C, Population!$B:B)</f>
        <v>187950</v>
      </c>
      <c r="G133" s="3">
        <f t="shared" si="6"/>
        <v>34545.21</v>
      </c>
    </row>
    <row r="134" spans="1:7" x14ac:dyDescent="0.25">
      <c r="A134" t="s">
        <v>105</v>
      </c>
      <c r="B134" t="s">
        <v>56</v>
      </c>
      <c r="C134">
        <v>7.9399999999999998E-2</v>
      </c>
      <c r="D134">
        <f>VLOOKUP(A134,CensusDivisions!A:C, 3, FALSE)</f>
        <v>1</v>
      </c>
      <c r="E134" t="str">
        <f t="shared" si="5"/>
        <v>New England</v>
      </c>
      <c r="F134" cm="1">
        <f t="array" ref="F134">_xlfn.XLOOKUP(A134, Population!$C:$C, Population!$B:B)</f>
        <v>101458</v>
      </c>
      <c r="G134" s="3">
        <f t="shared" si="6"/>
        <v>8055.7651999999998</v>
      </c>
    </row>
    <row r="135" spans="1:7" x14ac:dyDescent="0.25">
      <c r="A135" t="s">
        <v>105</v>
      </c>
      <c r="B135" t="s">
        <v>57</v>
      </c>
      <c r="C135">
        <v>0.1714</v>
      </c>
      <c r="D135">
        <f>VLOOKUP(A135,CensusDivisions!A:C, 3, FALSE)</f>
        <v>1</v>
      </c>
      <c r="E135" t="str">
        <f t="shared" si="5"/>
        <v>New England</v>
      </c>
      <c r="F135" cm="1">
        <f t="array" ref="F135">_xlfn.XLOOKUP(A135, Population!$C:$C, Population!$B:B)</f>
        <v>101458</v>
      </c>
      <c r="G135" s="3">
        <f t="shared" si="6"/>
        <v>17389.9012</v>
      </c>
    </row>
    <row r="136" spans="1:7" x14ac:dyDescent="0.25">
      <c r="A136" t="s">
        <v>105</v>
      </c>
      <c r="B136" t="s">
        <v>58</v>
      </c>
      <c r="C136">
        <v>0.16389999999999999</v>
      </c>
      <c r="D136">
        <f>VLOOKUP(A136,CensusDivisions!A:C, 3, FALSE)</f>
        <v>1</v>
      </c>
      <c r="E136" t="str">
        <f t="shared" si="5"/>
        <v>New England</v>
      </c>
      <c r="F136" cm="1">
        <f t="array" ref="F136">_xlfn.XLOOKUP(A136, Population!$C:$C, Population!$B:B)</f>
        <v>101458</v>
      </c>
      <c r="G136" s="3">
        <f t="shared" si="6"/>
        <v>16628.966199999999</v>
      </c>
    </row>
    <row r="137" spans="1:7" x14ac:dyDescent="0.25">
      <c r="A137" t="s">
        <v>107</v>
      </c>
      <c r="B137" t="s">
        <v>56</v>
      </c>
      <c r="C137">
        <v>9.4899999999999998E-2</v>
      </c>
      <c r="D137">
        <f>VLOOKUP(A137,CensusDivisions!A:C, 3, FALSE)</f>
        <v>5</v>
      </c>
      <c r="E137" t="str">
        <f t="shared" si="5"/>
        <v>South Atlantic</v>
      </c>
      <c r="F137" cm="1">
        <f t="array" ref="F137">_xlfn.XLOOKUP(A137, Population!$C:$C, Population!$B:B)</f>
        <v>913337</v>
      </c>
      <c r="G137" s="3">
        <f t="shared" si="6"/>
        <v>86675.681299999997</v>
      </c>
    </row>
    <row r="138" spans="1:7" x14ac:dyDescent="0.25">
      <c r="A138" t="s">
        <v>107</v>
      </c>
      <c r="B138" t="s">
        <v>57</v>
      </c>
      <c r="C138">
        <v>0.2407</v>
      </c>
      <c r="D138">
        <f>VLOOKUP(A138,CensusDivisions!A:C, 3, FALSE)</f>
        <v>5</v>
      </c>
      <c r="E138" t="str">
        <f t="shared" si="5"/>
        <v>South Atlantic</v>
      </c>
      <c r="F138" cm="1">
        <f t="array" ref="F138">_xlfn.XLOOKUP(A138, Population!$C:$C, Population!$B:B)</f>
        <v>913337</v>
      </c>
      <c r="G138" s="3">
        <f t="shared" si="6"/>
        <v>219840.21590000001</v>
      </c>
    </row>
    <row r="139" spans="1:7" x14ac:dyDescent="0.25">
      <c r="A139" t="s">
        <v>107</v>
      </c>
      <c r="B139" t="s">
        <v>58</v>
      </c>
      <c r="C139">
        <v>0.15329999999999999</v>
      </c>
      <c r="D139">
        <f>VLOOKUP(A139,CensusDivisions!A:C, 3, FALSE)</f>
        <v>5</v>
      </c>
      <c r="E139" t="str">
        <f t="shared" si="5"/>
        <v>South Atlantic</v>
      </c>
      <c r="F139" cm="1">
        <f t="array" ref="F139">_xlfn.XLOOKUP(A139, Population!$C:$C, Population!$B:B)</f>
        <v>913337</v>
      </c>
      <c r="G139" s="3">
        <f t="shared" si="6"/>
        <v>140014.56209999998</v>
      </c>
    </row>
    <row r="140" spans="1:7" x14ac:dyDescent="0.25">
      <c r="A140" t="s">
        <v>108</v>
      </c>
      <c r="B140" t="s">
        <v>56</v>
      </c>
      <c r="C140">
        <v>8.1600000000000006E-2</v>
      </c>
      <c r="D140">
        <f>VLOOKUP(A140,CensusDivisions!A:C, 3, FALSE)</f>
        <v>9</v>
      </c>
      <c r="E140" t="str">
        <f t="shared" si="5"/>
        <v>Pacific</v>
      </c>
      <c r="F140" cm="1">
        <f t="array" ref="F140">_xlfn.XLOOKUP(A140, Population!$C:$C, Population!$B:B)</f>
        <v>678828</v>
      </c>
      <c r="G140" s="3">
        <f t="shared" si="6"/>
        <v>55392.364800000003</v>
      </c>
    </row>
    <row r="141" spans="1:7" x14ac:dyDescent="0.25">
      <c r="A141" t="s">
        <v>108</v>
      </c>
      <c r="B141" t="s">
        <v>57</v>
      </c>
      <c r="C141">
        <v>0.2117</v>
      </c>
      <c r="D141">
        <f>VLOOKUP(A141,CensusDivisions!A:C, 3, FALSE)</f>
        <v>9</v>
      </c>
      <c r="E141" t="str">
        <f t="shared" si="5"/>
        <v>Pacific</v>
      </c>
      <c r="F141" cm="1">
        <f t="array" ref="F141">_xlfn.XLOOKUP(A141, Population!$C:$C, Population!$B:B)</f>
        <v>678828</v>
      </c>
      <c r="G141" s="3">
        <f t="shared" si="6"/>
        <v>143707.88759999999</v>
      </c>
    </row>
    <row r="142" spans="1:7" x14ac:dyDescent="0.25">
      <c r="A142" t="s">
        <v>108</v>
      </c>
      <c r="B142" t="s">
        <v>58</v>
      </c>
      <c r="C142">
        <v>0.14779999999999999</v>
      </c>
      <c r="D142">
        <f>VLOOKUP(A142,CensusDivisions!A:C, 3, FALSE)</f>
        <v>9</v>
      </c>
      <c r="E142" t="str">
        <f t="shared" si="5"/>
        <v>Pacific</v>
      </c>
      <c r="F142" cm="1">
        <f t="array" ref="F142">_xlfn.XLOOKUP(A142, Population!$C:$C, Population!$B:B)</f>
        <v>678828</v>
      </c>
      <c r="G142" s="3">
        <f t="shared" si="6"/>
        <v>100330.7784</v>
      </c>
    </row>
    <row r="143" spans="1:7" x14ac:dyDescent="0.25">
      <c r="A143" t="s">
        <v>109</v>
      </c>
      <c r="B143" t="s">
        <v>56</v>
      </c>
      <c r="C143">
        <v>8.3699999999999997E-2</v>
      </c>
      <c r="D143">
        <f>VLOOKUP(A143,CensusDivisions!A:C, 3, FALSE)</f>
        <v>5</v>
      </c>
      <c r="E143" t="str">
        <f t="shared" si="5"/>
        <v>South Atlantic</v>
      </c>
      <c r="F143" cm="1">
        <f t="array" ref="F143">_xlfn.XLOOKUP(A143, Population!$C:$C, Population!$B:B)</f>
        <v>198768</v>
      </c>
      <c r="G143" s="3">
        <f t="shared" si="6"/>
        <v>16636.881600000001</v>
      </c>
    </row>
    <row r="144" spans="1:7" x14ac:dyDescent="0.25">
      <c r="A144" t="s">
        <v>109</v>
      </c>
      <c r="B144" t="s">
        <v>57</v>
      </c>
      <c r="C144">
        <v>0.27800000000000002</v>
      </c>
      <c r="D144">
        <f>VLOOKUP(A144,CensusDivisions!A:C, 3, FALSE)</f>
        <v>5</v>
      </c>
      <c r="E144" t="str">
        <f t="shared" si="5"/>
        <v>South Atlantic</v>
      </c>
      <c r="F144" cm="1">
        <f t="array" ref="F144">_xlfn.XLOOKUP(A144, Population!$C:$C, Population!$B:B)</f>
        <v>198768</v>
      </c>
      <c r="G144" s="3">
        <f t="shared" si="6"/>
        <v>55257.504000000008</v>
      </c>
    </row>
    <row r="145" spans="1:7" x14ac:dyDescent="0.25">
      <c r="A145" t="s">
        <v>109</v>
      </c>
      <c r="B145" t="s">
        <v>58</v>
      </c>
      <c r="C145">
        <v>0.19539999999999999</v>
      </c>
      <c r="D145">
        <f>VLOOKUP(A145,CensusDivisions!A:C, 3, FALSE)</f>
        <v>5</v>
      </c>
      <c r="E145" t="str">
        <f t="shared" si="5"/>
        <v>South Atlantic</v>
      </c>
      <c r="F145" cm="1">
        <f t="array" ref="F145">_xlfn.XLOOKUP(A145, Population!$C:$C, Population!$B:B)</f>
        <v>198768</v>
      </c>
      <c r="G145" s="3">
        <f t="shared" si="6"/>
        <v>38839.267199999995</v>
      </c>
    </row>
    <row r="146" spans="1:7" x14ac:dyDescent="0.25">
      <c r="A146" t="s">
        <v>110</v>
      </c>
      <c r="B146" t="s">
        <v>56</v>
      </c>
      <c r="C146">
        <v>8.7800000000000003E-2</v>
      </c>
      <c r="D146">
        <f>VLOOKUP(A146,CensusDivisions!A:C, 3, FALSE)</f>
        <v>3</v>
      </c>
      <c r="E146" t="str">
        <f t="shared" si="5"/>
        <v>East North Central</v>
      </c>
      <c r="F146" cm="1">
        <f t="array" ref="F146">_xlfn.XLOOKUP(A146, Population!$C:$C, Population!$B:B)</f>
        <v>493538</v>
      </c>
      <c r="G146" s="3">
        <f t="shared" si="6"/>
        <v>43332.636400000003</v>
      </c>
    </row>
    <row r="147" spans="1:7" x14ac:dyDescent="0.25">
      <c r="A147" t="s">
        <v>110</v>
      </c>
      <c r="B147" t="s">
        <v>57</v>
      </c>
      <c r="C147">
        <v>0.23760000000000001</v>
      </c>
      <c r="D147">
        <f>VLOOKUP(A147,CensusDivisions!A:C, 3, FALSE)</f>
        <v>3</v>
      </c>
      <c r="E147" t="str">
        <f t="shared" si="5"/>
        <v>East North Central</v>
      </c>
      <c r="F147" cm="1">
        <f t="array" ref="F147">_xlfn.XLOOKUP(A147, Population!$C:$C, Population!$B:B)</f>
        <v>493538</v>
      </c>
      <c r="G147" s="3">
        <f t="shared" si="6"/>
        <v>117264.62880000001</v>
      </c>
    </row>
    <row r="148" spans="1:7" x14ac:dyDescent="0.25">
      <c r="A148" t="s">
        <v>110</v>
      </c>
      <c r="B148" t="s">
        <v>58</v>
      </c>
      <c r="C148">
        <v>0.15179999999999999</v>
      </c>
      <c r="D148">
        <f>VLOOKUP(A148,CensusDivisions!A:C, 3, FALSE)</f>
        <v>3</v>
      </c>
      <c r="E148" t="str">
        <f t="shared" si="5"/>
        <v>East North Central</v>
      </c>
      <c r="F148" cm="1">
        <f t="array" ref="F148">_xlfn.XLOOKUP(A148, Population!$C:$C, Population!$B:B)</f>
        <v>493538</v>
      </c>
      <c r="G148" s="3">
        <f t="shared" si="6"/>
        <v>74919.068399999989</v>
      </c>
    </row>
    <row r="149" spans="1:7" x14ac:dyDescent="0.25">
      <c r="A149" t="s">
        <v>111</v>
      </c>
      <c r="B149" t="s">
        <v>56</v>
      </c>
      <c r="C149">
        <v>7.1499999999999994E-2</v>
      </c>
      <c r="D149">
        <f>VLOOKUP(A149,CensusDivisions!A:C, 3, FALSE)</f>
        <v>8</v>
      </c>
      <c r="E149" t="str">
        <f t="shared" si="5"/>
        <v>Mountain</v>
      </c>
      <c r="F149" cm="1">
        <f t="array" ref="F149">_xlfn.XLOOKUP(A149, Population!$C:$C, Population!$B:B)</f>
        <v>90740</v>
      </c>
      <c r="G149" s="3">
        <f t="shared" si="6"/>
        <v>6487.91</v>
      </c>
    </row>
    <row r="150" spans="1:7" x14ac:dyDescent="0.25">
      <c r="A150" t="s">
        <v>111</v>
      </c>
      <c r="B150" t="s">
        <v>57</v>
      </c>
      <c r="C150">
        <v>0.15579999999999999</v>
      </c>
      <c r="D150">
        <f>VLOOKUP(A150,CensusDivisions!A:C, 3, FALSE)</f>
        <v>8</v>
      </c>
      <c r="E150" t="str">
        <f t="shared" si="5"/>
        <v>Mountain</v>
      </c>
      <c r="F150" cm="1">
        <f t="array" ref="F150">_xlfn.XLOOKUP(A150, Population!$C:$C, Population!$B:B)</f>
        <v>90740</v>
      </c>
      <c r="G150" s="3">
        <f t="shared" si="6"/>
        <v>14137.291999999999</v>
      </c>
    </row>
    <row r="151" spans="1:7" x14ac:dyDescent="0.25">
      <c r="A151" t="s">
        <v>111</v>
      </c>
      <c r="B151" t="s">
        <v>58</v>
      </c>
      <c r="C151">
        <v>0.129</v>
      </c>
      <c r="D151">
        <f>VLOOKUP(A151,CensusDivisions!A:C, 3, FALSE)</f>
        <v>8</v>
      </c>
      <c r="E151" t="str">
        <f t="shared" si="5"/>
        <v>Mountain</v>
      </c>
      <c r="F151" cm="1">
        <f t="array" ref="F151">_xlfn.XLOOKUP(A151, Population!$C:$C, Population!$B:B)</f>
        <v>90740</v>
      </c>
      <c r="G151" s="3">
        <f t="shared" si="6"/>
        <v>11705.460000000001</v>
      </c>
    </row>
    <row r="152" spans="1:7" x14ac:dyDescent="0.25">
      <c r="A152" t="s">
        <v>97</v>
      </c>
      <c r="B152" t="s">
        <v>56</v>
      </c>
      <c r="C152">
        <v>8.5000000000000006E-2</v>
      </c>
      <c r="D152" t="e">
        <f>VLOOKUP(A152,CensusDivisions!A:C, 3, FALSE)</f>
        <v>#N/A</v>
      </c>
    </row>
    <row r="153" spans="1:7" x14ac:dyDescent="0.25">
      <c r="A153" t="s">
        <v>97</v>
      </c>
      <c r="B153" t="s">
        <v>56</v>
      </c>
      <c r="C153">
        <v>5.8400000000000001E-2</v>
      </c>
      <c r="D153" t="e">
        <f>VLOOKUP(A153,CensusDivisions!A:C, 3, FALSE)</f>
        <v>#N/A</v>
      </c>
    </row>
    <row r="154" spans="1:7" x14ac:dyDescent="0.25">
      <c r="A154" t="s">
        <v>97</v>
      </c>
      <c r="B154" t="s">
        <v>56</v>
      </c>
      <c r="C154">
        <v>6.5699999999999995E-2</v>
      </c>
      <c r="D154" t="e">
        <f>VLOOKUP(A154,CensusDivisions!A:C, 3, FALSE)</f>
        <v>#N/A</v>
      </c>
    </row>
    <row r="155" spans="1:7" x14ac:dyDescent="0.25">
      <c r="A155" t="s">
        <v>97</v>
      </c>
      <c r="B155" t="s">
        <v>56</v>
      </c>
      <c r="C155">
        <v>0.1091</v>
      </c>
      <c r="D155" t="e">
        <f>VLOOKUP(A155,CensusDivisions!A:C, 3, FALSE)</f>
        <v>#N/A</v>
      </c>
    </row>
    <row r="156" spans="1:7" x14ac:dyDescent="0.25">
      <c r="A156" t="s">
        <v>97</v>
      </c>
      <c r="B156" t="s">
        <v>57</v>
      </c>
      <c r="C156">
        <v>0.30840000000000001</v>
      </c>
      <c r="D156" t="e">
        <f>VLOOKUP(A156,CensusDivisions!A:C, 3, FALSE)</f>
        <v>#N/A</v>
      </c>
    </row>
    <row r="157" spans="1:7" x14ac:dyDescent="0.25">
      <c r="A157" t="s">
        <v>97</v>
      </c>
      <c r="B157" t="s">
        <v>57</v>
      </c>
      <c r="C157">
        <v>0.37169999999999997</v>
      </c>
      <c r="D157" t="e">
        <f>VLOOKUP(A157,CensusDivisions!A:C, 3, FALSE)</f>
        <v>#N/A</v>
      </c>
    </row>
    <row r="158" spans="1:7" x14ac:dyDescent="0.25">
      <c r="A158" t="s">
        <v>97</v>
      </c>
      <c r="B158" t="s">
        <v>57</v>
      </c>
      <c r="C158">
        <v>0.30590000000000001</v>
      </c>
      <c r="D158" t="e">
        <f>VLOOKUP(A158,CensusDivisions!A:C, 3, FALSE)</f>
        <v>#N/A</v>
      </c>
    </row>
    <row r="159" spans="1:7" x14ac:dyDescent="0.25">
      <c r="A159" t="s">
        <v>97</v>
      </c>
      <c r="B159" t="s">
        <v>57</v>
      </c>
      <c r="C159">
        <v>0.31359999999999999</v>
      </c>
      <c r="D159" t="e">
        <f>VLOOKUP(A159,CensusDivisions!A:C, 3, FALSE)</f>
        <v>#N/A</v>
      </c>
    </row>
    <row r="160" spans="1:7" x14ac:dyDescent="0.25">
      <c r="A160" t="s">
        <v>97</v>
      </c>
      <c r="B160" t="s">
        <v>58</v>
      </c>
      <c r="C160">
        <v>0.111</v>
      </c>
      <c r="D160" t="e">
        <f>VLOOKUP(A160,CensusDivisions!A:C, 3, FALSE)</f>
        <v>#N/A</v>
      </c>
    </row>
    <row r="161" spans="1:4" x14ac:dyDescent="0.25">
      <c r="A161" t="s">
        <v>97</v>
      </c>
      <c r="B161" t="s">
        <v>58</v>
      </c>
      <c r="C161">
        <v>0.1797</v>
      </c>
      <c r="D161" t="e">
        <f>VLOOKUP(A161,CensusDivisions!A:C, 3, FALSE)</f>
        <v>#N/A</v>
      </c>
    </row>
    <row r="162" spans="1:4" x14ac:dyDescent="0.25">
      <c r="A162" t="s">
        <v>97</v>
      </c>
      <c r="B162" t="s">
        <v>58</v>
      </c>
      <c r="C162">
        <v>0.14099999999999999</v>
      </c>
      <c r="D162" t="e">
        <f>VLOOKUP(A162,CensusDivisions!A:C, 3, FALSE)</f>
        <v>#N/A</v>
      </c>
    </row>
    <row r="163" spans="1:4" x14ac:dyDescent="0.25">
      <c r="A163" t="s">
        <v>97</v>
      </c>
      <c r="B163" t="s">
        <v>58</v>
      </c>
      <c r="C163">
        <v>7.4700000000000003E-2</v>
      </c>
      <c r="D163" t="e">
        <f>VLOOKUP(A163,CensusDivisions!A:C, 3, FALSE)</f>
        <v>#N/A</v>
      </c>
    </row>
    <row r="164" spans="1:4" x14ac:dyDescent="0.25">
      <c r="A164" t="s">
        <v>103</v>
      </c>
      <c r="B164" t="s">
        <v>56</v>
      </c>
      <c r="D164" t="e">
        <f>VLOOKUP(A164,CensusDivisions!A:C, 3, FALSE)</f>
        <v>#N/A</v>
      </c>
    </row>
    <row r="165" spans="1:4" x14ac:dyDescent="0.25">
      <c r="A165" t="s">
        <v>103</v>
      </c>
      <c r="B165" t="s">
        <v>56</v>
      </c>
      <c r="D165" t="e">
        <f>VLOOKUP(A165,CensusDivisions!A:C, 3, FALSE)</f>
        <v>#N/A</v>
      </c>
    </row>
    <row r="166" spans="1:4" x14ac:dyDescent="0.25">
      <c r="A166" t="s">
        <v>103</v>
      </c>
      <c r="B166" t="s">
        <v>56</v>
      </c>
      <c r="D166" t="e">
        <f>VLOOKUP(A166,CensusDivisions!A:C, 3, FALSE)</f>
        <v>#N/A</v>
      </c>
    </row>
    <row r="167" spans="1:4" x14ac:dyDescent="0.25">
      <c r="A167" t="s">
        <v>103</v>
      </c>
      <c r="B167" t="s">
        <v>56</v>
      </c>
      <c r="D167" t="e">
        <f>VLOOKUP(A167,CensusDivisions!A:C, 3, FALSE)</f>
        <v>#N/A</v>
      </c>
    </row>
    <row r="168" spans="1:4" x14ac:dyDescent="0.25">
      <c r="A168" t="s">
        <v>103</v>
      </c>
      <c r="B168" t="s">
        <v>57</v>
      </c>
      <c r="D168" t="e">
        <f>VLOOKUP(A168,CensusDivisions!A:C, 3, FALSE)</f>
        <v>#N/A</v>
      </c>
    </row>
    <row r="169" spans="1:4" x14ac:dyDescent="0.25">
      <c r="A169" t="s">
        <v>103</v>
      </c>
      <c r="B169" t="s">
        <v>57</v>
      </c>
      <c r="D169" t="e">
        <f>VLOOKUP(A169,CensusDivisions!A:C, 3, FALSE)</f>
        <v>#N/A</v>
      </c>
    </row>
    <row r="170" spans="1:4" x14ac:dyDescent="0.25">
      <c r="A170" t="s">
        <v>103</v>
      </c>
      <c r="B170" t="s">
        <v>57</v>
      </c>
      <c r="D170" t="e">
        <f>VLOOKUP(A170,CensusDivisions!A:C, 3, FALSE)</f>
        <v>#N/A</v>
      </c>
    </row>
    <row r="171" spans="1:4" x14ac:dyDescent="0.25">
      <c r="A171" t="s">
        <v>103</v>
      </c>
      <c r="B171" t="s">
        <v>57</v>
      </c>
      <c r="D171" t="e">
        <f>VLOOKUP(A171,CensusDivisions!A:C, 3, FALSE)</f>
        <v>#N/A</v>
      </c>
    </row>
    <row r="172" spans="1:4" x14ac:dyDescent="0.25">
      <c r="A172" t="s">
        <v>103</v>
      </c>
      <c r="B172" t="s">
        <v>58</v>
      </c>
      <c r="D172" t="e">
        <f>VLOOKUP(A172,CensusDivisions!A:C, 3, FALSE)</f>
        <v>#N/A</v>
      </c>
    </row>
    <row r="173" spans="1:4" x14ac:dyDescent="0.25">
      <c r="A173" t="s">
        <v>103</v>
      </c>
      <c r="B173" t="s">
        <v>58</v>
      </c>
      <c r="D173" t="e">
        <f>VLOOKUP(A173,CensusDivisions!A:C, 3, FALSE)</f>
        <v>#N/A</v>
      </c>
    </row>
    <row r="174" spans="1:4" x14ac:dyDescent="0.25">
      <c r="A174" t="s">
        <v>103</v>
      </c>
      <c r="B174" t="s">
        <v>58</v>
      </c>
      <c r="D174" t="e">
        <f>VLOOKUP(A174,CensusDivisions!A:C, 3, FALSE)</f>
        <v>#N/A</v>
      </c>
    </row>
    <row r="175" spans="1:4" x14ac:dyDescent="0.25">
      <c r="A175" t="s">
        <v>103</v>
      </c>
      <c r="B175" t="s">
        <v>58</v>
      </c>
      <c r="D175" t="e">
        <f>VLOOKUP(A175,CensusDivisions!A:C, 3, FALSE)</f>
        <v>#N/A</v>
      </c>
    </row>
    <row r="176" spans="1:4" x14ac:dyDescent="0.25">
      <c r="A176" t="s">
        <v>106</v>
      </c>
      <c r="B176" t="s">
        <v>56</v>
      </c>
      <c r="D176" t="e">
        <f>VLOOKUP(A176,CensusDivisions!A:C, 3, FALSE)</f>
        <v>#N/A</v>
      </c>
    </row>
    <row r="177" spans="1:4" x14ac:dyDescent="0.25">
      <c r="A177" t="s">
        <v>106</v>
      </c>
      <c r="B177" t="s">
        <v>56</v>
      </c>
      <c r="D177" t="e">
        <f>VLOOKUP(A177,CensusDivisions!A:C, 3, FALSE)</f>
        <v>#N/A</v>
      </c>
    </row>
    <row r="178" spans="1:4" x14ac:dyDescent="0.25">
      <c r="A178" t="s">
        <v>106</v>
      </c>
      <c r="B178" t="s">
        <v>56</v>
      </c>
      <c r="C178">
        <v>4.9599999999999998E-2</v>
      </c>
      <c r="D178" t="e">
        <f>VLOOKUP(A178,CensusDivisions!A:C, 3, FALSE)</f>
        <v>#N/A</v>
      </c>
    </row>
    <row r="179" spans="1:4" x14ac:dyDescent="0.25">
      <c r="A179" t="s">
        <v>106</v>
      </c>
      <c r="B179" t="s">
        <v>56</v>
      </c>
      <c r="C179">
        <v>0.12640000000000001</v>
      </c>
      <c r="D179" t="e">
        <f>VLOOKUP(A179,CensusDivisions!A:C, 3, FALSE)</f>
        <v>#N/A</v>
      </c>
    </row>
    <row r="180" spans="1:4" x14ac:dyDescent="0.25">
      <c r="A180" t="s">
        <v>106</v>
      </c>
      <c r="B180" t="s">
        <v>57</v>
      </c>
      <c r="C180">
        <v>0.19070000000000001</v>
      </c>
      <c r="D180" t="e">
        <f>VLOOKUP(A180,CensusDivisions!A:C, 3, FALSE)</f>
        <v>#N/A</v>
      </c>
    </row>
    <row r="181" spans="1:4" x14ac:dyDescent="0.25">
      <c r="A181" t="s">
        <v>106</v>
      </c>
      <c r="B181" t="s">
        <v>57</v>
      </c>
      <c r="C181">
        <v>0.52569999999999995</v>
      </c>
      <c r="D181" t="e">
        <f>VLOOKUP(A181,CensusDivisions!A:C, 3, FALSE)</f>
        <v>#N/A</v>
      </c>
    </row>
    <row r="182" spans="1:4" x14ac:dyDescent="0.25">
      <c r="A182" t="s">
        <v>106</v>
      </c>
      <c r="B182" t="s">
        <v>57</v>
      </c>
      <c r="C182">
        <v>0.18809999999999999</v>
      </c>
      <c r="D182" t="e">
        <f>VLOOKUP(A182,CensusDivisions!A:C, 3, FALSE)</f>
        <v>#N/A</v>
      </c>
    </row>
    <row r="183" spans="1:4" x14ac:dyDescent="0.25">
      <c r="A183" t="s">
        <v>106</v>
      </c>
      <c r="B183" t="s">
        <v>57</v>
      </c>
      <c r="C183">
        <v>0.20599999999999999</v>
      </c>
      <c r="D183" t="e">
        <f>VLOOKUP(A183,CensusDivisions!A:C, 3, FALSE)</f>
        <v>#N/A</v>
      </c>
    </row>
    <row r="184" spans="1:4" x14ac:dyDescent="0.25">
      <c r="A184" t="s">
        <v>106</v>
      </c>
      <c r="B184" t="s">
        <v>58</v>
      </c>
      <c r="C184">
        <v>3.1699999999999999E-2</v>
      </c>
      <c r="D184" t="e">
        <f>VLOOKUP(A184,CensusDivisions!A:C, 3, FALSE)</f>
        <v>#N/A</v>
      </c>
    </row>
    <row r="185" spans="1:4" x14ac:dyDescent="0.25">
      <c r="A185" t="s">
        <v>106</v>
      </c>
      <c r="B185" t="s">
        <v>58</v>
      </c>
      <c r="C185">
        <v>0.16539999999999999</v>
      </c>
      <c r="D185" t="e">
        <f>VLOOKUP(A185,CensusDivisions!A:C, 3, FALSE)</f>
        <v>#N/A</v>
      </c>
    </row>
    <row r="186" spans="1:4" x14ac:dyDescent="0.25">
      <c r="A186" t="s">
        <v>106</v>
      </c>
      <c r="B186" t="s">
        <v>58</v>
      </c>
      <c r="C186">
        <v>4.1500000000000002E-2</v>
      </c>
      <c r="D186" t="e">
        <f>VLOOKUP(A186,CensusDivisions!A:C, 3, FALSE)</f>
        <v>#N/A</v>
      </c>
    </row>
    <row r="187" spans="1:4" x14ac:dyDescent="0.25">
      <c r="A187" t="s">
        <v>106</v>
      </c>
      <c r="B187" t="s">
        <v>58</v>
      </c>
      <c r="C187">
        <v>2.4799999999999999E-2</v>
      </c>
      <c r="D187" t="e">
        <f>VLOOKUP(A187,CensusDivisions!A:C, 3, FALSE)</f>
        <v>#N/A</v>
      </c>
    </row>
    <row r="188" spans="1:4" x14ac:dyDescent="0.25">
      <c r="A188" t="s">
        <v>66</v>
      </c>
      <c r="B188" t="s">
        <v>56</v>
      </c>
      <c r="C188">
        <v>5.5300000000000002E-2</v>
      </c>
      <c r="D188" t="e">
        <f>VLOOKUP(A188,CensusDivisions!A:C, 3, FALSE)</f>
        <v>#N/A</v>
      </c>
    </row>
    <row r="189" spans="1:4" x14ac:dyDescent="0.25">
      <c r="A189" t="s">
        <v>66</v>
      </c>
      <c r="B189" t="s">
        <v>56</v>
      </c>
      <c r="D189" t="e">
        <f>VLOOKUP(A189,CensusDivisions!A:C, 3, FALSE)</f>
        <v>#N/A</v>
      </c>
    </row>
    <row r="190" spans="1:4" x14ac:dyDescent="0.25">
      <c r="A190" t="s">
        <v>66</v>
      </c>
      <c r="B190" t="s">
        <v>56</v>
      </c>
      <c r="D190" t="e">
        <f>VLOOKUP(A190,CensusDivisions!A:C, 3, FALSE)</f>
        <v>#N/A</v>
      </c>
    </row>
    <row r="191" spans="1:4" x14ac:dyDescent="0.25">
      <c r="A191" t="s">
        <v>66</v>
      </c>
      <c r="B191" t="s">
        <v>56</v>
      </c>
      <c r="C191">
        <v>0.1019</v>
      </c>
      <c r="D191" t="e">
        <f>VLOOKUP(A191,CensusDivisions!A:C, 3, FALSE)</f>
        <v>#N/A</v>
      </c>
    </row>
    <row r="192" spans="1:4" x14ac:dyDescent="0.25">
      <c r="A192" t="s">
        <v>66</v>
      </c>
      <c r="B192" t="s">
        <v>56</v>
      </c>
      <c r="C192">
        <v>0.1051</v>
      </c>
      <c r="D192" t="e">
        <f>VLOOKUP(A192,CensusDivisions!A:C, 3, FALSE)</f>
        <v>#N/A</v>
      </c>
    </row>
    <row r="193" spans="1:4" x14ac:dyDescent="0.25">
      <c r="A193" t="s">
        <v>66</v>
      </c>
      <c r="B193" t="s">
        <v>57</v>
      </c>
      <c r="C193">
        <v>0.1668</v>
      </c>
      <c r="D193" t="e">
        <f>VLOOKUP(A193,CensusDivisions!A:C, 3, FALSE)</f>
        <v>#N/A</v>
      </c>
    </row>
    <row r="194" spans="1:4" x14ac:dyDescent="0.25">
      <c r="A194" t="s">
        <v>66</v>
      </c>
      <c r="B194" t="s">
        <v>57</v>
      </c>
      <c r="C194">
        <v>0.2039</v>
      </c>
      <c r="D194" t="e">
        <f>VLOOKUP(A194,CensusDivisions!A:C, 3, FALSE)</f>
        <v>#N/A</v>
      </c>
    </row>
    <row r="195" spans="1:4" x14ac:dyDescent="0.25">
      <c r="A195" t="s">
        <v>66</v>
      </c>
      <c r="B195" t="s">
        <v>57</v>
      </c>
      <c r="D195" t="e">
        <f>VLOOKUP(A195,CensusDivisions!A:C, 3, FALSE)</f>
        <v>#N/A</v>
      </c>
    </row>
    <row r="196" spans="1:4" x14ac:dyDescent="0.25">
      <c r="A196" t="s">
        <v>66</v>
      </c>
      <c r="B196" t="s">
        <v>57</v>
      </c>
      <c r="C196">
        <v>0.32919999999999999</v>
      </c>
      <c r="D196" t="e">
        <f>VLOOKUP(A196,CensusDivisions!A:C, 3, FALSE)</f>
        <v>#N/A</v>
      </c>
    </row>
    <row r="197" spans="1:4" x14ac:dyDescent="0.25">
      <c r="A197" t="s">
        <v>66</v>
      </c>
      <c r="B197" t="s">
        <v>57</v>
      </c>
      <c r="C197">
        <v>0.13289999999999999</v>
      </c>
      <c r="D197" t="e">
        <f>VLOOKUP(A197,CensusDivisions!A:C, 3, FALSE)</f>
        <v>#N/A</v>
      </c>
    </row>
    <row r="198" spans="1:4" x14ac:dyDescent="0.25">
      <c r="A198" t="s">
        <v>66</v>
      </c>
      <c r="B198" t="s">
        <v>58</v>
      </c>
      <c r="C198">
        <v>7.3400000000000007E-2</v>
      </c>
      <c r="D198" t="e">
        <f>VLOOKUP(A198,CensusDivisions!A:C, 3, FALSE)</f>
        <v>#N/A</v>
      </c>
    </row>
    <row r="199" spans="1:4" x14ac:dyDescent="0.25">
      <c r="A199" t="s">
        <v>66</v>
      </c>
      <c r="B199" t="s">
        <v>58</v>
      </c>
      <c r="C199">
        <v>0.1022</v>
      </c>
      <c r="D199" t="e">
        <f>VLOOKUP(A199,CensusDivisions!A:C, 3, FALSE)</f>
        <v>#N/A</v>
      </c>
    </row>
    <row r="200" spans="1:4" x14ac:dyDescent="0.25">
      <c r="A200" t="s">
        <v>66</v>
      </c>
      <c r="B200" t="s">
        <v>58</v>
      </c>
      <c r="D200" t="e">
        <f>VLOOKUP(A200,CensusDivisions!A:C, 3, FALSE)</f>
        <v>#N/A</v>
      </c>
    </row>
    <row r="201" spans="1:4" x14ac:dyDescent="0.25">
      <c r="A201" t="s">
        <v>66</v>
      </c>
      <c r="B201" t="s">
        <v>58</v>
      </c>
      <c r="C201">
        <v>0.1147</v>
      </c>
      <c r="D201" t="e">
        <f>VLOOKUP(A201,CensusDivisions!A:C, 3, FALSE)</f>
        <v>#N/A</v>
      </c>
    </row>
    <row r="202" spans="1:4" x14ac:dyDescent="0.25">
      <c r="A202" t="s">
        <v>66</v>
      </c>
      <c r="B202" t="s">
        <v>58</v>
      </c>
      <c r="C202">
        <v>0.14560000000000001</v>
      </c>
      <c r="D202" t="e">
        <f>VLOOKUP(A202,CensusDivisions!A:C, 3, FALSE)</f>
        <v>#N/A</v>
      </c>
    </row>
    <row r="203" spans="1:4" x14ac:dyDescent="0.25">
      <c r="A203" t="s">
        <v>97</v>
      </c>
      <c r="B203" t="s">
        <v>56</v>
      </c>
      <c r="D203" t="e">
        <f>VLOOKUP(A203,CensusDivisions!A:C, 3, FALSE)</f>
        <v>#N/A</v>
      </c>
    </row>
    <row r="204" spans="1:4" x14ac:dyDescent="0.25">
      <c r="A204" t="s">
        <v>97</v>
      </c>
      <c r="B204" t="s">
        <v>56</v>
      </c>
      <c r="D204" t="e">
        <f>VLOOKUP(A204,CensusDivisions!A:C, 3, FALSE)</f>
        <v>#N/A</v>
      </c>
    </row>
    <row r="205" spans="1:4" x14ac:dyDescent="0.25">
      <c r="A205" t="s">
        <v>97</v>
      </c>
      <c r="B205" t="s">
        <v>56</v>
      </c>
      <c r="D205" t="e">
        <f>VLOOKUP(A205,CensusDivisions!A:C, 3, FALSE)</f>
        <v>#N/A</v>
      </c>
    </row>
    <row r="206" spans="1:4" x14ac:dyDescent="0.25">
      <c r="A206" t="s">
        <v>97</v>
      </c>
      <c r="B206" t="s">
        <v>56</v>
      </c>
      <c r="D206" t="e">
        <f>VLOOKUP(A206,CensusDivisions!A:C, 3, FALSE)</f>
        <v>#N/A</v>
      </c>
    </row>
    <row r="207" spans="1:4" x14ac:dyDescent="0.25">
      <c r="A207" t="s">
        <v>97</v>
      </c>
      <c r="B207" t="s">
        <v>56</v>
      </c>
      <c r="D207" t="e">
        <f>VLOOKUP(A207,CensusDivisions!A:C, 3, FALSE)</f>
        <v>#N/A</v>
      </c>
    </row>
    <row r="208" spans="1:4" x14ac:dyDescent="0.25">
      <c r="A208" t="s">
        <v>97</v>
      </c>
      <c r="B208" t="s">
        <v>57</v>
      </c>
      <c r="D208" t="e">
        <f>VLOOKUP(A208,CensusDivisions!A:C, 3, FALSE)</f>
        <v>#N/A</v>
      </c>
    </row>
    <row r="209" spans="1:4" x14ac:dyDescent="0.25">
      <c r="A209" t="s">
        <v>97</v>
      </c>
      <c r="B209" t="s">
        <v>57</v>
      </c>
      <c r="D209" t="e">
        <f>VLOOKUP(A209,CensusDivisions!A:C, 3, FALSE)</f>
        <v>#N/A</v>
      </c>
    </row>
    <row r="210" spans="1:4" x14ac:dyDescent="0.25">
      <c r="A210" t="s">
        <v>97</v>
      </c>
      <c r="B210" t="s">
        <v>57</v>
      </c>
      <c r="D210" t="e">
        <f>VLOOKUP(A210,CensusDivisions!A:C, 3, FALSE)</f>
        <v>#N/A</v>
      </c>
    </row>
    <row r="211" spans="1:4" x14ac:dyDescent="0.25">
      <c r="A211" t="s">
        <v>97</v>
      </c>
      <c r="B211" t="s">
        <v>57</v>
      </c>
      <c r="D211" t="e">
        <f>VLOOKUP(A211,CensusDivisions!A:C, 3, FALSE)</f>
        <v>#N/A</v>
      </c>
    </row>
    <row r="212" spans="1:4" x14ac:dyDescent="0.25">
      <c r="A212" t="s">
        <v>97</v>
      </c>
      <c r="B212" t="s">
        <v>57</v>
      </c>
      <c r="D212" t="e">
        <f>VLOOKUP(A212,CensusDivisions!A:C, 3, FALSE)</f>
        <v>#N/A</v>
      </c>
    </row>
    <row r="213" spans="1:4" x14ac:dyDescent="0.25">
      <c r="A213" t="s">
        <v>97</v>
      </c>
      <c r="B213" t="s">
        <v>58</v>
      </c>
      <c r="D213" t="e">
        <f>VLOOKUP(A213,CensusDivisions!A:C, 3, FALSE)</f>
        <v>#N/A</v>
      </c>
    </row>
    <row r="214" spans="1:4" x14ac:dyDescent="0.25">
      <c r="A214" t="s">
        <v>97</v>
      </c>
      <c r="B214" t="s">
        <v>58</v>
      </c>
      <c r="D214" t="e">
        <f>VLOOKUP(A214,CensusDivisions!A:C, 3, FALSE)</f>
        <v>#N/A</v>
      </c>
    </row>
    <row r="215" spans="1:4" x14ac:dyDescent="0.25">
      <c r="A215" t="s">
        <v>97</v>
      </c>
      <c r="B215" t="s">
        <v>58</v>
      </c>
      <c r="D215" t="e">
        <f>VLOOKUP(A215,CensusDivisions!A:C, 3, FALSE)</f>
        <v>#N/A</v>
      </c>
    </row>
    <row r="216" spans="1:4" x14ac:dyDescent="0.25">
      <c r="A216" t="s">
        <v>97</v>
      </c>
      <c r="B216" t="s">
        <v>58</v>
      </c>
      <c r="D216" t="e">
        <f>VLOOKUP(A216,CensusDivisions!A:C, 3, FALSE)</f>
        <v>#N/A</v>
      </c>
    </row>
    <row r="217" spans="1:4" x14ac:dyDescent="0.25">
      <c r="A217" t="s">
        <v>97</v>
      </c>
      <c r="B217" t="s">
        <v>58</v>
      </c>
      <c r="D217" t="e">
        <f>VLOOKUP(A217,CensusDivisions!A:C, 3, FALSE)</f>
        <v>#N/A</v>
      </c>
    </row>
    <row r="218" spans="1:4" x14ac:dyDescent="0.25">
      <c r="A218" t="s">
        <v>103</v>
      </c>
      <c r="B218" t="s">
        <v>56</v>
      </c>
      <c r="D218" t="e">
        <f>VLOOKUP(A218,CensusDivisions!A:C, 3, FALSE)</f>
        <v>#N/A</v>
      </c>
    </row>
    <row r="219" spans="1:4" x14ac:dyDescent="0.25">
      <c r="A219" t="s">
        <v>103</v>
      </c>
      <c r="B219" t="s">
        <v>56</v>
      </c>
      <c r="D219" t="e">
        <f>VLOOKUP(A219,CensusDivisions!A:C, 3, FALSE)</f>
        <v>#N/A</v>
      </c>
    </row>
    <row r="220" spans="1:4" x14ac:dyDescent="0.25">
      <c r="A220" t="s">
        <v>103</v>
      </c>
      <c r="B220" t="s">
        <v>56</v>
      </c>
      <c r="D220" t="e">
        <f>VLOOKUP(A220,CensusDivisions!A:C, 3, FALSE)</f>
        <v>#N/A</v>
      </c>
    </row>
    <row r="221" spans="1:4" x14ac:dyDescent="0.25">
      <c r="A221" t="s">
        <v>103</v>
      </c>
      <c r="B221" t="s">
        <v>56</v>
      </c>
      <c r="D221" t="e">
        <f>VLOOKUP(A221,CensusDivisions!A:C, 3, FALSE)</f>
        <v>#N/A</v>
      </c>
    </row>
    <row r="222" spans="1:4" x14ac:dyDescent="0.25">
      <c r="A222" t="s">
        <v>103</v>
      </c>
      <c r="B222" t="s">
        <v>56</v>
      </c>
      <c r="D222" t="e">
        <f>VLOOKUP(A222,CensusDivisions!A:C, 3, FALSE)</f>
        <v>#N/A</v>
      </c>
    </row>
    <row r="223" spans="1:4" x14ac:dyDescent="0.25">
      <c r="A223" t="s">
        <v>103</v>
      </c>
      <c r="B223" t="s">
        <v>57</v>
      </c>
      <c r="D223" t="e">
        <f>VLOOKUP(A223,CensusDivisions!A:C, 3, FALSE)</f>
        <v>#N/A</v>
      </c>
    </row>
    <row r="224" spans="1:4" x14ac:dyDescent="0.25">
      <c r="A224" t="s">
        <v>103</v>
      </c>
      <c r="B224" t="s">
        <v>57</v>
      </c>
      <c r="D224" t="e">
        <f>VLOOKUP(A224,CensusDivisions!A:C, 3, FALSE)</f>
        <v>#N/A</v>
      </c>
    </row>
    <row r="225" spans="1:4" x14ac:dyDescent="0.25">
      <c r="A225" t="s">
        <v>103</v>
      </c>
      <c r="B225" t="s">
        <v>57</v>
      </c>
      <c r="D225" t="e">
        <f>VLOOKUP(A225,CensusDivisions!A:C, 3, FALSE)</f>
        <v>#N/A</v>
      </c>
    </row>
    <row r="226" spans="1:4" x14ac:dyDescent="0.25">
      <c r="A226" t="s">
        <v>103</v>
      </c>
      <c r="B226" t="s">
        <v>57</v>
      </c>
      <c r="D226" t="e">
        <f>VLOOKUP(A226,CensusDivisions!A:C, 3, FALSE)</f>
        <v>#N/A</v>
      </c>
    </row>
    <row r="227" spans="1:4" x14ac:dyDescent="0.25">
      <c r="A227" t="s">
        <v>103</v>
      </c>
      <c r="B227" t="s">
        <v>57</v>
      </c>
      <c r="D227" t="e">
        <f>VLOOKUP(A227,CensusDivisions!A:C, 3, FALSE)</f>
        <v>#N/A</v>
      </c>
    </row>
    <row r="228" spans="1:4" x14ac:dyDescent="0.25">
      <c r="A228" t="s">
        <v>103</v>
      </c>
      <c r="B228" t="s">
        <v>58</v>
      </c>
      <c r="D228" t="e">
        <f>VLOOKUP(A228,CensusDivisions!A:C, 3, FALSE)</f>
        <v>#N/A</v>
      </c>
    </row>
    <row r="229" spans="1:4" x14ac:dyDescent="0.25">
      <c r="A229" t="s">
        <v>103</v>
      </c>
      <c r="B229" t="s">
        <v>58</v>
      </c>
      <c r="D229" t="e">
        <f>VLOOKUP(A229,CensusDivisions!A:C, 3, FALSE)</f>
        <v>#N/A</v>
      </c>
    </row>
    <row r="230" spans="1:4" x14ac:dyDescent="0.25">
      <c r="A230" t="s">
        <v>103</v>
      </c>
      <c r="B230" t="s">
        <v>58</v>
      </c>
      <c r="D230" t="e">
        <f>VLOOKUP(A230,CensusDivisions!A:C, 3, FALSE)</f>
        <v>#N/A</v>
      </c>
    </row>
    <row r="231" spans="1:4" x14ac:dyDescent="0.25">
      <c r="A231" t="s">
        <v>103</v>
      </c>
      <c r="B231" t="s">
        <v>58</v>
      </c>
      <c r="D231" t="e">
        <f>VLOOKUP(A231,CensusDivisions!A:C, 3, FALSE)</f>
        <v>#N/A</v>
      </c>
    </row>
    <row r="232" spans="1:4" x14ac:dyDescent="0.25">
      <c r="A232" t="s">
        <v>103</v>
      </c>
      <c r="B232" t="s">
        <v>58</v>
      </c>
      <c r="D232" t="e">
        <f>VLOOKUP(A232,CensusDivisions!A:C, 3, FALSE)</f>
        <v>#N/A</v>
      </c>
    </row>
    <row r="233" spans="1:4" x14ac:dyDescent="0.25">
      <c r="A233" t="s">
        <v>106</v>
      </c>
      <c r="B233" t="s">
        <v>56</v>
      </c>
      <c r="D233" t="e">
        <f>VLOOKUP(A233,CensusDivisions!A:C, 3, FALSE)</f>
        <v>#N/A</v>
      </c>
    </row>
    <row r="234" spans="1:4" x14ac:dyDescent="0.25">
      <c r="A234" t="s">
        <v>106</v>
      </c>
      <c r="B234" t="s">
        <v>56</v>
      </c>
      <c r="D234" t="e">
        <f>VLOOKUP(A234,CensusDivisions!A:C, 3, FALSE)</f>
        <v>#N/A</v>
      </c>
    </row>
    <row r="235" spans="1:4" x14ac:dyDescent="0.25">
      <c r="A235" t="s">
        <v>106</v>
      </c>
      <c r="B235" t="s">
        <v>56</v>
      </c>
      <c r="D235" t="e">
        <f>VLOOKUP(A235,CensusDivisions!A:C, 3, FALSE)</f>
        <v>#N/A</v>
      </c>
    </row>
    <row r="236" spans="1:4" x14ac:dyDescent="0.25">
      <c r="A236" t="s">
        <v>106</v>
      </c>
      <c r="B236" t="s">
        <v>56</v>
      </c>
      <c r="D236" t="e">
        <f>VLOOKUP(A236,CensusDivisions!A:C, 3, FALSE)</f>
        <v>#N/A</v>
      </c>
    </row>
    <row r="237" spans="1:4" x14ac:dyDescent="0.25">
      <c r="A237" t="s">
        <v>106</v>
      </c>
      <c r="B237" t="s">
        <v>56</v>
      </c>
      <c r="D237" t="e">
        <f>VLOOKUP(A237,CensusDivisions!A:C, 3, FALSE)</f>
        <v>#N/A</v>
      </c>
    </row>
    <row r="238" spans="1:4" x14ac:dyDescent="0.25">
      <c r="A238" t="s">
        <v>106</v>
      </c>
      <c r="B238" t="s">
        <v>57</v>
      </c>
      <c r="D238" t="e">
        <f>VLOOKUP(A238,CensusDivisions!A:C, 3, FALSE)</f>
        <v>#N/A</v>
      </c>
    </row>
    <row r="239" spans="1:4" x14ac:dyDescent="0.25">
      <c r="A239" t="s">
        <v>106</v>
      </c>
      <c r="B239" t="s">
        <v>57</v>
      </c>
      <c r="D239" t="e">
        <f>VLOOKUP(A239,CensusDivisions!A:C, 3, FALSE)</f>
        <v>#N/A</v>
      </c>
    </row>
    <row r="240" spans="1:4" x14ac:dyDescent="0.25">
      <c r="A240" t="s">
        <v>106</v>
      </c>
      <c r="B240" t="s">
        <v>57</v>
      </c>
      <c r="D240" t="e">
        <f>VLOOKUP(A240,CensusDivisions!A:C, 3, FALSE)</f>
        <v>#N/A</v>
      </c>
    </row>
    <row r="241" spans="1:4" x14ac:dyDescent="0.25">
      <c r="A241" t="s">
        <v>106</v>
      </c>
      <c r="B241" t="s">
        <v>57</v>
      </c>
      <c r="D241" t="e">
        <f>VLOOKUP(A241,CensusDivisions!A:C, 3, FALSE)</f>
        <v>#N/A</v>
      </c>
    </row>
    <row r="242" spans="1:4" x14ac:dyDescent="0.25">
      <c r="A242" t="s">
        <v>106</v>
      </c>
      <c r="B242" t="s">
        <v>57</v>
      </c>
      <c r="D242" t="e">
        <f>VLOOKUP(A242,CensusDivisions!A:C, 3, FALSE)</f>
        <v>#N/A</v>
      </c>
    </row>
    <row r="243" spans="1:4" x14ac:dyDescent="0.25">
      <c r="A243" t="s">
        <v>106</v>
      </c>
      <c r="B243" t="s">
        <v>58</v>
      </c>
      <c r="D243" t="e">
        <f>VLOOKUP(A243,CensusDivisions!A:C, 3, FALSE)</f>
        <v>#N/A</v>
      </c>
    </row>
    <row r="244" spans="1:4" x14ac:dyDescent="0.25">
      <c r="A244" t="s">
        <v>106</v>
      </c>
      <c r="B244" t="s">
        <v>58</v>
      </c>
      <c r="D244" t="e">
        <f>VLOOKUP(A244,CensusDivisions!A:C, 3, FALSE)</f>
        <v>#N/A</v>
      </c>
    </row>
    <row r="245" spans="1:4" x14ac:dyDescent="0.25">
      <c r="A245" t="s">
        <v>106</v>
      </c>
      <c r="B245" t="s">
        <v>58</v>
      </c>
      <c r="D245" t="e">
        <f>VLOOKUP(A245,CensusDivisions!A:C, 3, FALSE)</f>
        <v>#N/A</v>
      </c>
    </row>
    <row r="246" spans="1:4" x14ac:dyDescent="0.25">
      <c r="A246" t="s">
        <v>106</v>
      </c>
      <c r="B246" t="s">
        <v>58</v>
      </c>
      <c r="D246" t="e">
        <f>VLOOKUP(A246,CensusDivisions!A:C, 3, FALSE)</f>
        <v>#N/A</v>
      </c>
    </row>
    <row r="247" spans="1:4" x14ac:dyDescent="0.25">
      <c r="A247" t="s">
        <v>106</v>
      </c>
      <c r="B247" t="s">
        <v>58</v>
      </c>
      <c r="D247" t="e">
        <f>VLOOKUP(A247,CensusDivisions!A:C, 3, FALSE)</f>
        <v>#N/A</v>
      </c>
    </row>
    <row r="248" spans="1:4" x14ac:dyDescent="0.25">
      <c r="A248" t="s">
        <v>66</v>
      </c>
      <c r="B248" t="s">
        <v>56</v>
      </c>
      <c r="C248">
        <v>9.9099999999999994E-2</v>
      </c>
      <c r="D248" t="e">
        <f>VLOOKUP(A248,CensusDivisions!A:C, 3, FALSE)</f>
        <v>#N/A</v>
      </c>
    </row>
    <row r="249" spans="1:4" x14ac:dyDescent="0.25">
      <c r="A249" t="s">
        <v>66</v>
      </c>
      <c r="B249" t="s">
        <v>57</v>
      </c>
      <c r="C249">
        <v>0.24490000000000001</v>
      </c>
      <c r="D249" t="e">
        <f>VLOOKUP(A249,CensusDivisions!A:C, 3, FALSE)</f>
        <v>#N/A</v>
      </c>
    </row>
    <row r="250" spans="1:4" x14ac:dyDescent="0.25">
      <c r="A250" t="s">
        <v>66</v>
      </c>
      <c r="B250" t="s">
        <v>58</v>
      </c>
      <c r="C250">
        <v>0.12379999999999999</v>
      </c>
      <c r="D250" t="e">
        <f>VLOOKUP(A250,CensusDivisions!A:C, 3, FALSE)</f>
        <v>#N/A</v>
      </c>
    </row>
    <row r="251" spans="1:4" x14ac:dyDescent="0.25">
      <c r="A251" t="s">
        <v>97</v>
      </c>
      <c r="B251" t="s">
        <v>56</v>
      </c>
      <c r="C251">
        <v>8.4699999999999998E-2</v>
      </c>
      <c r="D251" t="e">
        <f>VLOOKUP(A251,CensusDivisions!A:C, 3, FALSE)</f>
        <v>#N/A</v>
      </c>
    </row>
    <row r="252" spans="1:4" x14ac:dyDescent="0.25">
      <c r="A252" t="s">
        <v>97</v>
      </c>
      <c r="B252" t="s">
        <v>57</v>
      </c>
      <c r="C252">
        <v>0.30930000000000002</v>
      </c>
      <c r="D252" t="e">
        <f>VLOOKUP(A252,CensusDivisions!A:C, 3, FALSE)</f>
        <v>#N/A</v>
      </c>
    </row>
    <row r="253" spans="1:4" x14ac:dyDescent="0.25">
      <c r="A253" t="s">
        <v>97</v>
      </c>
      <c r="B253" t="s">
        <v>58</v>
      </c>
      <c r="C253">
        <v>0.112</v>
      </c>
      <c r="D253" t="e">
        <f>VLOOKUP(A253,CensusDivisions!A:C, 3, FALSE)</f>
        <v>#N/A</v>
      </c>
    </row>
    <row r="254" spans="1:4" x14ac:dyDescent="0.25">
      <c r="A254" t="s">
        <v>106</v>
      </c>
      <c r="B254" t="s">
        <v>56</v>
      </c>
      <c r="C254">
        <v>8.4699999999999998E-2</v>
      </c>
      <c r="D254" t="e">
        <f>VLOOKUP(A254,CensusDivisions!A:C, 3, FALSE)</f>
        <v>#N/A</v>
      </c>
    </row>
    <row r="255" spans="1:4" x14ac:dyDescent="0.25">
      <c r="A255" t="s">
        <v>106</v>
      </c>
      <c r="B255" t="s">
        <v>57</v>
      </c>
      <c r="C255">
        <v>0.1963</v>
      </c>
      <c r="D255" t="e">
        <f>VLOOKUP(A255,CensusDivisions!A:C, 3, FALSE)</f>
        <v>#N/A</v>
      </c>
    </row>
    <row r="256" spans="1:4" x14ac:dyDescent="0.25">
      <c r="A256" t="s">
        <v>106</v>
      </c>
      <c r="B256" t="s">
        <v>58</v>
      </c>
      <c r="C256">
        <v>3.39E-2</v>
      </c>
      <c r="D256" t="e">
        <f>VLOOKUP(A256,CensusDivisions!A:C, 3, FALSE)</f>
        <v>#N/A</v>
      </c>
    </row>
    <row r="257" spans="1:2" x14ac:dyDescent="0.25">
      <c r="A257" t="s">
        <v>103</v>
      </c>
      <c r="B257" t="s">
        <v>56</v>
      </c>
    </row>
    <row r="258" spans="1:2" x14ac:dyDescent="0.25">
      <c r="A258" t="s">
        <v>103</v>
      </c>
      <c r="B258" t="s">
        <v>57</v>
      </c>
    </row>
    <row r="259" spans="1:2" x14ac:dyDescent="0.25">
      <c r="A259" t="s">
        <v>103</v>
      </c>
      <c r="B259" t="s">
        <v>58</v>
      </c>
    </row>
  </sheetData>
  <autoFilter ref="A1:G259" xr:uid="{9985A0AB-27DC-41CE-B9AE-69C23E7E78C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AFD7-6AF3-4782-A13C-DD270A03146D}">
  <dimension ref="A3:D13"/>
  <sheetViews>
    <sheetView tabSelected="1" workbookViewId="0">
      <selection activeCell="G25" sqref="G25"/>
    </sheetView>
  </sheetViews>
  <sheetFormatPr defaultRowHeight="15" x14ac:dyDescent="0.25"/>
  <cols>
    <col min="1" max="1" width="27.85546875" bestFit="1" customWidth="1"/>
    <col min="2" max="2" width="16.85546875" customWidth="1"/>
    <col min="3" max="3" width="22.85546875" bestFit="1" customWidth="1"/>
    <col min="4" max="4" width="11.42578125" bestFit="1" customWidth="1"/>
    <col min="5" max="6" width="11.28515625" bestFit="1" customWidth="1"/>
    <col min="7" max="7" width="27.85546875" bestFit="1" customWidth="1"/>
    <col min="8" max="8" width="22.42578125" bestFit="1" customWidth="1"/>
    <col min="9" max="9" width="27.85546875" bestFit="1" customWidth="1"/>
    <col min="10" max="10" width="27.42578125" bestFit="1" customWidth="1"/>
    <col min="11" max="11" width="32.85546875" bestFit="1" customWidth="1"/>
    <col min="12" max="12" width="17.7109375" bestFit="1" customWidth="1"/>
    <col min="13" max="13" width="27.85546875" bestFit="1" customWidth="1"/>
    <col min="14" max="14" width="27.42578125" bestFit="1" customWidth="1"/>
    <col min="15" max="15" width="22.7109375" bestFit="1" customWidth="1"/>
    <col min="16" max="16" width="32.85546875" bestFit="1" customWidth="1"/>
  </cols>
  <sheetData>
    <row r="3" spans="1:4" ht="45" x14ac:dyDescent="0.25">
      <c r="A3" s="13" t="s">
        <v>135</v>
      </c>
      <c r="B3" s="1" t="s">
        <v>119</v>
      </c>
    </row>
    <row r="4" spans="1:4" x14ac:dyDescent="0.25">
      <c r="A4" s="1" t="s">
        <v>115</v>
      </c>
      <c r="B4" t="s">
        <v>56</v>
      </c>
      <c r="C4" t="s">
        <v>57</v>
      </c>
      <c r="D4" t="s">
        <v>58</v>
      </c>
    </row>
    <row r="5" spans="1:4" x14ac:dyDescent="0.25">
      <c r="A5" s="2" t="s">
        <v>121</v>
      </c>
      <c r="B5" s="4">
        <v>9.4585906393134286E-2</v>
      </c>
      <c r="C5" s="4">
        <v>0.25243797441542726</v>
      </c>
      <c r="D5" s="4">
        <v>0.15521090830340573</v>
      </c>
    </row>
    <row r="6" spans="1:4" x14ac:dyDescent="0.25">
      <c r="A6" s="2" t="s">
        <v>122</v>
      </c>
      <c r="B6" s="4">
        <v>8.9912433978580453E-2</v>
      </c>
      <c r="C6" s="4">
        <v>0.26969011629969625</v>
      </c>
      <c r="D6" s="4">
        <v>0.17112007106587732</v>
      </c>
    </row>
    <row r="7" spans="1:4" x14ac:dyDescent="0.25">
      <c r="A7" s="2" t="s">
        <v>123</v>
      </c>
      <c r="B7" s="4">
        <v>0.10055878736323909</v>
      </c>
      <c r="C7" s="4">
        <v>0.25549200032391373</v>
      </c>
      <c r="D7" s="4">
        <v>0.16269460752388959</v>
      </c>
    </row>
    <row r="8" spans="1:4" x14ac:dyDescent="0.25">
      <c r="A8" s="2" t="s">
        <v>124</v>
      </c>
      <c r="B8" s="4">
        <v>8.2496536336427409E-2</v>
      </c>
      <c r="C8" s="4">
        <v>0.21553860704969285</v>
      </c>
      <c r="D8" s="4">
        <v>0.1442329175282325</v>
      </c>
    </row>
    <row r="9" spans="1:4" x14ac:dyDescent="0.25">
      <c r="A9" s="2" t="s">
        <v>125</v>
      </c>
      <c r="B9" s="4">
        <v>0.10120272348104459</v>
      </c>
      <c r="C9" s="4">
        <v>0.23372796389305189</v>
      </c>
      <c r="D9" s="4">
        <v>0.18189451732012665</v>
      </c>
    </row>
    <row r="10" spans="1:4" x14ac:dyDescent="0.25">
      <c r="A10" s="2" t="s">
        <v>126</v>
      </c>
      <c r="B10" s="4">
        <v>8.4834736846967421E-2</v>
      </c>
      <c r="C10" s="4">
        <v>0.2341246215499051</v>
      </c>
      <c r="D10" s="4">
        <v>0.14297927584619738</v>
      </c>
    </row>
    <row r="11" spans="1:4" x14ac:dyDescent="0.25">
      <c r="A11" s="2" t="s">
        <v>127</v>
      </c>
      <c r="B11" s="4">
        <v>0.10036563980336605</v>
      </c>
      <c r="C11" s="4">
        <v>0.2638178726203359</v>
      </c>
      <c r="D11" s="4">
        <v>0.16520477546728068</v>
      </c>
    </row>
    <row r="12" spans="1:4" x14ac:dyDescent="0.25">
      <c r="A12" s="2" t="s">
        <v>128</v>
      </c>
      <c r="B12" s="4">
        <v>8.8734939912358618E-2</v>
      </c>
      <c r="C12" s="4">
        <v>0.23009891366008209</v>
      </c>
      <c r="D12" s="4">
        <v>0.16563078803327688</v>
      </c>
    </row>
    <row r="13" spans="1:4" x14ac:dyDescent="0.25">
      <c r="A13" s="2" t="s">
        <v>129</v>
      </c>
      <c r="B13" s="4">
        <v>8.546431635435818E-2</v>
      </c>
      <c r="C13" s="4">
        <v>0.26215256573155793</v>
      </c>
      <c r="D13" s="4">
        <v>0.16681555574256771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DC16-36C4-439F-9866-EB0B4684AD42}">
  <sheetPr filterMode="1"/>
  <dimension ref="A1:L262"/>
  <sheetViews>
    <sheetView workbookViewId="0">
      <selection activeCell="K263" sqref="K263"/>
    </sheetView>
  </sheetViews>
  <sheetFormatPr defaultRowHeight="15" x14ac:dyDescent="0.25"/>
  <cols>
    <col min="1" max="1" width="18.7109375" bestFit="1" customWidth="1"/>
    <col min="2" max="2" width="22" bestFit="1" customWidth="1"/>
    <col min="3" max="3" width="8.7109375" bestFit="1" customWidth="1"/>
    <col min="4" max="4" width="17.42578125" bestFit="1" customWidth="1"/>
    <col min="5" max="5" width="17.7109375" bestFit="1" customWidth="1"/>
    <col min="6" max="6" width="13" bestFit="1" customWidth="1"/>
    <col min="7" max="7" width="16.85546875" bestFit="1" customWidth="1"/>
    <col min="8" max="8" width="15.42578125" bestFit="1" customWidth="1"/>
    <col min="9" max="9" width="20.5703125" customWidth="1"/>
    <col min="10" max="10" width="20" bestFit="1" customWidth="1"/>
    <col min="11" max="11" width="15.7109375" bestFit="1" customWidth="1"/>
    <col min="12" max="12" width="17.7109375" customWidth="1"/>
  </cols>
  <sheetData>
    <row r="1" spans="1:12" x14ac:dyDescent="0.25">
      <c r="A1" t="s">
        <v>52</v>
      </c>
      <c r="B1" t="s">
        <v>53</v>
      </c>
      <c r="C1" t="s">
        <v>54</v>
      </c>
      <c r="D1" t="s">
        <v>114</v>
      </c>
      <c r="E1" t="s">
        <v>120</v>
      </c>
      <c r="F1" t="s">
        <v>116</v>
      </c>
      <c r="G1" t="s">
        <v>118</v>
      </c>
      <c r="H1" t="s">
        <v>133</v>
      </c>
      <c r="J1" s="5" t="s">
        <v>130</v>
      </c>
      <c r="K1" s="5" t="s">
        <v>131</v>
      </c>
      <c r="L1" s="5" t="s">
        <v>132</v>
      </c>
    </row>
    <row r="2" spans="1:12" hidden="1" x14ac:dyDescent="0.25">
      <c r="A2" t="s">
        <v>55</v>
      </c>
      <c r="B2" t="s">
        <v>56</v>
      </c>
      <c r="C2">
        <v>9.4399999999999998E-2</v>
      </c>
      <c r="D2">
        <f>VLOOKUP(A2,CensusDivisions!A:C, 3, FALSE)</f>
        <v>6</v>
      </c>
      <c r="E2" t="str">
        <f>CHOOSE(D2,
 "New England",
 "Middle Atlantic",
 "East North Central",
 "West North Central",
 "South Atlantic",
 "East South Central",
 "West South Central",
 "Mountain",
 "Pacific")</f>
        <v>East South Central</v>
      </c>
      <c r="F2" cm="1">
        <f t="array" ref="F2">_xlfn.XLOOKUP(A2, Population!$C:$C, Population!$B:B)</f>
        <v>413397</v>
      </c>
      <c r="G2" s="3">
        <f t="shared" ref="G2:G33" si="0">C2*F2</f>
        <v>39024.676800000001</v>
      </c>
      <c r="H2" s="6">
        <f>G2/F2</f>
        <v>9.4399999999999998E-2</v>
      </c>
      <c r="J2" s="8">
        <f>G2+G50+G71+G125</f>
        <v>162198.4344</v>
      </c>
      <c r="K2" s="8">
        <f>F2+F50+F71+F125</f>
        <v>1803960</v>
      </c>
      <c r="L2" s="9">
        <f>J2/K2</f>
        <v>8.9912433978580453E-2</v>
      </c>
    </row>
    <row r="3" spans="1:12" hidden="1" x14ac:dyDescent="0.25">
      <c r="A3" t="s">
        <v>55</v>
      </c>
      <c r="B3" t="s">
        <v>57</v>
      </c>
      <c r="C3">
        <v>0.28660000000000002</v>
      </c>
      <c r="D3">
        <f>VLOOKUP(A3,CensusDivisions!A:C, 3, FALSE)</f>
        <v>6</v>
      </c>
      <c r="E3" t="str">
        <f t="shared" ref="E3:E66" si="1">CHOOSE(D3,
 "New England",
 "Middle Atlantic",
 "East North Central",
 "West North Central",
 "South Atlantic",
 "East South Central",
 "West South Central",
 "Mountain",
 "Pacific")</f>
        <v>East South Central</v>
      </c>
      <c r="F3" cm="1">
        <f t="array" ref="F3">_xlfn.XLOOKUP(A3, Population!$C:$C, Population!$B:B)</f>
        <v>413397</v>
      </c>
      <c r="G3" s="3">
        <f t="shared" si="0"/>
        <v>118479.58020000001</v>
      </c>
    </row>
    <row r="4" spans="1:12" hidden="1" x14ac:dyDescent="0.25">
      <c r="A4" t="s">
        <v>55</v>
      </c>
      <c r="B4" t="s">
        <v>58</v>
      </c>
      <c r="C4">
        <v>0.161</v>
      </c>
      <c r="D4">
        <f>VLOOKUP(A4,CensusDivisions!A:C, 3, FALSE)</f>
        <v>6</v>
      </c>
      <c r="E4" t="str">
        <f t="shared" si="1"/>
        <v>East South Central</v>
      </c>
      <c r="F4" cm="1">
        <f t="array" ref="F4">_xlfn.XLOOKUP(A4, Population!$C:$C, Population!$B:B)</f>
        <v>413397</v>
      </c>
      <c r="G4" s="3">
        <f t="shared" si="0"/>
        <v>66556.917000000001</v>
      </c>
    </row>
    <row r="5" spans="1:12" hidden="1" x14ac:dyDescent="0.25">
      <c r="A5" t="s">
        <v>59</v>
      </c>
      <c r="B5" t="s">
        <v>56</v>
      </c>
      <c r="C5">
        <v>6.9599999999999995E-2</v>
      </c>
      <c r="D5">
        <f>VLOOKUP(A5,CensusDivisions!A:C, 3, FALSE)</f>
        <v>9</v>
      </c>
      <c r="E5" t="str">
        <f t="shared" si="1"/>
        <v>Pacific</v>
      </c>
      <c r="F5" cm="1">
        <f t="array" ref="F5">_xlfn.XLOOKUP(A5, Population!$C:$C, Population!$B:B)</f>
        <v>79963</v>
      </c>
      <c r="G5" s="3">
        <f t="shared" si="0"/>
        <v>5565.4247999999998</v>
      </c>
    </row>
    <row r="6" spans="1:12" hidden="1" x14ac:dyDescent="0.25">
      <c r="A6" t="s">
        <v>59</v>
      </c>
      <c r="B6" t="s">
        <v>57</v>
      </c>
      <c r="C6">
        <v>0.1757</v>
      </c>
      <c r="D6">
        <f>VLOOKUP(A6,CensusDivisions!A:C, 3, FALSE)</f>
        <v>9</v>
      </c>
      <c r="E6" t="str">
        <f t="shared" si="1"/>
        <v>Pacific</v>
      </c>
      <c r="F6" cm="1">
        <f t="array" ref="F6">_xlfn.XLOOKUP(A6, Population!$C:$C, Population!$B:B)</f>
        <v>79963</v>
      </c>
      <c r="G6" s="3">
        <f t="shared" si="0"/>
        <v>14049.499099999999</v>
      </c>
    </row>
    <row r="7" spans="1:12" hidden="1" x14ac:dyDescent="0.25">
      <c r="A7" t="s">
        <v>59</v>
      </c>
      <c r="B7" t="s">
        <v>58</v>
      </c>
      <c r="C7">
        <v>9.7600000000000006E-2</v>
      </c>
      <c r="D7">
        <f>VLOOKUP(A7,CensusDivisions!A:C, 3, FALSE)</f>
        <v>9</v>
      </c>
      <c r="E7" t="str">
        <f t="shared" si="1"/>
        <v>Pacific</v>
      </c>
      <c r="F7" cm="1">
        <f t="array" ref="F7">_xlfn.XLOOKUP(A7, Population!$C:$C, Population!$B:B)</f>
        <v>79963</v>
      </c>
      <c r="G7" s="3">
        <f t="shared" si="0"/>
        <v>7804.3888000000006</v>
      </c>
    </row>
    <row r="8" spans="1:12" hidden="1" x14ac:dyDescent="0.25">
      <c r="A8" t="s">
        <v>60</v>
      </c>
      <c r="B8" t="s">
        <v>56</v>
      </c>
      <c r="C8">
        <v>9.3200000000000005E-2</v>
      </c>
      <c r="D8">
        <f>VLOOKUP(A8,CensusDivisions!A:C, 3, FALSE)</f>
        <v>8</v>
      </c>
      <c r="E8" t="str">
        <f t="shared" si="1"/>
        <v>Mountain</v>
      </c>
      <c r="F8" cm="1">
        <f t="array" ref="F8">_xlfn.XLOOKUP(A8, Population!$C:$C, Population!$B:B)</f>
        <v>631050</v>
      </c>
      <c r="G8" s="3">
        <f t="shared" si="0"/>
        <v>58813.86</v>
      </c>
    </row>
    <row r="9" spans="1:12" hidden="1" x14ac:dyDescent="0.25">
      <c r="A9" t="s">
        <v>60</v>
      </c>
      <c r="B9" t="s">
        <v>57</v>
      </c>
      <c r="C9">
        <v>0.24199999999999999</v>
      </c>
      <c r="D9">
        <f>VLOOKUP(A9,CensusDivisions!A:C, 3, FALSE)</f>
        <v>8</v>
      </c>
      <c r="E9" t="str">
        <f t="shared" si="1"/>
        <v>Mountain</v>
      </c>
      <c r="F9" cm="1">
        <f t="array" ref="F9">_xlfn.XLOOKUP(A9, Population!$C:$C, Population!$B:B)</f>
        <v>631050</v>
      </c>
      <c r="G9" s="3">
        <f t="shared" si="0"/>
        <v>152714.1</v>
      </c>
    </row>
    <row r="10" spans="1:12" hidden="1" x14ac:dyDescent="0.25">
      <c r="A10" t="s">
        <v>60</v>
      </c>
      <c r="B10" t="s">
        <v>58</v>
      </c>
      <c r="C10">
        <v>0.1386</v>
      </c>
      <c r="D10">
        <f>VLOOKUP(A10,CensusDivisions!A:C, 3, FALSE)</f>
        <v>8</v>
      </c>
      <c r="E10" t="str">
        <f t="shared" si="1"/>
        <v>Mountain</v>
      </c>
      <c r="F10" cm="1">
        <f t="array" ref="F10">_xlfn.XLOOKUP(A10, Population!$C:$C, Population!$B:B)</f>
        <v>631050</v>
      </c>
      <c r="G10" s="3">
        <f t="shared" si="0"/>
        <v>87463.53</v>
      </c>
    </row>
    <row r="11" spans="1:12" hidden="1" x14ac:dyDescent="0.25">
      <c r="A11" t="s">
        <v>61</v>
      </c>
      <c r="B11" t="s">
        <v>56</v>
      </c>
      <c r="C11">
        <v>8.8999999999999996E-2</v>
      </c>
      <c r="D11">
        <f>VLOOKUP(A11,CensusDivisions!A:C, 3, FALSE)</f>
        <v>7</v>
      </c>
      <c r="E11" t="str">
        <f t="shared" si="1"/>
        <v>West South Central</v>
      </c>
      <c r="F11" cm="1">
        <f t="array" ref="F11">_xlfn.XLOOKUP(A11, Population!$C:$C, Population!$B:B)</f>
        <v>348610</v>
      </c>
      <c r="G11" s="3">
        <f t="shared" si="0"/>
        <v>31026.289999999997</v>
      </c>
    </row>
    <row r="12" spans="1:12" hidden="1" x14ac:dyDescent="0.25">
      <c r="A12" t="s">
        <v>61</v>
      </c>
      <c r="B12" t="s">
        <v>57</v>
      </c>
      <c r="C12">
        <v>0.22439999999999999</v>
      </c>
      <c r="D12">
        <f>VLOOKUP(A12,CensusDivisions!A:C, 3, FALSE)</f>
        <v>7</v>
      </c>
      <c r="E12" t="str">
        <f t="shared" si="1"/>
        <v>West South Central</v>
      </c>
      <c r="F12" cm="1">
        <f t="array" ref="F12">_xlfn.XLOOKUP(A12, Population!$C:$C, Population!$B:B)</f>
        <v>348610</v>
      </c>
      <c r="G12" s="3">
        <f t="shared" si="0"/>
        <v>78228.084000000003</v>
      </c>
    </row>
    <row r="13" spans="1:12" hidden="1" x14ac:dyDescent="0.25">
      <c r="A13" t="s">
        <v>61</v>
      </c>
      <c r="B13" t="s">
        <v>58</v>
      </c>
      <c r="C13">
        <v>0.16239999999999999</v>
      </c>
      <c r="D13">
        <f>VLOOKUP(A13,CensusDivisions!A:C, 3, FALSE)</f>
        <v>7</v>
      </c>
      <c r="E13" t="str">
        <f t="shared" si="1"/>
        <v>West South Central</v>
      </c>
      <c r="F13" cm="1">
        <f t="array" ref="F13">_xlfn.XLOOKUP(A13, Population!$C:$C, Population!$B:B)</f>
        <v>348610</v>
      </c>
      <c r="G13" s="3">
        <f t="shared" si="0"/>
        <v>56614.263999999996</v>
      </c>
    </row>
    <row r="14" spans="1:12" hidden="1" x14ac:dyDescent="0.25">
      <c r="A14" t="s">
        <v>62</v>
      </c>
      <c r="B14" t="s">
        <v>56</v>
      </c>
      <c r="C14">
        <v>8.6800000000000002E-2</v>
      </c>
      <c r="D14">
        <f>VLOOKUP(A14,CensusDivisions!A:C, 3, FALSE)</f>
        <v>9</v>
      </c>
      <c r="E14" t="str">
        <f t="shared" si="1"/>
        <v>Pacific</v>
      </c>
      <c r="F14" cm="1">
        <f t="array" ref="F14">_xlfn.XLOOKUP(A14, Population!$C:$C, Population!$B:B)</f>
        <v>2473739</v>
      </c>
      <c r="G14" s="3">
        <f t="shared" si="0"/>
        <v>214720.54519999999</v>
      </c>
    </row>
    <row r="15" spans="1:12" hidden="1" x14ac:dyDescent="0.25">
      <c r="A15" t="s">
        <v>62</v>
      </c>
      <c r="B15" t="s">
        <v>57</v>
      </c>
      <c r="C15">
        <v>0.2462</v>
      </c>
      <c r="D15">
        <f>VLOOKUP(A15,CensusDivisions!A:C, 3, FALSE)</f>
        <v>9</v>
      </c>
      <c r="E15" t="str">
        <f t="shared" si="1"/>
        <v>Pacific</v>
      </c>
      <c r="F15" cm="1">
        <f t="array" ref="F15">_xlfn.XLOOKUP(A15, Population!$C:$C, Population!$B:B)</f>
        <v>2473739</v>
      </c>
      <c r="G15" s="3">
        <f t="shared" si="0"/>
        <v>609034.54180000001</v>
      </c>
    </row>
    <row r="16" spans="1:12" hidden="1" x14ac:dyDescent="0.25">
      <c r="A16" t="s">
        <v>62</v>
      </c>
      <c r="B16" t="s">
        <v>58</v>
      </c>
      <c r="C16">
        <v>0.14449999999999999</v>
      </c>
      <c r="D16">
        <f>VLOOKUP(A16,CensusDivisions!A:C, 3, FALSE)</f>
        <v>9</v>
      </c>
      <c r="E16" t="str">
        <f t="shared" si="1"/>
        <v>Pacific</v>
      </c>
      <c r="F16" cm="1">
        <f t="array" ref="F16">_xlfn.XLOOKUP(A16, Population!$C:$C, Population!$B:B)</f>
        <v>2473739</v>
      </c>
      <c r="G16" s="3">
        <f t="shared" si="0"/>
        <v>357455.2855</v>
      </c>
    </row>
    <row r="17" spans="1:12" hidden="1" x14ac:dyDescent="0.25">
      <c r="A17" t="s">
        <v>63</v>
      </c>
      <c r="B17" t="s">
        <v>56</v>
      </c>
      <c r="C17">
        <v>8.14E-2</v>
      </c>
      <c r="D17">
        <f>VLOOKUP(A17,CensusDivisions!A:C, 3, FALSE)</f>
        <v>8</v>
      </c>
      <c r="E17" t="str">
        <f t="shared" si="1"/>
        <v>Mountain</v>
      </c>
      <c r="F17" cm="1">
        <f t="array" ref="F17">_xlfn.XLOOKUP(A17, Population!$C:$C, Population!$B:B)</f>
        <v>395805</v>
      </c>
      <c r="G17" s="3">
        <f t="shared" si="0"/>
        <v>32218.527000000002</v>
      </c>
    </row>
    <row r="18" spans="1:12" hidden="1" x14ac:dyDescent="0.25">
      <c r="A18" t="s">
        <v>63</v>
      </c>
      <c r="B18" t="s">
        <v>57</v>
      </c>
      <c r="C18">
        <v>0.1925</v>
      </c>
      <c r="D18">
        <f>VLOOKUP(A18,CensusDivisions!A:C, 3, FALSE)</f>
        <v>8</v>
      </c>
      <c r="E18" t="str">
        <f t="shared" si="1"/>
        <v>Mountain</v>
      </c>
      <c r="F18" cm="1">
        <f t="array" ref="F18">_xlfn.XLOOKUP(A18, Population!$C:$C, Population!$B:B)</f>
        <v>395805</v>
      </c>
      <c r="G18" s="3">
        <f t="shared" si="0"/>
        <v>76192.462500000009</v>
      </c>
    </row>
    <row r="19" spans="1:12" hidden="1" x14ac:dyDescent="0.25">
      <c r="A19" t="s">
        <v>63</v>
      </c>
      <c r="B19" t="s">
        <v>58</v>
      </c>
      <c r="C19">
        <v>0.14549999999999999</v>
      </c>
      <c r="D19">
        <f>VLOOKUP(A19,CensusDivisions!A:C, 3, FALSE)</f>
        <v>8</v>
      </c>
      <c r="E19" t="str">
        <f t="shared" si="1"/>
        <v>Mountain</v>
      </c>
      <c r="F19" cm="1">
        <f t="array" ref="F19">_xlfn.XLOOKUP(A19, Population!$C:$C, Population!$B:B)</f>
        <v>395805</v>
      </c>
      <c r="G19" s="3">
        <f t="shared" si="0"/>
        <v>57589.627499999995</v>
      </c>
    </row>
    <row r="20" spans="1:12" x14ac:dyDescent="0.25">
      <c r="A20" t="s">
        <v>64</v>
      </c>
      <c r="B20" t="s">
        <v>56</v>
      </c>
      <c r="C20">
        <v>0.1071</v>
      </c>
      <c r="D20">
        <f>VLOOKUP(A20,CensusDivisions!A:C, 3, FALSE)</f>
        <v>1</v>
      </c>
      <c r="E20" t="str">
        <f t="shared" si="1"/>
        <v>New England</v>
      </c>
      <c r="F20" cm="1">
        <f t="array" ref="F20">_xlfn.XLOOKUP(A20, Population!$C:$C, Population!$B:B)</f>
        <v>272491</v>
      </c>
      <c r="G20" s="3">
        <f t="shared" si="0"/>
        <v>29183.786100000001</v>
      </c>
      <c r="H20">
        <f>G20/F20</f>
        <v>0.1071</v>
      </c>
      <c r="J20" s="10">
        <f>SUM(G20,G56,G62,G86,G116,G134)</f>
        <v>151870.17060000001</v>
      </c>
      <c r="K20" s="11">
        <f>SUM(F20,F56,F62,F86,F116,F134)</f>
        <v>1500653</v>
      </c>
      <c r="L20" s="12">
        <f>J20/K20</f>
        <v>0.10120272348104459</v>
      </c>
    </row>
    <row r="21" spans="1:12" hidden="1" x14ac:dyDescent="0.25">
      <c r="A21" t="s">
        <v>64</v>
      </c>
      <c r="B21" t="s">
        <v>57</v>
      </c>
      <c r="C21">
        <v>0.24179999999999999</v>
      </c>
      <c r="D21">
        <f>VLOOKUP(A21,CensusDivisions!A:C, 3, FALSE)</f>
        <v>1</v>
      </c>
      <c r="E21" t="str">
        <f t="shared" si="1"/>
        <v>New England</v>
      </c>
      <c r="F21" cm="1">
        <f t="array" ref="F21">_xlfn.XLOOKUP(A21, Population!$C:$C, Population!$B:B)</f>
        <v>272491</v>
      </c>
      <c r="G21" s="3">
        <f t="shared" si="0"/>
        <v>65888.323799999998</v>
      </c>
    </row>
    <row r="22" spans="1:12" hidden="1" x14ac:dyDescent="0.25">
      <c r="A22" t="s">
        <v>64</v>
      </c>
      <c r="B22" t="s">
        <v>58</v>
      </c>
      <c r="C22">
        <v>0.17530000000000001</v>
      </c>
      <c r="D22">
        <f>VLOOKUP(A22,CensusDivisions!A:C, 3, FALSE)</f>
        <v>1</v>
      </c>
      <c r="E22" t="str">
        <f t="shared" si="1"/>
        <v>New England</v>
      </c>
      <c r="F22" cm="1">
        <f t="array" ref="F22">_xlfn.XLOOKUP(A22, Population!$C:$C, Population!$B:B)</f>
        <v>272491</v>
      </c>
      <c r="G22" s="3">
        <f t="shared" si="0"/>
        <v>47767.672300000006</v>
      </c>
    </row>
    <row r="23" spans="1:12" hidden="1" x14ac:dyDescent="0.25">
      <c r="A23" t="s">
        <v>65</v>
      </c>
      <c r="B23" t="s">
        <v>56</v>
      </c>
      <c r="C23">
        <v>9.9299999999999999E-2</v>
      </c>
      <c r="D23">
        <f>VLOOKUP(A23,CensusDivisions!A:C, 3, FALSE)</f>
        <v>5</v>
      </c>
      <c r="E23" t="str">
        <f t="shared" si="1"/>
        <v>South Atlantic</v>
      </c>
      <c r="F23" cm="1">
        <f t="array" ref="F23">_xlfn.XLOOKUP(A23, Population!$C:$C, Population!$B:B)</f>
        <v>144687</v>
      </c>
      <c r="G23" s="3">
        <f t="shared" si="0"/>
        <v>14367.419099999999</v>
      </c>
    </row>
    <row r="24" spans="1:12" hidden="1" x14ac:dyDescent="0.25">
      <c r="A24" t="s">
        <v>65</v>
      </c>
      <c r="B24" t="s">
        <v>57</v>
      </c>
      <c r="C24">
        <v>0.25280000000000002</v>
      </c>
      <c r="D24">
        <f>VLOOKUP(A24,CensusDivisions!A:C, 3, FALSE)</f>
        <v>5</v>
      </c>
      <c r="E24" t="str">
        <f t="shared" si="1"/>
        <v>South Atlantic</v>
      </c>
      <c r="F24" cm="1">
        <f t="array" ref="F24">_xlfn.XLOOKUP(A24, Population!$C:$C, Population!$B:B)</f>
        <v>144687</v>
      </c>
      <c r="G24" s="3">
        <f t="shared" si="0"/>
        <v>36576.873600000006</v>
      </c>
    </row>
    <row r="25" spans="1:12" hidden="1" x14ac:dyDescent="0.25">
      <c r="A25" t="s">
        <v>65</v>
      </c>
      <c r="B25" t="s">
        <v>58</v>
      </c>
      <c r="C25">
        <v>0.15840000000000001</v>
      </c>
      <c r="D25">
        <f>VLOOKUP(A25,CensusDivisions!A:C, 3, FALSE)</f>
        <v>5</v>
      </c>
      <c r="E25" t="str">
        <f t="shared" si="1"/>
        <v>South Atlantic</v>
      </c>
      <c r="F25" cm="1">
        <f t="array" ref="F25">_xlfn.XLOOKUP(A25, Population!$C:$C, Population!$B:B)</f>
        <v>144687</v>
      </c>
      <c r="G25" s="3">
        <f t="shared" si="0"/>
        <v>22918.420800000004</v>
      </c>
    </row>
    <row r="26" spans="1:12" hidden="1" x14ac:dyDescent="0.25">
      <c r="A26" t="s">
        <v>67</v>
      </c>
      <c r="B26" t="s">
        <v>56</v>
      </c>
      <c r="C26">
        <v>0.10970000000000001</v>
      </c>
      <c r="D26">
        <f>VLOOKUP(A26,CensusDivisions!A:C, 3, FALSE)</f>
        <v>5</v>
      </c>
      <c r="E26" t="str">
        <f t="shared" si="1"/>
        <v>South Atlantic</v>
      </c>
      <c r="F26" cm="1">
        <f t="array" ref="F26">_xlfn.XLOOKUP(A26, Population!$C:$C, Population!$B:B)</f>
        <v>1935142</v>
      </c>
      <c r="G26" s="3">
        <f t="shared" si="0"/>
        <v>212285.07740000001</v>
      </c>
    </row>
    <row r="27" spans="1:12" hidden="1" x14ac:dyDescent="0.25">
      <c r="A27" t="s">
        <v>67</v>
      </c>
      <c r="B27" t="s">
        <v>57</v>
      </c>
      <c r="C27">
        <v>0.2863</v>
      </c>
      <c r="D27">
        <f>VLOOKUP(A27,CensusDivisions!A:C, 3, FALSE)</f>
        <v>5</v>
      </c>
      <c r="E27" t="str">
        <f t="shared" si="1"/>
        <v>South Atlantic</v>
      </c>
      <c r="F27" cm="1">
        <f t="array" ref="F27">_xlfn.XLOOKUP(A27, Population!$C:$C, Population!$B:B)</f>
        <v>1935142</v>
      </c>
      <c r="G27" s="3">
        <f t="shared" si="0"/>
        <v>554031.15460000001</v>
      </c>
    </row>
    <row r="28" spans="1:12" hidden="1" x14ac:dyDescent="0.25">
      <c r="A28" t="s">
        <v>67</v>
      </c>
      <c r="B28" t="s">
        <v>58</v>
      </c>
      <c r="C28">
        <v>0.18010000000000001</v>
      </c>
      <c r="D28">
        <f>VLOOKUP(A28,CensusDivisions!A:C, 3, FALSE)</f>
        <v>5</v>
      </c>
      <c r="E28" t="str">
        <f t="shared" si="1"/>
        <v>South Atlantic</v>
      </c>
      <c r="F28" cm="1">
        <f t="array" ref="F28">_xlfn.XLOOKUP(A28, Population!$C:$C, Population!$B:B)</f>
        <v>1935142</v>
      </c>
      <c r="G28" s="3">
        <f t="shared" si="0"/>
        <v>348519.07420000003</v>
      </c>
    </row>
    <row r="29" spans="1:12" hidden="1" x14ac:dyDescent="0.25">
      <c r="A29" t="s">
        <v>68</v>
      </c>
      <c r="B29" t="s">
        <v>56</v>
      </c>
      <c r="C29">
        <v>9.2100000000000001E-2</v>
      </c>
      <c r="D29">
        <f>VLOOKUP(A29,CensusDivisions!A:C, 3, FALSE)</f>
        <v>5</v>
      </c>
      <c r="E29" t="str">
        <f t="shared" si="1"/>
        <v>South Atlantic</v>
      </c>
      <c r="F29" cm="1">
        <f t="array" ref="F29">_xlfn.XLOOKUP(A29, Population!$C:$C, Population!$B:B)</f>
        <v>751795</v>
      </c>
      <c r="G29" s="3">
        <f t="shared" si="0"/>
        <v>69240.319499999998</v>
      </c>
    </row>
    <row r="30" spans="1:12" hidden="1" x14ac:dyDescent="0.25">
      <c r="A30" t="s">
        <v>68</v>
      </c>
      <c r="B30" t="s">
        <v>57</v>
      </c>
      <c r="C30">
        <v>0.2702</v>
      </c>
      <c r="D30">
        <f>VLOOKUP(A30,CensusDivisions!A:C, 3, FALSE)</f>
        <v>5</v>
      </c>
      <c r="E30" t="str">
        <f t="shared" si="1"/>
        <v>South Atlantic</v>
      </c>
      <c r="F30" cm="1">
        <f t="array" ref="F30">_xlfn.XLOOKUP(A30, Population!$C:$C, Population!$B:B)</f>
        <v>751795</v>
      </c>
      <c r="G30" s="3">
        <f t="shared" si="0"/>
        <v>203135.00899999999</v>
      </c>
    </row>
    <row r="31" spans="1:12" hidden="1" x14ac:dyDescent="0.25">
      <c r="A31" t="s">
        <v>68</v>
      </c>
      <c r="B31" t="s">
        <v>58</v>
      </c>
      <c r="C31">
        <v>0.15229999999999999</v>
      </c>
      <c r="D31">
        <f>VLOOKUP(A31,CensusDivisions!A:C, 3, FALSE)</f>
        <v>5</v>
      </c>
      <c r="E31" t="str">
        <f t="shared" si="1"/>
        <v>South Atlantic</v>
      </c>
      <c r="F31" cm="1">
        <f t="array" ref="F31">_xlfn.XLOOKUP(A31, Population!$C:$C, Population!$B:B)</f>
        <v>751795</v>
      </c>
      <c r="G31" s="3">
        <f t="shared" si="0"/>
        <v>114498.37849999999</v>
      </c>
    </row>
    <row r="32" spans="1:12" hidden="1" x14ac:dyDescent="0.25">
      <c r="A32" t="s">
        <v>69</v>
      </c>
      <c r="B32" t="s">
        <v>56</v>
      </c>
      <c r="C32">
        <v>8.7099999999999997E-2</v>
      </c>
      <c r="D32">
        <f>VLOOKUP(A32,CensusDivisions!A:C, 3, FALSE)</f>
        <v>9</v>
      </c>
      <c r="E32" t="str">
        <f t="shared" si="1"/>
        <v>Pacific</v>
      </c>
      <c r="F32" cm="1">
        <f t="array" ref="F32">_xlfn.XLOOKUP(A32, Population!$C:$C, Population!$B:B)</f>
        <v>101107</v>
      </c>
      <c r="G32" s="3">
        <f t="shared" si="0"/>
        <v>8806.4197000000004</v>
      </c>
    </row>
    <row r="33" spans="1:7" hidden="1" x14ac:dyDescent="0.25">
      <c r="A33" t="s">
        <v>69</v>
      </c>
      <c r="B33" t="s">
        <v>57</v>
      </c>
      <c r="C33">
        <v>0.25659999999999999</v>
      </c>
      <c r="D33">
        <f>VLOOKUP(A33,CensusDivisions!A:C, 3, FALSE)</f>
        <v>9</v>
      </c>
      <c r="E33" t="str">
        <f t="shared" si="1"/>
        <v>Pacific</v>
      </c>
      <c r="F33" cm="1">
        <f t="array" ref="F33">_xlfn.XLOOKUP(A33, Population!$C:$C, Population!$B:B)</f>
        <v>101107</v>
      </c>
      <c r="G33" s="3">
        <f t="shared" si="0"/>
        <v>25944.056199999999</v>
      </c>
    </row>
    <row r="34" spans="1:7" hidden="1" x14ac:dyDescent="0.25">
      <c r="A34" t="s">
        <v>69</v>
      </c>
      <c r="B34" t="s">
        <v>58</v>
      </c>
      <c r="C34">
        <v>7.8700000000000006E-2</v>
      </c>
      <c r="D34">
        <f>VLOOKUP(A34,CensusDivisions!A:C, 3, FALSE)</f>
        <v>9</v>
      </c>
      <c r="E34" t="str">
        <f t="shared" si="1"/>
        <v>Pacific</v>
      </c>
      <c r="F34" cm="1">
        <f t="array" ref="F34">_xlfn.XLOOKUP(A34, Population!$C:$C, Population!$B:B)</f>
        <v>101107</v>
      </c>
      <c r="G34" s="3">
        <f t="shared" ref="G34:G65" si="2">C34*F34</f>
        <v>7957.1209000000008</v>
      </c>
    </row>
    <row r="35" spans="1:7" hidden="1" x14ac:dyDescent="0.25">
      <c r="A35" t="s">
        <v>70</v>
      </c>
      <c r="B35" t="s">
        <v>56</v>
      </c>
      <c r="C35">
        <v>7.5600000000000001E-2</v>
      </c>
      <c r="D35">
        <f>VLOOKUP(A35,CensusDivisions!A:C, 3, FALSE)</f>
        <v>8</v>
      </c>
      <c r="E35" t="str">
        <f t="shared" si="1"/>
        <v>Mountain</v>
      </c>
      <c r="F35" cm="1">
        <f t="array" ref="F35">_xlfn.XLOOKUP(A35, Population!$C:$C, Population!$B:B)</f>
        <v>173057</v>
      </c>
      <c r="G35" s="3">
        <f t="shared" si="2"/>
        <v>13083.109200000001</v>
      </c>
    </row>
    <row r="36" spans="1:7" hidden="1" x14ac:dyDescent="0.25">
      <c r="A36" t="s">
        <v>70</v>
      </c>
      <c r="B36" t="s">
        <v>57</v>
      </c>
      <c r="C36">
        <v>0.19950000000000001</v>
      </c>
      <c r="D36">
        <f>VLOOKUP(A36,CensusDivisions!A:C, 3, FALSE)</f>
        <v>8</v>
      </c>
      <c r="E36" t="str">
        <f t="shared" si="1"/>
        <v>Mountain</v>
      </c>
      <c r="F36" cm="1">
        <f t="array" ref="F36">_xlfn.XLOOKUP(A36, Population!$C:$C, Population!$B:B)</f>
        <v>173057</v>
      </c>
      <c r="G36" s="3">
        <f t="shared" si="2"/>
        <v>34524.871500000001</v>
      </c>
    </row>
    <row r="37" spans="1:7" hidden="1" x14ac:dyDescent="0.25">
      <c r="A37" t="s">
        <v>70</v>
      </c>
      <c r="B37" t="s">
        <v>58</v>
      </c>
      <c r="C37">
        <v>0.1565</v>
      </c>
      <c r="D37">
        <f>VLOOKUP(A37,CensusDivisions!A:C, 3, FALSE)</f>
        <v>8</v>
      </c>
      <c r="E37" t="str">
        <f t="shared" si="1"/>
        <v>Mountain</v>
      </c>
      <c r="F37" cm="1">
        <f t="array" ref="F37">_xlfn.XLOOKUP(A37, Population!$C:$C, Population!$B:B)</f>
        <v>173057</v>
      </c>
      <c r="G37" s="3">
        <f t="shared" si="2"/>
        <v>27083.4205</v>
      </c>
    </row>
    <row r="38" spans="1:7" hidden="1" x14ac:dyDescent="0.25">
      <c r="A38" t="s">
        <v>71</v>
      </c>
      <c r="B38" t="s">
        <v>56</v>
      </c>
      <c r="C38">
        <v>9.8299999999999998E-2</v>
      </c>
      <c r="D38">
        <f>VLOOKUP(A38,CensusDivisions!A:C, 3, FALSE)</f>
        <v>3</v>
      </c>
      <c r="E38" t="str">
        <f t="shared" si="1"/>
        <v>East North Central</v>
      </c>
      <c r="F38" cm="1">
        <f t="array" ref="F38">_xlfn.XLOOKUP(A38, Population!$C:$C, Population!$B:B)</f>
        <v>1224785</v>
      </c>
      <c r="G38" s="3">
        <f t="shared" si="2"/>
        <v>120396.3655</v>
      </c>
    </row>
    <row r="39" spans="1:7" hidden="1" x14ac:dyDescent="0.25">
      <c r="A39" t="s">
        <v>71</v>
      </c>
      <c r="B39" t="s">
        <v>57</v>
      </c>
      <c r="C39">
        <v>0.24729999999999999</v>
      </c>
      <c r="D39">
        <f>VLOOKUP(A39,CensusDivisions!A:C, 3, FALSE)</f>
        <v>3</v>
      </c>
      <c r="E39" t="str">
        <f t="shared" si="1"/>
        <v>East North Central</v>
      </c>
      <c r="F39" cm="1">
        <f t="array" ref="F39">_xlfn.XLOOKUP(A39, Population!$C:$C, Population!$B:B)</f>
        <v>1224785</v>
      </c>
      <c r="G39" s="3">
        <f t="shared" si="2"/>
        <v>302889.33049999998</v>
      </c>
    </row>
    <row r="40" spans="1:7" hidden="1" x14ac:dyDescent="0.25">
      <c r="A40" t="s">
        <v>71</v>
      </c>
      <c r="B40" t="s">
        <v>58</v>
      </c>
      <c r="C40">
        <v>0.14399999999999999</v>
      </c>
      <c r="D40">
        <f>VLOOKUP(A40,CensusDivisions!A:C, 3, FALSE)</f>
        <v>3</v>
      </c>
      <c r="E40" t="str">
        <f t="shared" si="1"/>
        <v>East North Central</v>
      </c>
      <c r="F40" cm="1">
        <f t="array" ref="F40">_xlfn.XLOOKUP(A40, Population!$C:$C, Population!$B:B)</f>
        <v>1224785</v>
      </c>
      <c r="G40" s="3">
        <f t="shared" si="2"/>
        <v>176369.03999999998</v>
      </c>
    </row>
    <row r="41" spans="1:7" hidden="1" x14ac:dyDescent="0.25">
      <c r="A41" t="s">
        <v>72</v>
      </c>
      <c r="B41" t="s">
        <v>56</v>
      </c>
      <c r="C41">
        <v>9.0700000000000003E-2</v>
      </c>
      <c r="D41">
        <f>VLOOKUP(A41,CensusDivisions!A:C, 3, FALSE)</f>
        <v>2</v>
      </c>
      <c r="E41" t="str">
        <f t="shared" si="1"/>
        <v>Middle Atlantic</v>
      </c>
      <c r="F41" cm="1">
        <f t="array" ref="F41">_xlfn.XLOOKUP(A41, Population!$C:$C, Population!$B:B)</f>
        <v>639893</v>
      </c>
      <c r="G41" s="3">
        <f t="shared" si="2"/>
        <v>58038.295100000003</v>
      </c>
    </row>
    <row r="42" spans="1:7" hidden="1" x14ac:dyDescent="0.25">
      <c r="A42" t="s">
        <v>72</v>
      </c>
      <c r="B42" t="s">
        <v>57</v>
      </c>
      <c r="C42">
        <v>0.25950000000000001</v>
      </c>
      <c r="D42">
        <f>VLOOKUP(A42,CensusDivisions!A:C, 3, FALSE)</f>
        <v>2</v>
      </c>
      <c r="E42" t="str">
        <f t="shared" si="1"/>
        <v>Middle Atlantic</v>
      </c>
      <c r="F42" cm="1">
        <f t="array" ref="F42">_xlfn.XLOOKUP(A42, Population!$C:$C, Population!$B:B)</f>
        <v>639893</v>
      </c>
      <c r="G42" s="3">
        <f t="shared" si="2"/>
        <v>166052.2335</v>
      </c>
    </row>
    <row r="43" spans="1:7" hidden="1" x14ac:dyDescent="0.25">
      <c r="A43" t="s">
        <v>72</v>
      </c>
      <c r="B43" t="s">
        <v>58</v>
      </c>
      <c r="C43">
        <v>0.18090000000000001</v>
      </c>
      <c r="D43">
        <f>VLOOKUP(A43,CensusDivisions!A:C, 3, FALSE)</f>
        <v>2</v>
      </c>
      <c r="E43" t="str">
        <f t="shared" si="1"/>
        <v>Middle Atlantic</v>
      </c>
      <c r="F43" cm="1">
        <f t="array" ref="F43">_xlfn.XLOOKUP(A43, Population!$C:$C, Population!$B:B)</f>
        <v>639893</v>
      </c>
      <c r="G43" s="3">
        <f t="shared" si="2"/>
        <v>115756.6437</v>
      </c>
    </row>
    <row r="44" spans="1:7" hidden="1" x14ac:dyDescent="0.25">
      <c r="A44" t="s">
        <v>73</v>
      </c>
      <c r="B44" t="s">
        <v>56</v>
      </c>
      <c r="C44">
        <v>8.4400000000000003E-2</v>
      </c>
      <c r="D44">
        <f>VLOOKUP(A44,CensusDivisions!A:C, 3, FALSE)</f>
        <v>4</v>
      </c>
      <c r="E44" t="str">
        <f t="shared" si="1"/>
        <v>West North Central</v>
      </c>
      <c r="F44" cm="1">
        <f t="array" ref="F44">_xlfn.XLOOKUP(A44, Population!$C:$C, Population!$B:B)</f>
        <v>399786</v>
      </c>
      <c r="G44" s="3">
        <f t="shared" si="2"/>
        <v>33741.938399999999</v>
      </c>
    </row>
    <row r="45" spans="1:7" hidden="1" x14ac:dyDescent="0.25">
      <c r="A45" t="s">
        <v>73</v>
      </c>
      <c r="B45" t="s">
        <v>57</v>
      </c>
      <c r="C45">
        <v>0.21809999999999999</v>
      </c>
      <c r="D45">
        <f>VLOOKUP(A45,CensusDivisions!A:C, 3, FALSE)</f>
        <v>4</v>
      </c>
      <c r="E45" t="str">
        <f t="shared" si="1"/>
        <v>West North Central</v>
      </c>
      <c r="F45" cm="1">
        <f t="array" ref="F45">_xlfn.XLOOKUP(A45, Population!$C:$C, Population!$B:B)</f>
        <v>399786</v>
      </c>
      <c r="G45" s="3">
        <f t="shared" si="2"/>
        <v>87193.3266</v>
      </c>
    </row>
    <row r="46" spans="1:7" hidden="1" x14ac:dyDescent="0.25">
      <c r="A46" t="s">
        <v>73</v>
      </c>
      <c r="B46" t="s">
        <v>58</v>
      </c>
      <c r="C46">
        <v>0.1653</v>
      </c>
      <c r="D46">
        <f>VLOOKUP(A46,CensusDivisions!A:C, 3, FALSE)</f>
        <v>4</v>
      </c>
      <c r="E46" t="str">
        <f t="shared" si="1"/>
        <v>West North Central</v>
      </c>
      <c r="F46" cm="1">
        <f t="array" ref="F46">_xlfn.XLOOKUP(A46, Population!$C:$C, Population!$B:B)</f>
        <v>399786</v>
      </c>
      <c r="G46" s="3">
        <f t="shared" si="2"/>
        <v>66084.625799999994</v>
      </c>
    </row>
    <row r="47" spans="1:7" hidden="1" x14ac:dyDescent="0.25">
      <c r="A47" t="s">
        <v>74</v>
      </c>
      <c r="B47" t="s">
        <v>56</v>
      </c>
      <c r="C47">
        <v>9.0399999999999994E-2</v>
      </c>
      <c r="D47">
        <f>VLOOKUP(A47,CensusDivisions!A:C, 3, FALSE)</f>
        <v>4</v>
      </c>
      <c r="E47" t="str">
        <f t="shared" si="1"/>
        <v>West North Central</v>
      </c>
      <c r="F47" cm="1">
        <f t="array" ref="F47">_xlfn.XLOOKUP(A47, Population!$C:$C, Population!$B:B)</f>
        <v>348918</v>
      </c>
      <c r="G47" s="3">
        <f t="shared" si="2"/>
        <v>31542.187199999997</v>
      </c>
    </row>
    <row r="48" spans="1:7" hidden="1" x14ac:dyDescent="0.25">
      <c r="A48" t="s">
        <v>74</v>
      </c>
      <c r="B48" t="s">
        <v>57</v>
      </c>
      <c r="C48">
        <v>0.2271</v>
      </c>
      <c r="D48">
        <f>VLOOKUP(A48,CensusDivisions!A:C, 3, FALSE)</f>
        <v>4</v>
      </c>
      <c r="E48" t="str">
        <f t="shared" si="1"/>
        <v>West North Central</v>
      </c>
      <c r="F48" cm="1">
        <f t="array" ref="F48">_xlfn.XLOOKUP(A48, Population!$C:$C, Population!$B:B)</f>
        <v>348918</v>
      </c>
      <c r="G48" s="3">
        <f t="shared" si="2"/>
        <v>79239.277799999996</v>
      </c>
    </row>
    <row r="49" spans="1:8" hidden="1" x14ac:dyDescent="0.25">
      <c r="A49" t="s">
        <v>74</v>
      </c>
      <c r="B49" t="s">
        <v>58</v>
      </c>
      <c r="C49">
        <v>0.17280000000000001</v>
      </c>
      <c r="D49">
        <f>VLOOKUP(A49,CensusDivisions!A:C, 3, FALSE)</f>
        <v>4</v>
      </c>
      <c r="E49" t="str">
        <f t="shared" si="1"/>
        <v>West North Central</v>
      </c>
      <c r="F49" cm="1">
        <f t="array" ref="F49">_xlfn.XLOOKUP(A49, Population!$C:$C, Population!$B:B)</f>
        <v>348918</v>
      </c>
      <c r="G49" s="3">
        <f t="shared" si="2"/>
        <v>60293.030400000003</v>
      </c>
    </row>
    <row r="50" spans="1:8" hidden="1" x14ac:dyDescent="0.25">
      <c r="A50" t="s">
        <v>75</v>
      </c>
      <c r="B50" t="s">
        <v>56</v>
      </c>
      <c r="C50">
        <v>8.6800000000000002E-2</v>
      </c>
      <c r="D50">
        <f>VLOOKUP(A50,CensusDivisions!A:C, 3, FALSE)</f>
        <v>6</v>
      </c>
      <c r="E50" t="str">
        <f t="shared" si="1"/>
        <v>East South Central</v>
      </c>
      <c r="F50" cm="1">
        <f t="array" ref="F50">_xlfn.XLOOKUP(A50, Population!$C:$C, Population!$B:B)</f>
        <v>414227</v>
      </c>
      <c r="G50" s="3">
        <f t="shared" si="2"/>
        <v>35954.903599999998</v>
      </c>
      <c r="H50" s="6">
        <f>G50/F50</f>
        <v>8.6799999999999988E-2</v>
      </c>
    </row>
    <row r="51" spans="1:8" hidden="1" x14ac:dyDescent="0.25">
      <c r="A51" t="s">
        <v>75</v>
      </c>
      <c r="B51" t="s">
        <v>57</v>
      </c>
      <c r="C51">
        <v>0.26640000000000003</v>
      </c>
      <c r="D51">
        <f>VLOOKUP(A51,CensusDivisions!A:C, 3, FALSE)</f>
        <v>6</v>
      </c>
      <c r="E51" t="str">
        <f t="shared" si="1"/>
        <v>East South Central</v>
      </c>
      <c r="F51" cm="1">
        <f t="array" ref="F51">_xlfn.XLOOKUP(A51, Population!$C:$C, Population!$B:B)</f>
        <v>414227</v>
      </c>
      <c r="G51" s="3">
        <f t="shared" si="2"/>
        <v>110350.07280000001</v>
      </c>
    </row>
    <row r="52" spans="1:8" hidden="1" x14ac:dyDescent="0.25">
      <c r="A52" t="s">
        <v>75</v>
      </c>
      <c r="B52" t="s">
        <v>58</v>
      </c>
      <c r="C52">
        <v>0.18360000000000001</v>
      </c>
      <c r="D52">
        <f>VLOOKUP(A52,CensusDivisions!A:C, 3, FALSE)</f>
        <v>6</v>
      </c>
      <c r="E52" t="str">
        <f t="shared" si="1"/>
        <v>East South Central</v>
      </c>
      <c r="F52" cm="1">
        <f t="array" ref="F52">_xlfn.XLOOKUP(A52, Population!$C:$C, Population!$B:B)</f>
        <v>414227</v>
      </c>
      <c r="G52" s="3">
        <f t="shared" si="2"/>
        <v>76052.0772</v>
      </c>
    </row>
    <row r="53" spans="1:8" hidden="1" x14ac:dyDescent="0.25">
      <c r="A53" t="s">
        <v>76</v>
      </c>
      <c r="B53" t="s">
        <v>56</v>
      </c>
      <c r="C53">
        <v>9.2799999999999994E-2</v>
      </c>
      <c r="D53">
        <f>VLOOKUP(A53,CensusDivisions!A:C, 3, FALSE)</f>
        <v>7</v>
      </c>
      <c r="E53" t="str">
        <f t="shared" si="1"/>
        <v>West South Central</v>
      </c>
      <c r="F53" cm="1">
        <f t="array" ref="F53">_xlfn.XLOOKUP(A53, Population!$C:$C, Population!$B:B)</f>
        <v>377396</v>
      </c>
      <c r="G53" s="3">
        <f t="shared" si="2"/>
        <v>35022.3488</v>
      </c>
    </row>
    <row r="54" spans="1:8" hidden="1" x14ac:dyDescent="0.25">
      <c r="A54" t="s">
        <v>76</v>
      </c>
      <c r="B54" t="s">
        <v>57</v>
      </c>
      <c r="C54">
        <v>0.27429999999999999</v>
      </c>
      <c r="D54">
        <f>VLOOKUP(A54,CensusDivisions!A:C, 3, FALSE)</f>
        <v>7</v>
      </c>
      <c r="E54" t="str">
        <f t="shared" si="1"/>
        <v>West South Central</v>
      </c>
      <c r="F54" cm="1">
        <f t="array" ref="F54">_xlfn.XLOOKUP(A54, Population!$C:$C, Population!$B:B)</f>
        <v>377396</v>
      </c>
      <c r="G54" s="3">
        <f t="shared" si="2"/>
        <v>103519.72279999999</v>
      </c>
    </row>
    <row r="55" spans="1:8" hidden="1" x14ac:dyDescent="0.25">
      <c r="A55" t="s">
        <v>76</v>
      </c>
      <c r="B55" t="s">
        <v>58</v>
      </c>
      <c r="C55">
        <v>0.16489999999999999</v>
      </c>
      <c r="D55">
        <f>VLOOKUP(A55,CensusDivisions!A:C, 3, FALSE)</f>
        <v>7</v>
      </c>
      <c r="E55" t="str">
        <f t="shared" si="1"/>
        <v>West South Central</v>
      </c>
      <c r="F55" cm="1">
        <f t="array" ref="F55">_xlfn.XLOOKUP(A55, Population!$C:$C, Population!$B:B)</f>
        <v>377396</v>
      </c>
      <c r="G55" s="3">
        <f t="shared" si="2"/>
        <v>62232.600399999996</v>
      </c>
    </row>
    <row r="56" spans="1:8" x14ac:dyDescent="0.25">
      <c r="A56" t="s">
        <v>77</v>
      </c>
      <c r="B56" t="s">
        <v>56</v>
      </c>
      <c r="C56">
        <v>8.1799999999999998E-2</v>
      </c>
      <c r="D56">
        <f>VLOOKUP(A56,CensusDivisions!A:C, 3, FALSE)</f>
        <v>1</v>
      </c>
      <c r="E56" t="str">
        <f t="shared" si="1"/>
        <v>New England</v>
      </c>
      <c r="F56" cm="1">
        <f t="array" ref="F56">_xlfn.XLOOKUP(A56, Population!$C:$C, Population!$B:B)</f>
        <v>139297</v>
      </c>
      <c r="G56" s="3">
        <f t="shared" si="2"/>
        <v>11394.4946</v>
      </c>
      <c r="H56">
        <f>G56/F56</f>
        <v>8.1799999999999998E-2</v>
      </c>
    </row>
    <row r="57" spans="1:8" hidden="1" x14ac:dyDescent="0.25">
      <c r="A57" t="s">
        <v>77</v>
      </c>
      <c r="B57" t="s">
        <v>57</v>
      </c>
      <c r="C57">
        <v>0.21859999999999999</v>
      </c>
      <c r="D57">
        <f>VLOOKUP(A57,CensusDivisions!A:C, 3, FALSE)</f>
        <v>1</v>
      </c>
      <c r="E57" t="str">
        <f t="shared" si="1"/>
        <v>New England</v>
      </c>
      <c r="F57" cm="1">
        <f t="array" ref="F57">_xlfn.XLOOKUP(A57, Population!$C:$C, Population!$B:B)</f>
        <v>139297</v>
      </c>
      <c r="G57" s="3">
        <f t="shared" si="2"/>
        <v>30450.324199999999</v>
      </c>
    </row>
    <row r="58" spans="1:8" hidden="1" x14ac:dyDescent="0.25">
      <c r="A58" t="s">
        <v>77</v>
      </c>
      <c r="B58" t="s">
        <v>58</v>
      </c>
      <c r="C58">
        <v>0.1835</v>
      </c>
      <c r="D58">
        <f>VLOOKUP(A58,CensusDivisions!A:C, 3, FALSE)</f>
        <v>1</v>
      </c>
      <c r="E58" t="str">
        <f t="shared" si="1"/>
        <v>New England</v>
      </c>
      <c r="F58" cm="1">
        <f t="array" ref="F58">_xlfn.XLOOKUP(A58, Population!$C:$C, Population!$B:B)</f>
        <v>139297</v>
      </c>
      <c r="G58" s="3">
        <f t="shared" si="2"/>
        <v>25560.999499999998</v>
      </c>
    </row>
    <row r="59" spans="1:8" hidden="1" x14ac:dyDescent="0.25">
      <c r="A59" t="s">
        <v>78</v>
      </c>
      <c r="B59" t="s">
        <v>56</v>
      </c>
      <c r="C59">
        <v>0.1013</v>
      </c>
      <c r="D59">
        <f>VLOOKUP(A59,CensusDivisions!A:C, 3, FALSE)</f>
        <v>5</v>
      </c>
      <c r="E59" t="str">
        <f t="shared" si="1"/>
        <v>South Atlantic</v>
      </c>
      <c r="F59" cm="1">
        <f t="array" ref="F59">_xlfn.XLOOKUP(A59, Population!$C:$C, Population!$B:B)</f>
        <v>694888</v>
      </c>
      <c r="G59" s="3">
        <f t="shared" si="2"/>
        <v>70392.154399999999</v>
      </c>
    </row>
    <row r="60" spans="1:8" hidden="1" x14ac:dyDescent="0.25">
      <c r="A60" t="s">
        <v>78</v>
      </c>
      <c r="B60" t="s">
        <v>57</v>
      </c>
      <c r="C60">
        <v>0.25190000000000001</v>
      </c>
      <c r="D60">
        <f>VLOOKUP(A60,CensusDivisions!A:C, 3, FALSE)</f>
        <v>5</v>
      </c>
      <c r="E60" t="str">
        <f t="shared" si="1"/>
        <v>South Atlantic</v>
      </c>
      <c r="F60" cm="1">
        <f t="array" ref="F60">_xlfn.XLOOKUP(A60, Population!$C:$C, Population!$B:B)</f>
        <v>694888</v>
      </c>
      <c r="G60" s="3">
        <f t="shared" si="2"/>
        <v>175042.28720000002</v>
      </c>
    </row>
    <row r="61" spans="1:8" hidden="1" x14ac:dyDescent="0.25">
      <c r="A61" t="s">
        <v>78</v>
      </c>
      <c r="B61" t="s">
        <v>58</v>
      </c>
      <c r="C61">
        <v>0.15659999999999999</v>
      </c>
      <c r="D61">
        <f>VLOOKUP(A61,CensusDivisions!A:C, 3, FALSE)</f>
        <v>5</v>
      </c>
      <c r="E61" t="str">
        <f t="shared" si="1"/>
        <v>South Atlantic</v>
      </c>
      <c r="F61" cm="1">
        <f t="array" ref="F61">_xlfn.XLOOKUP(A61, Population!$C:$C, Population!$B:B)</f>
        <v>694888</v>
      </c>
      <c r="G61" s="3">
        <f t="shared" si="2"/>
        <v>108819.46079999999</v>
      </c>
    </row>
    <row r="62" spans="1:8" x14ac:dyDescent="0.25">
      <c r="A62" t="s">
        <v>79</v>
      </c>
      <c r="B62" t="s">
        <v>56</v>
      </c>
      <c r="C62">
        <v>0.10780000000000001</v>
      </c>
      <c r="D62">
        <f>VLOOKUP(A62,CensusDivisions!A:C, 3, FALSE)</f>
        <v>1</v>
      </c>
      <c r="E62" t="str">
        <f t="shared" si="1"/>
        <v>New England</v>
      </c>
      <c r="F62" cm="1">
        <f t="array" ref="F62">_xlfn.XLOOKUP(A62, Population!$C:$C, Population!$B:B)</f>
        <v>726872</v>
      </c>
      <c r="G62" s="3">
        <f t="shared" si="2"/>
        <v>78356.801600000006</v>
      </c>
      <c r="H62">
        <f>G62/F62</f>
        <v>0.10780000000000001</v>
      </c>
    </row>
    <row r="63" spans="1:8" hidden="1" x14ac:dyDescent="0.25">
      <c r="A63" t="s">
        <v>79</v>
      </c>
      <c r="B63" t="s">
        <v>57</v>
      </c>
      <c r="C63">
        <v>0.25080000000000002</v>
      </c>
      <c r="D63">
        <f>VLOOKUP(A63,CensusDivisions!A:C, 3, FALSE)</f>
        <v>1</v>
      </c>
      <c r="E63" t="str">
        <f t="shared" si="1"/>
        <v>New England</v>
      </c>
      <c r="F63" cm="1">
        <f t="array" ref="F63">_xlfn.XLOOKUP(A63, Population!$C:$C, Population!$B:B)</f>
        <v>726872</v>
      </c>
      <c r="G63" s="3">
        <f t="shared" si="2"/>
        <v>182299.4976</v>
      </c>
    </row>
    <row r="64" spans="1:8" hidden="1" x14ac:dyDescent="0.25">
      <c r="A64" t="s">
        <v>79</v>
      </c>
      <c r="B64" t="s">
        <v>58</v>
      </c>
      <c r="C64">
        <v>0.19059999999999999</v>
      </c>
      <c r="D64">
        <f>VLOOKUP(A64,CensusDivisions!A:C, 3, FALSE)</f>
        <v>1</v>
      </c>
      <c r="E64" t="str">
        <f t="shared" si="1"/>
        <v>New England</v>
      </c>
      <c r="F64" cm="1">
        <f t="array" ref="F64">_xlfn.XLOOKUP(A64, Population!$C:$C, Population!$B:B)</f>
        <v>726872</v>
      </c>
      <c r="G64" s="3">
        <f t="shared" si="2"/>
        <v>138541.80319999999</v>
      </c>
    </row>
    <row r="65" spans="1:8" hidden="1" x14ac:dyDescent="0.25">
      <c r="A65" t="s">
        <v>80</v>
      </c>
      <c r="B65" t="s">
        <v>56</v>
      </c>
      <c r="C65">
        <v>9.3100000000000002E-2</v>
      </c>
      <c r="D65">
        <f>VLOOKUP(A65,CensusDivisions!A:C, 3, FALSE)</f>
        <v>3</v>
      </c>
      <c r="E65" t="str">
        <f t="shared" si="1"/>
        <v>East North Central</v>
      </c>
      <c r="F65" cm="1">
        <f t="array" ref="F65">_xlfn.XLOOKUP(A65, Population!$C:$C, Population!$B:B)</f>
        <v>807496</v>
      </c>
      <c r="G65" s="3">
        <f t="shared" si="2"/>
        <v>75177.877600000007</v>
      </c>
    </row>
    <row r="66" spans="1:8" hidden="1" x14ac:dyDescent="0.25">
      <c r="A66" t="s">
        <v>80</v>
      </c>
      <c r="B66" t="s">
        <v>57</v>
      </c>
      <c r="C66">
        <v>0.26929999999999998</v>
      </c>
      <c r="D66">
        <f>VLOOKUP(A66,CensusDivisions!A:C, 3, FALSE)</f>
        <v>3</v>
      </c>
      <c r="E66" t="str">
        <f t="shared" si="1"/>
        <v>East North Central</v>
      </c>
      <c r="F66" cm="1">
        <f t="array" ref="F66">_xlfn.XLOOKUP(A66, Population!$C:$C, Population!$B:B)</f>
        <v>807496</v>
      </c>
      <c r="G66" s="3">
        <f t="shared" ref="G66:G94" si="3">C66*F66</f>
        <v>217458.6728</v>
      </c>
    </row>
    <row r="67" spans="1:8" hidden="1" x14ac:dyDescent="0.25">
      <c r="A67" t="s">
        <v>80</v>
      </c>
      <c r="B67" t="s">
        <v>58</v>
      </c>
      <c r="C67">
        <v>0.17430000000000001</v>
      </c>
      <c r="D67">
        <f>VLOOKUP(A67,CensusDivisions!A:C, 3, FALSE)</f>
        <v>3</v>
      </c>
      <c r="E67" t="str">
        <f t="shared" ref="E67:E94" si="4">CHOOSE(D67,
 "New England",
 "Middle Atlantic",
 "East North Central",
 "West North Central",
 "South Atlantic",
 "East South Central",
 "West South Central",
 "Mountain",
 "Pacific")</f>
        <v>East North Central</v>
      </c>
      <c r="F67" cm="1">
        <f t="array" ref="F67">_xlfn.XLOOKUP(A67, Population!$C:$C, Population!$B:B)</f>
        <v>807496</v>
      </c>
      <c r="G67" s="3">
        <f t="shared" si="3"/>
        <v>140746.5528</v>
      </c>
    </row>
    <row r="68" spans="1:8" hidden="1" x14ac:dyDescent="0.25">
      <c r="A68" t="s">
        <v>81</v>
      </c>
      <c r="B68" t="s">
        <v>56</v>
      </c>
      <c r="C68">
        <v>8.43E-2</v>
      </c>
      <c r="D68">
        <f>VLOOKUP(A68,CensusDivisions!A:C, 3, FALSE)</f>
        <v>4</v>
      </c>
      <c r="E68" t="str">
        <f t="shared" si="4"/>
        <v>West North Central</v>
      </c>
      <c r="F68" cm="1">
        <f t="array" ref="F68">_xlfn.XLOOKUP(A68, Population!$C:$C, Population!$B:B)</f>
        <v>385372</v>
      </c>
      <c r="G68" s="3">
        <f t="shared" si="3"/>
        <v>32486.8596</v>
      </c>
    </row>
    <row r="69" spans="1:8" hidden="1" x14ac:dyDescent="0.25">
      <c r="A69" t="s">
        <v>81</v>
      </c>
      <c r="B69" t="s">
        <v>57</v>
      </c>
      <c r="C69">
        <v>0.22919999999999999</v>
      </c>
      <c r="D69">
        <f>VLOOKUP(A69,CensusDivisions!A:C, 3, FALSE)</f>
        <v>4</v>
      </c>
      <c r="E69" t="str">
        <f t="shared" si="4"/>
        <v>West North Central</v>
      </c>
      <c r="F69" cm="1">
        <f t="array" ref="F69">_xlfn.XLOOKUP(A69, Population!$C:$C, Population!$B:B)</f>
        <v>385372</v>
      </c>
      <c r="G69" s="3">
        <f t="shared" si="3"/>
        <v>88327.262399999992</v>
      </c>
    </row>
    <row r="70" spans="1:8" hidden="1" x14ac:dyDescent="0.25">
      <c r="A70" t="s">
        <v>81</v>
      </c>
      <c r="B70" t="s">
        <v>58</v>
      </c>
      <c r="C70">
        <v>0.15859999999999999</v>
      </c>
      <c r="D70">
        <f>VLOOKUP(A70,CensusDivisions!A:C, 3, FALSE)</f>
        <v>4</v>
      </c>
      <c r="E70" t="str">
        <f t="shared" si="4"/>
        <v>West North Central</v>
      </c>
      <c r="F70" cm="1">
        <f t="array" ref="F70">_xlfn.XLOOKUP(A70, Population!$C:$C, Population!$B:B)</f>
        <v>385372</v>
      </c>
      <c r="G70" s="3">
        <f t="shared" si="3"/>
        <v>61119.999199999998</v>
      </c>
    </row>
    <row r="71" spans="1:8" hidden="1" x14ac:dyDescent="0.25">
      <c r="A71" t="s">
        <v>82</v>
      </c>
      <c r="B71" t="s">
        <v>56</v>
      </c>
      <c r="C71">
        <v>8.7999999999999995E-2</v>
      </c>
      <c r="D71">
        <f>VLOOKUP(A71,CensusDivisions!A:C, 3, FALSE)</f>
        <v>6</v>
      </c>
      <c r="E71" t="str">
        <f t="shared" si="4"/>
        <v>East South Central</v>
      </c>
      <c r="F71" cm="1">
        <f t="array" ref="F71">_xlfn.XLOOKUP(A71, Population!$C:$C, Population!$B:B)</f>
        <v>356676</v>
      </c>
      <c r="G71" s="3">
        <f t="shared" si="3"/>
        <v>31387.487999999998</v>
      </c>
      <c r="H71" s="6">
        <f>G71/F71</f>
        <v>8.7999999999999995E-2</v>
      </c>
    </row>
    <row r="72" spans="1:8" hidden="1" x14ac:dyDescent="0.25">
      <c r="A72" t="s">
        <v>82</v>
      </c>
      <c r="B72" t="s">
        <v>57</v>
      </c>
      <c r="C72">
        <v>0.25319999999999998</v>
      </c>
      <c r="D72">
        <f>VLOOKUP(A72,CensusDivisions!A:C, 3, FALSE)</f>
        <v>6</v>
      </c>
      <c r="E72" t="str">
        <f t="shared" si="4"/>
        <v>East South Central</v>
      </c>
      <c r="F72" cm="1">
        <f t="array" ref="F72">_xlfn.XLOOKUP(A72, Population!$C:$C, Population!$B:B)</f>
        <v>356676</v>
      </c>
      <c r="G72" s="3">
        <f t="shared" si="3"/>
        <v>90310.363199999993</v>
      </c>
    </row>
    <row r="73" spans="1:8" hidden="1" x14ac:dyDescent="0.25">
      <c r="A73" t="s">
        <v>82</v>
      </c>
      <c r="B73" t="s">
        <v>58</v>
      </c>
      <c r="C73">
        <v>0.16370000000000001</v>
      </c>
      <c r="D73">
        <f>VLOOKUP(A73,CensusDivisions!A:C, 3, FALSE)</f>
        <v>6</v>
      </c>
      <c r="E73" t="str">
        <f t="shared" si="4"/>
        <v>East South Central</v>
      </c>
      <c r="F73" cm="1">
        <f t="array" ref="F73">_xlfn.XLOOKUP(A73, Population!$C:$C, Population!$B:B)</f>
        <v>356676</v>
      </c>
      <c r="G73" s="3">
        <f t="shared" si="3"/>
        <v>58387.861200000007</v>
      </c>
    </row>
    <row r="74" spans="1:8" hidden="1" x14ac:dyDescent="0.25">
      <c r="A74" t="s">
        <v>83</v>
      </c>
      <c r="B74" t="s">
        <v>56</v>
      </c>
      <c r="C74">
        <v>9.5299999999999996E-2</v>
      </c>
      <c r="D74">
        <f>VLOOKUP(A74,CensusDivisions!A:C, 3, FALSE)</f>
        <v>4</v>
      </c>
      <c r="E74" t="str">
        <f t="shared" si="4"/>
        <v>West North Central</v>
      </c>
      <c r="F74" cm="1">
        <f t="array" ref="F74">_xlfn.XLOOKUP(A74, Population!$C:$C, Population!$B:B)</f>
        <v>561590</v>
      </c>
      <c r="G74" s="3">
        <f t="shared" si="3"/>
        <v>53519.526999999995</v>
      </c>
    </row>
    <row r="75" spans="1:8" hidden="1" x14ac:dyDescent="0.25">
      <c r="A75" t="s">
        <v>83</v>
      </c>
      <c r="B75" t="s">
        <v>57</v>
      </c>
      <c r="C75">
        <v>0.25240000000000001</v>
      </c>
      <c r="D75">
        <f>VLOOKUP(A75,CensusDivisions!A:C, 3, FALSE)</f>
        <v>4</v>
      </c>
      <c r="E75" t="str">
        <f t="shared" si="4"/>
        <v>West North Central</v>
      </c>
      <c r="F75" cm="1">
        <f t="array" ref="F75">_xlfn.XLOOKUP(A75, Population!$C:$C, Population!$B:B)</f>
        <v>561590</v>
      </c>
      <c r="G75" s="3">
        <f t="shared" si="3"/>
        <v>141745.31600000002</v>
      </c>
    </row>
    <row r="76" spans="1:8" hidden="1" x14ac:dyDescent="0.25">
      <c r="A76" t="s">
        <v>83</v>
      </c>
      <c r="B76" t="s">
        <v>58</v>
      </c>
      <c r="C76">
        <v>0.1779</v>
      </c>
      <c r="D76">
        <f>VLOOKUP(A76,CensusDivisions!A:C, 3, FALSE)</f>
        <v>4</v>
      </c>
      <c r="E76" t="str">
        <f t="shared" si="4"/>
        <v>West North Central</v>
      </c>
      <c r="F76" cm="1">
        <f t="array" ref="F76">_xlfn.XLOOKUP(A76, Population!$C:$C, Population!$B:B)</f>
        <v>561590</v>
      </c>
      <c r="G76" s="3">
        <f t="shared" si="3"/>
        <v>99906.861000000004</v>
      </c>
    </row>
    <row r="77" spans="1:8" hidden="1" x14ac:dyDescent="0.25">
      <c r="A77" t="s">
        <v>84</v>
      </c>
      <c r="B77" t="s">
        <v>56</v>
      </c>
      <c r="C77">
        <v>8.1799999999999998E-2</v>
      </c>
      <c r="D77">
        <f>VLOOKUP(A77,CensusDivisions!A:C, 3, FALSE)</f>
        <v>8</v>
      </c>
      <c r="E77" t="str">
        <f t="shared" si="4"/>
        <v>Mountain</v>
      </c>
      <c r="F77" cm="1">
        <f t="array" ref="F77">_xlfn.XLOOKUP(A77, Population!$C:$C, Population!$B:B)</f>
        <v>156131</v>
      </c>
      <c r="G77" s="3">
        <f t="shared" si="3"/>
        <v>12771.515799999999</v>
      </c>
    </row>
    <row r="78" spans="1:8" hidden="1" x14ac:dyDescent="0.25">
      <c r="A78" t="s">
        <v>84</v>
      </c>
      <c r="B78" t="s">
        <v>57</v>
      </c>
      <c r="C78">
        <v>0.16320000000000001</v>
      </c>
      <c r="D78">
        <f>VLOOKUP(A78,CensusDivisions!A:C, 3, FALSE)</f>
        <v>8</v>
      </c>
      <c r="E78" t="str">
        <f t="shared" si="4"/>
        <v>Mountain</v>
      </c>
      <c r="F78" cm="1">
        <f t="array" ref="F78">_xlfn.XLOOKUP(A78, Population!$C:$C, Population!$B:B)</f>
        <v>156131</v>
      </c>
      <c r="G78" s="3">
        <f t="shared" si="3"/>
        <v>25480.5792</v>
      </c>
    </row>
    <row r="79" spans="1:8" hidden="1" x14ac:dyDescent="0.25">
      <c r="A79" t="s">
        <v>84</v>
      </c>
      <c r="B79" t="s">
        <v>58</v>
      </c>
      <c r="C79">
        <v>0.15129999999999999</v>
      </c>
      <c r="D79">
        <f>VLOOKUP(A79,CensusDivisions!A:C, 3, FALSE)</f>
        <v>8</v>
      </c>
      <c r="E79" t="str">
        <f t="shared" si="4"/>
        <v>Mountain</v>
      </c>
      <c r="F79" cm="1">
        <f t="array" ref="F79">_xlfn.XLOOKUP(A79, Population!$C:$C, Population!$B:B)</f>
        <v>156131</v>
      </c>
      <c r="G79" s="3">
        <f t="shared" si="3"/>
        <v>23622.620299999999</v>
      </c>
    </row>
    <row r="80" spans="1:8" hidden="1" x14ac:dyDescent="0.25">
      <c r="A80" t="s">
        <v>85</v>
      </c>
      <c r="B80" t="s">
        <v>56</v>
      </c>
      <c r="C80">
        <v>8.7599999999999997E-2</v>
      </c>
      <c r="D80">
        <f>VLOOKUP(A80,CensusDivisions!A:C, 3, FALSE)</f>
        <v>4</v>
      </c>
      <c r="E80" t="str">
        <f t="shared" si="4"/>
        <v>West North Central</v>
      </c>
      <c r="F80" cm="1">
        <f t="array" ref="F80">_xlfn.XLOOKUP(A80, Population!$C:$C, Population!$B:B)</f>
        <v>233913</v>
      </c>
      <c r="G80" s="3">
        <f t="shared" si="3"/>
        <v>20490.7788</v>
      </c>
    </row>
    <row r="81" spans="1:8" hidden="1" x14ac:dyDescent="0.25">
      <c r="A81" t="s">
        <v>85</v>
      </c>
      <c r="B81" t="s">
        <v>57</v>
      </c>
      <c r="C81">
        <v>0.2152</v>
      </c>
      <c r="D81">
        <f>VLOOKUP(A81,CensusDivisions!A:C, 3, FALSE)</f>
        <v>4</v>
      </c>
      <c r="E81" t="str">
        <f t="shared" si="4"/>
        <v>West North Central</v>
      </c>
      <c r="F81" cm="1">
        <f t="array" ref="F81">_xlfn.XLOOKUP(A81, Population!$C:$C, Population!$B:B)</f>
        <v>233913</v>
      </c>
      <c r="G81" s="3">
        <f t="shared" si="3"/>
        <v>50338.077600000004</v>
      </c>
    </row>
    <row r="82" spans="1:8" hidden="1" x14ac:dyDescent="0.25">
      <c r="A82" t="s">
        <v>85</v>
      </c>
      <c r="B82" t="s">
        <v>58</v>
      </c>
      <c r="C82">
        <v>0.14899999999999999</v>
      </c>
      <c r="D82">
        <f>VLOOKUP(A82,CensusDivisions!A:C, 3, FALSE)</f>
        <v>4</v>
      </c>
      <c r="E82" t="str">
        <f t="shared" si="4"/>
        <v>West North Central</v>
      </c>
      <c r="F82" cm="1">
        <f t="array" ref="F82">_xlfn.XLOOKUP(A82, Population!$C:$C, Population!$B:B)</f>
        <v>233913</v>
      </c>
      <c r="G82" s="3">
        <f t="shared" si="3"/>
        <v>34853.036999999997</v>
      </c>
    </row>
    <row r="83" spans="1:8" hidden="1" x14ac:dyDescent="0.25">
      <c r="A83" t="s">
        <v>86</v>
      </c>
      <c r="B83" t="s">
        <v>56</v>
      </c>
      <c r="C83">
        <v>8.3299999999999999E-2</v>
      </c>
      <c r="D83">
        <f>VLOOKUP(A83,CensusDivisions!A:C, 3, FALSE)</f>
        <v>8</v>
      </c>
      <c r="E83" t="str">
        <f t="shared" si="4"/>
        <v>Mountain</v>
      </c>
      <c r="F83" cm="1">
        <f t="array" ref="F83">_xlfn.XLOOKUP(A83, Population!$C:$C, Population!$B:B)</f>
        <v>241963</v>
      </c>
      <c r="G83" s="3">
        <f t="shared" si="3"/>
        <v>20155.517899999999</v>
      </c>
    </row>
    <row r="84" spans="1:8" hidden="1" x14ac:dyDescent="0.25">
      <c r="A84" t="s">
        <v>86</v>
      </c>
      <c r="B84" t="s">
        <v>57</v>
      </c>
      <c r="C84">
        <v>0.25509999999999999</v>
      </c>
      <c r="D84">
        <f>VLOOKUP(A84,CensusDivisions!A:C, 3, FALSE)</f>
        <v>8</v>
      </c>
      <c r="E84" t="str">
        <f t="shared" si="4"/>
        <v>Mountain</v>
      </c>
      <c r="F84" cm="1">
        <f t="array" ref="F84">_xlfn.XLOOKUP(A84, Population!$C:$C, Population!$B:B)</f>
        <v>241963</v>
      </c>
      <c r="G84" s="3">
        <f t="shared" si="3"/>
        <v>61724.761299999998</v>
      </c>
    </row>
    <row r="85" spans="1:8" hidden="1" x14ac:dyDescent="0.25">
      <c r="A85" t="s">
        <v>86</v>
      </c>
      <c r="B85" t="s">
        <v>58</v>
      </c>
      <c r="C85">
        <v>0.12470000000000001</v>
      </c>
      <c r="D85">
        <f>VLOOKUP(A85,CensusDivisions!A:C, 3, FALSE)</f>
        <v>8</v>
      </c>
      <c r="E85" t="str">
        <f t="shared" si="4"/>
        <v>Mountain</v>
      </c>
      <c r="F85" cm="1">
        <f t="array" ref="F85">_xlfn.XLOOKUP(A85, Population!$C:$C, Population!$B:B)</f>
        <v>241963</v>
      </c>
      <c r="G85" s="3">
        <f t="shared" si="3"/>
        <v>30172.786100000001</v>
      </c>
    </row>
    <row r="86" spans="1:8" x14ac:dyDescent="0.25">
      <c r="A86" t="s">
        <v>87</v>
      </c>
      <c r="B86" t="s">
        <v>56</v>
      </c>
      <c r="C86">
        <v>8.8900000000000007E-2</v>
      </c>
      <c r="D86">
        <f>VLOOKUP(A86,CensusDivisions!A:C, 3, FALSE)</f>
        <v>1</v>
      </c>
      <c r="E86" t="str">
        <f t="shared" si="4"/>
        <v>New England</v>
      </c>
      <c r="F86" cm="1">
        <f t="array" ref="F86">_xlfn.XLOOKUP(A86, Population!$C:$C, Population!$B:B)</f>
        <v>181009</v>
      </c>
      <c r="G86" s="3">
        <f t="shared" si="3"/>
        <v>16091.700100000002</v>
      </c>
      <c r="H86">
        <f>G86/F86</f>
        <v>8.8900000000000007E-2</v>
      </c>
    </row>
    <row r="87" spans="1:8" hidden="1" x14ac:dyDescent="0.25">
      <c r="A87" t="s">
        <v>87</v>
      </c>
      <c r="B87" t="s">
        <v>57</v>
      </c>
      <c r="C87">
        <v>0.1986</v>
      </c>
      <c r="D87">
        <f>VLOOKUP(A87,CensusDivisions!A:C, 3, FALSE)</f>
        <v>1</v>
      </c>
      <c r="E87" t="str">
        <f t="shared" si="4"/>
        <v>New England</v>
      </c>
      <c r="F87" cm="1">
        <f t="array" ref="F87">_xlfn.XLOOKUP(A87, Population!$C:$C, Population!$B:B)</f>
        <v>181009</v>
      </c>
      <c r="G87" s="3">
        <f t="shared" si="3"/>
        <v>35948.3874</v>
      </c>
    </row>
    <row r="88" spans="1:8" hidden="1" x14ac:dyDescent="0.25">
      <c r="A88" t="s">
        <v>87</v>
      </c>
      <c r="B88" t="s">
        <v>58</v>
      </c>
      <c r="C88">
        <v>0.16289999999999999</v>
      </c>
      <c r="D88">
        <f>VLOOKUP(A88,CensusDivisions!A:C, 3, FALSE)</f>
        <v>1</v>
      </c>
      <c r="E88" t="str">
        <f t="shared" si="4"/>
        <v>New England</v>
      </c>
      <c r="F88" cm="1">
        <f t="array" ref="F88">_xlfn.XLOOKUP(A88, Population!$C:$C, Population!$B:B)</f>
        <v>181009</v>
      </c>
      <c r="G88" s="3">
        <f t="shared" si="3"/>
        <v>29486.366099999999</v>
      </c>
    </row>
    <row r="89" spans="1:8" hidden="1" x14ac:dyDescent="0.25">
      <c r="A89" t="s">
        <v>88</v>
      </c>
      <c r="B89" t="s">
        <v>56</v>
      </c>
      <c r="C89">
        <v>0.1071</v>
      </c>
      <c r="D89">
        <f>VLOOKUP(A89,CensusDivisions!A:C, 3, FALSE)</f>
        <v>2</v>
      </c>
      <c r="E89" t="str">
        <f t="shared" si="4"/>
        <v>Middle Atlantic</v>
      </c>
      <c r="F89" cm="1">
        <f t="array" ref="F89">_xlfn.XLOOKUP(A89, Population!$C:$C, Population!$B:B)</f>
        <v>834894</v>
      </c>
      <c r="G89" s="3">
        <f t="shared" si="3"/>
        <v>89417.147400000002</v>
      </c>
    </row>
    <row r="90" spans="1:8" hidden="1" x14ac:dyDescent="0.25">
      <c r="A90" t="s">
        <v>88</v>
      </c>
      <c r="B90" t="s">
        <v>57</v>
      </c>
      <c r="C90">
        <v>0.25459999999999999</v>
      </c>
      <c r="D90">
        <f>VLOOKUP(A90,CensusDivisions!A:C, 3, FALSE)</f>
        <v>2</v>
      </c>
      <c r="E90" t="str">
        <f t="shared" si="4"/>
        <v>Middle Atlantic</v>
      </c>
      <c r="F90" cm="1">
        <f t="array" ref="F90">_xlfn.XLOOKUP(A90, Population!$C:$C, Population!$B:B)</f>
        <v>834894</v>
      </c>
      <c r="G90" s="3">
        <f t="shared" si="3"/>
        <v>212564.01240000001</v>
      </c>
    </row>
    <row r="91" spans="1:8" hidden="1" x14ac:dyDescent="0.25">
      <c r="A91" t="s">
        <v>88</v>
      </c>
      <c r="B91" t="s">
        <v>58</v>
      </c>
      <c r="C91">
        <v>0.1449</v>
      </c>
      <c r="D91">
        <f>VLOOKUP(A91,CensusDivisions!A:C, 3, FALSE)</f>
        <v>2</v>
      </c>
      <c r="E91" t="str">
        <f t="shared" si="4"/>
        <v>Middle Atlantic</v>
      </c>
      <c r="F91" cm="1">
        <f t="array" ref="F91">_xlfn.XLOOKUP(A91, Population!$C:$C, Population!$B:B)</f>
        <v>834894</v>
      </c>
      <c r="G91" s="3">
        <f t="shared" si="3"/>
        <v>120976.1406</v>
      </c>
    </row>
    <row r="92" spans="1:8" hidden="1" x14ac:dyDescent="0.25">
      <c r="A92" t="s">
        <v>89</v>
      </c>
      <c r="B92" t="s">
        <v>56</v>
      </c>
      <c r="C92">
        <v>6.9400000000000003E-2</v>
      </c>
      <c r="D92">
        <f>VLOOKUP(A92,CensusDivisions!A:C, 3, FALSE)</f>
        <v>8</v>
      </c>
      <c r="E92" t="str">
        <f t="shared" si="4"/>
        <v>Mountain</v>
      </c>
      <c r="F92" cm="1">
        <f t="array" ref="F92">_xlfn.XLOOKUP(A92, Population!$C:$C, Population!$B:B)</f>
        <v>194146</v>
      </c>
      <c r="G92" s="3">
        <f t="shared" si="3"/>
        <v>13473.732400000001</v>
      </c>
    </row>
    <row r="93" spans="1:8" hidden="1" x14ac:dyDescent="0.25">
      <c r="A93" t="s">
        <v>89</v>
      </c>
      <c r="B93" t="s">
        <v>57</v>
      </c>
      <c r="C93">
        <v>0.20660000000000001</v>
      </c>
      <c r="D93">
        <f>VLOOKUP(A93,CensusDivisions!A:C, 3, FALSE)</f>
        <v>8</v>
      </c>
      <c r="E93" t="str">
        <f t="shared" si="4"/>
        <v>Mountain</v>
      </c>
      <c r="F93" cm="1">
        <f t="array" ref="F93">_xlfn.XLOOKUP(A93, Population!$C:$C, Population!$B:B)</f>
        <v>194146</v>
      </c>
      <c r="G93" s="3">
        <f t="shared" si="3"/>
        <v>40110.563600000001</v>
      </c>
    </row>
    <row r="94" spans="1:8" hidden="1" x14ac:dyDescent="0.25">
      <c r="A94" t="s">
        <v>89</v>
      </c>
      <c r="B94" t="s">
        <v>58</v>
      </c>
      <c r="C94">
        <v>0.13650000000000001</v>
      </c>
      <c r="D94">
        <f>VLOOKUP(A94,CensusDivisions!A:C, 3, FALSE)</f>
        <v>8</v>
      </c>
      <c r="E94" t="str">
        <f t="shared" si="4"/>
        <v>Mountain</v>
      </c>
      <c r="F94" cm="1">
        <f t="array" ref="F94">_xlfn.XLOOKUP(A94, Population!$C:$C, Population!$B:B)</f>
        <v>194146</v>
      </c>
      <c r="G94" s="3">
        <f t="shared" si="3"/>
        <v>26500.929000000004</v>
      </c>
    </row>
    <row r="95" spans="1:8" hidden="1" x14ac:dyDescent="0.25">
      <c r="A95" t="s">
        <v>90</v>
      </c>
      <c r="B95" t="s">
        <v>56</v>
      </c>
      <c r="C95">
        <v>0.10639999999999999</v>
      </c>
      <c r="D95">
        <f>VLOOKUP(A95,CensusDivisions!A:C, 3, FALSE)</f>
        <v>2</v>
      </c>
    </row>
    <row r="96" spans="1:8" hidden="1" x14ac:dyDescent="0.25">
      <c r="A96" t="s">
        <v>90</v>
      </c>
      <c r="B96" t="s">
        <v>57</v>
      </c>
      <c r="C96">
        <v>0.2414</v>
      </c>
      <c r="D96">
        <f>VLOOKUP(A96,CensusDivisions!A:C, 3, FALSE)</f>
        <v>2</v>
      </c>
    </row>
    <row r="97" spans="1:7" hidden="1" x14ac:dyDescent="0.25">
      <c r="A97" t="s">
        <v>90</v>
      </c>
      <c r="B97" t="s">
        <v>58</v>
      </c>
      <c r="C97">
        <v>0.15010000000000001</v>
      </c>
      <c r="D97">
        <f>VLOOKUP(A97,CensusDivisions!A:C, 3, FALSE)</f>
        <v>2</v>
      </c>
    </row>
    <row r="98" spans="1:7" hidden="1" x14ac:dyDescent="0.25">
      <c r="A98" t="s">
        <v>91</v>
      </c>
      <c r="B98" t="s">
        <v>56</v>
      </c>
      <c r="C98">
        <v>9.2999999999999999E-2</v>
      </c>
      <c r="D98">
        <f>VLOOKUP(A98,CensusDivisions!A:C, 3, FALSE)</f>
        <v>5</v>
      </c>
    </row>
    <row r="99" spans="1:7" hidden="1" x14ac:dyDescent="0.25">
      <c r="A99" t="s">
        <v>91</v>
      </c>
      <c r="B99" t="s">
        <v>57</v>
      </c>
      <c r="C99">
        <v>0.25309999999999999</v>
      </c>
      <c r="D99">
        <f>VLOOKUP(A99,CensusDivisions!A:C, 3, FALSE)</f>
        <v>5</v>
      </c>
    </row>
    <row r="100" spans="1:7" hidden="1" x14ac:dyDescent="0.25">
      <c r="A100" t="s">
        <v>91</v>
      </c>
      <c r="B100" t="s">
        <v>58</v>
      </c>
      <c r="C100">
        <v>0.16750000000000001</v>
      </c>
      <c r="D100">
        <f>VLOOKUP(A100,CensusDivisions!A:C, 3, FALSE)</f>
        <v>5</v>
      </c>
    </row>
    <row r="101" spans="1:7" hidden="1" x14ac:dyDescent="0.25">
      <c r="A101" t="s">
        <v>92</v>
      </c>
      <c r="B101" t="s">
        <v>56</v>
      </c>
      <c r="C101">
        <v>9.0499999999999997E-2</v>
      </c>
      <c r="D101">
        <f>VLOOKUP(A101,CensusDivisions!A:C, 3, FALSE)</f>
        <v>4</v>
      </c>
    </row>
    <row r="102" spans="1:7" hidden="1" x14ac:dyDescent="0.25">
      <c r="A102" t="s">
        <v>92</v>
      </c>
      <c r="B102" t="s">
        <v>57</v>
      </c>
      <c r="C102">
        <v>0.23019999999999999</v>
      </c>
      <c r="D102">
        <f>VLOOKUP(A102,CensusDivisions!A:C, 3, FALSE)</f>
        <v>4</v>
      </c>
    </row>
    <row r="103" spans="1:7" hidden="1" x14ac:dyDescent="0.25">
      <c r="A103" t="s">
        <v>92</v>
      </c>
      <c r="B103" t="s">
        <v>58</v>
      </c>
      <c r="C103">
        <v>0.16089999999999999</v>
      </c>
      <c r="D103">
        <f>VLOOKUP(A103,CensusDivisions!A:C, 3, FALSE)</f>
        <v>4</v>
      </c>
    </row>
    <row r="104" spans="1:7" hidden="1" x14ac:dyDescent="0.25">
      <c r="A104" t="s">
        <v>93</v>
      </c>
      <c r="B104" t="s">
        <v>56</v>
      </c>
      <c r="C104">
        <v>9.3799999999999994E-2</v>
      </c>
      <c r="D104">
        <f>VLOOKUP(A104,CensusDivisions!A:C, 3, FALSE)</f>
        <v>3</v>
      </c>
    </row>
    <row r="105" spans="1:7" hidden="1" x14ac:dyDescent="0.25">
      <c r="A105" t="s">
        <v>93</v>
      </c>
      <c r="B105" t="s">
        <v>57</v>
      </c>
      <c r="C105">
        <v>0.25929999999999997</v>
      </c>
      <c r="D105">
        <f>VLOOKUP(A105,CensusDivisions!A:C, 3, FALSE)</f>
        <v>3</v>
      </c>
    </row>
    <row r="106" spans="1:7" hidden="1" x14ac:dyDescent="0.25">
      <c r="A106" t="s">
        <v>93</v>
      </c>
      <c r="B106" t="s">
        <v>58</v>
      </c>
      <c r="C106">
        <v>0.1774</v>
      </c>
      <c r="D106">
        <f>VLOOKUP(A106,CensusDivisions!A:C, 3, FALSE)</f>
        <v>3</v>
      </c>
    </row>
    <row r="107" spans="1:7" hidden="1" x14ac:dyDescent="0.25">
      <c r="A107" t="s">
        <v>94</v>
      </c>
      <c r="B107" t="s">
        <v>56</v>
      </c>
      <c r="C107">
        <v>8.3799999999999999E-2</v>
      </c>
      <c r="D107">
        <f>VLOOKUP(A107,CensusDivisions!A:C, 3, FALSE)</f>
        <v>7</v>
      </c>
      <c r="E107" t="str">
        <f t="shared" ref="E107:E151" si="5">CHOOSE(D107,
 "New England",
 "Middle Atlantic",
 "East North Central",
 "West North Central",
 "South Atlantic",
 "East South Central",
 "West South Central",
 "Mountain",
 "Pacific")</f>
        <v>West South Central</v>
      </c>
      <c r="F107" cm="1">
        <f t="array" ref="F107">_xlfn.XLOOKUP(A107, Population!$C:$C, Population!$B:B)</f>
        <v>431636</v>
      </c>
      <c r="G107" s="3">
        <f t="shared" ref="G107:G151" si="6">C107*F107</f>
        <v>36171.096799999999</v>
      </c>
    </row>
    <row r="108" spans="1:7" hidden="1" x14ac:dyDescent="0.25">
      <c r="A108" t="s">
        <v>94</v>
      </c>
      <c r="B108" t="s">
        <v>57</v>
      </c>
      <c r="C108">
        <v>0.26629999999999998</v>
      </c>
      <c r="D108">
        <f>VLOOKUP(A108,CensusDivisions!A:C, 3, FALSE)</f>
        <v>7</v>
      </c>
      <c r="E108" t="str">
        <f t="shared" si="5"/>
        <v>West South Central</v>
      </c>
      <c r="F108" cm="1">
        <f t="array" ref="F108">_xlfn.XLOOKUP(A108, Population!$C:$C, Population!$B:B)</f>
        <v>431636</v>
      </c>
      <c r="G108" s="3">
        <f t="shared" si="6"/>
        <v>114944.66679999999</v>
      </c>
    </row>
    <row r="109" spans="1:7" hidden="1" x14ac:dyDescent="0.25">
      <c r="A109" t="s">
        <v>94</v>
      </c>
      <c r="B109" t="s">
        <v>58</v>
      </c>
      <c r="C109">
        <v>0.18290000000000001</v>
      </c>
      <c r="D109">
        <f>VLOOKUP(A109,CensusDivisions!A:C, 3, FALSE)</f>
        <v>7</v>
      </c>
      <c r="E109" t="str">
        <f t="shared" si="5"/>
        <v>West South Central</v>
      </c>
      <c r="F109" cm="1">
        <f t="array" ref="F109">_xlfn.XLOOKUP(A109, Population!$C:$C, Population!$B:B)</f>
        <v>431636</v>
      </c>
      <c r="G109" s="3">
        <f t="shared" si="6"/>
        <v>78946.224400000006</v>
      </c>
    </row>
    <row r="110" spans="1:7" hidden="1" x14ac:dyDescent="0.25">
      <c r="A110" t="s">
        <v>95</v>
      </c>
      <c r="B110" t="s">
        <v>56</v>
      </c>
      <c r="C110">
        <v>0.08</v>
      </c>
      <c r="D110">
        <f>VLOOKUP(A110,CensusDivisions!A:C, 3, FALSE)</f>
        <v>9</v>
      </c>
      <c r="E110" t="str">
        <f t="shared" si="5"/>
        <v>Pacific</v>
      </c>
      <c r="F110" cm="1">
        <f t="array" ref="F110">_xlfn.XLOOKUP(A110, Population!$C:$C, Population!$B:B)</f>
        <v>346769</v>
      </c>
      <c r="G110" s="3">
        <f t="shared" si="6"/>
        <v>27741.52</v>
      </c>
    </row>
    <row r="111" spans="1:7" hidden="1" x14ac:dyDescent="0.25">
      <c r="A111" t="s">
        <v>95</v>
      </c>
      <c r="B111" t="s">
        <v>57</v>
      </c>
      <c r="C111">
        <v>0.1988</v>
      </c>
      <c r="D111">
        <f>VLOOKUP(A111,CensusDivisions!A:C, 3, FALSE)</f>
        <v>9</v>
      </c>
      <c r="E111" t="str">
        <f t="shared" si="5"/>
        <v>Pacific</v>
      </c>
      <c r="F111" cm="1">
        <f t="array" ref="F111">_xlfn.XLOOKUP(A111, Population!$C:$C, Population!$B:B)</f>
        <v>346769</v>
      </c>
      <c r="G111" s="3">
        <f t="shared" si="6"/>
        <v>68937.677200000006</v>
      </c>
    </row>
    <row r="112" spans="1:7" hidden="1" x14ac:dyDescent="0.25">
      <c r="A112" t="s">
        <v>95</v>
      </c>
      <c r="B112" t="s">
        <v>58</v>
      </c>
      <c r="C112">
        <v>0.15190000000000001</v>
      </c>
      <c r="D112">
        <f>VLOOKUP(A112,CensusDivisions!A:C, 3, FALSE)</f>
        <v>9</v>
      </c>
      <c r="E112" t="str">
        <f t="shared" si="5"/>
        <v>Pacific</v>
      </c>
      <c r="F112" cm="1">
        <f t="array" ref="F112">_xlfn.XLOOKUP(A112, Population!$C:$C, Population!$B:B)</f>
        <v>346769</v>
      </c>
      <c r="G112" s="3">
        <f t="shared" si="6"/>
        <v>52674.2111</v>
      </c>
    </row>
    <row r="113" spans="1:8" hidden="1" x14ac:dyDescent="0.25">
      <c r="A113" t="s">
        <v>96</v>
      </c>
      <c r="B113" t="s">
        <v>56</v>
      </c>
      <c r="C113">
        <v>0.1013</v>
      </c>
      <c r="D113">
        <f>VLOOKUP(A113,CensusDivisions!A:C, 3, FALSE)</f>
        <v>2</v>
      </c>
      <c r="E113" t="str">
        <f t="shared" si="5"/>
        <v>Middle Atlantic</v>
      </c>
      <c r="F113" cm="1">
        <f t="array" ref="F113">_xlfn.XLOOKUP(A113, Population!$C:$C, Population!$B:B)</f>
        <v>1143194</v>
      </c>
      <c r="G113" s="3">
        <f t="shared" si="6"/>
        <v>115805.55220000001</v>
      </c>
    </row>
    <row r="114" spans="1:8" hidden="1" x14ac:dyDescent="0.25">
      <c r="A114" t="s">
        <v>96</v>
      </c>
      <c r="B114" t="s">
        <v>57</v>
      </c>
      <c r="C114">
        <v>0.25390000000000001</v>
      </c>
      <c r="D114">
        <f>VLOOKUP(A114,CensusDivisions!A:C, 3, FALSE)</f>
        <v>2</v>
      </c>
      <c r="E114" t="str">
        <f t="shared" si="5"/>
        <v>Middle Atlantic</v>
      </c>
      <c r="F114" cm="1">
        <f t="array" ref="F114">_xlfn.XLOOKUP(A114, Population!$C:$C, Population!$B:B)</f>
        <v>1143194</v>
      </c>
      <c r="G114" s="3">
        <f t="shared" si="6"/>
        <v>290256.95660000003</v>
      </c>
    </row>
    <row r="115" spans="1:8" hidden="1" x14ac:dyDescent="0.25">
      <c r="A115" t="s">
        <v>96</v>
      </c>
      <c r="B115" t="s">
        <v>58</v>
      </c>
      <c r="C115">
        <v>0.16550000000000001</v>
      </c>
      <c r="D115">
        <f>VLOOKUP(A115,CensusDivisions!A:C, 3, FALSE)</f>
        <v>2</v>
      </c>
      <c r="E115" t="str">
        <f t="shared" si="5"/>
        <v>Middle Atlantic</v>
      </c>
      <c r="F115" cm="1">
        <f t="array" ref="F115">_xlfn.XLOOKUP(A115, Population!$C:$C, Population!$B:B)</f>
        <v>1143194</v>
      </c>
      <c r="G115" s="3">
        <f t="shared" si="6"/>
        <v>189198.60700000002</v>
      </c>
    </row>
    <row r="116" spans="1:8" x14ac:dyDescent="0.25">
      <c r="A116" t="s">
        <v>98</v>
      </c>
      <c r="B116" t="s">
        <v>56</v>
      </c>
      <c r="C116">
        <v>0.1105</v>
      </c>
      <c r="D116">
        <f>VLOOKUP(A116,CensusDivisions!A:C, 3, FALSE)</f>
        <v>1</v>
      </c>
      <c r="E116" t="str">
        <f t="shared" si="5"/>
        <v>New England</v>
      </c>
      <c r="F116" cm="1">
        <f t="array" ref="F116">_xlfn.XLOOKUP(A116, Population!$C:$C, Population!$B:B)</f>
        <v>79526</v>
      </c>
      <c r="G116" s="3">
        <f t="shared" si="6"/>
        <v>8787.6229999999996</v>
      </c>
      <c r="H116">
        <f>G116/F116</f>
        <v>0.1105</v>
      </c>
    </row>
    <row r="117" spans="1:8" hidden="1" x14ac:dyDescent="0.25">
      <c r="A117" t="s">
        <v>98</v>
      </c>
      <c r="B117" t="s">
        <v>57</v>
      </c>
      <c r="C117">
        <v>0.23599999999999999</v>
      </c>
      <c r="D117">
        <f>VLOOKUP(A117,CensusDivisions!A:C, 3, FALSE)</f>
        <v>1</v>
      </c>
      <c r="E117" t="str">
        <f t="shared" si="5"/>
        <v>New England</v>
      </c>
      <c r="F117" cm="1">
        <f t="array" ref="F117">_xlfn.XLOOKUP(A117, Population!$C:$C, Population!$B:B)</f>
        <v>79526</v>
      </c>
      <c r="G117" s="3">
        <f t="shared" si="6"/>
        <v>18768.135999999999</v>
      </c>
    </row>
    <row r="118" spans="1:8" hidden="1" x14ac:dyDescent="0.25">
      <c r="A118" t="s">
        <v>98</v>
      </c>
      <c r="B118" t="s">
        <v>58</v>
      </c>
      <c r="C118">
        <v>0.1883</v>
      </c>
      <c r="D118">
        <f>VLOOKUP(A118,CensusDivisions!A:C, 3, FALSE)</f>
        <v>1</v>
      </c>
      <c r="E118" t="str">
        <f t="shared" si="5"/>
        <v>New England</v>
      </c>
      <c r="F118" cm="1">
        <f t="array" ref="F118">_xlfn.XLOOKUP(A118, Population!$C:$C, Population!$B:B)</f>
        <v>79526</v>
      </c>
      <c r="G118" s="3">
        <f t="shared" si="6"/>
        <v>14974.745799999999</v>
      </c>
    </row>
    <row r="119" spans="1:8" hidden="1" x14ac:dyDescent="0.25">
      <c r="A119" t="s">
        <v>99</v>
      </c>
      <c r="B119" t="s">
        <v>56</v>
      </c>
      <c r="C119">
        <v>9.3600000000000003E-2</v>
      </c>
      <c r="D119">
        <f>VLOOKUP(A119,CensusDivisions!A:C, 3, FALSE)</f>
        <v>5</v>
      </c>
      <c r="E119" t="str">
        <f t="shared" si="5"/>
        <v>South Atlantic</v>
      </c>
      <c r="F119" cm="1">
        <f t="array" ref="F119">_xlfn.XLOOKUP(A119, Population!$C:$C, Population!$B:B)</f>
        <v>597101</v>
      </c>
      <c r="G119" s="3">
        <f t="shared" si="6"/>
        <v>55888.653600000005</v>
      </c>
    </row>
    <row r="120" spans="1:8" hidden="1" x14ac:dyDescent="0.25">
      <c r="A120" t="s">
        <v>99</v>
      </c>
      <c r="B120" t="s">
        <v>57</v>
      </c>
      <c r="C120">
        <v>0.2301</v>
      </c>
      <c r="D120">
        <f>VLOOKUP(A120,CensusDivisions!A:C, 3, FALSE)</f>
        <v>5</v>
      </c>
      <c r="E120" t="str">
        <f t="shared" si="5"/>
        <v>South Atlantic</v>
      </c>
      <c r="F120" cm="1">
        <f t="array" ref="F120">_xlfn.XLOOKUP(A120, Population!$C:$C, Population!$B:B)</f>
        <v>597101</v>
      </c>
      <c r="G120" s="3">
        <f t="shared" si="6"/>
        <v>137392.94010000001</v>
      </c>
    </row>
    <row r="121" spans="1:8" hidden="1" x14ac:dyDescent="0.25">
      <c r="A121" t="s">
        <v>99</v>
      </c>
      <c r="B121" t="s">
        <v>58</v>
      </c>
      <c r="C121">
        <v>0.153</v>
      </c>
      <c r="D121">
        <f>VLOOKUP(A121,CensusDivisions!A:C, 3, FALSE)</f>
        <v>5</v>
      </c>
      <c r="E121" t="str">
        <f t="shared" si="5"/>
        <v>South Atlantic</v>
      </c>
      <c r="F121" cm="1">
        <f t="array" ref="F121">_xlfn.XLOOKUP(A121, Population!$C:$C, Population!$B:B)</f>
        <v>597101</v>
      </c>
      <c r="G121" s="3">
        <f t="shared" si="6"/>
        <v>91356.452999999994</v>
      </c>
    </row>
    <row r="122" spans="1:8" hidden="1" x14ac:dyDescent="0.25">
      <c r="A122" t="s">
        <v>100</v>
      </c>
      <c r="B122" t="s">
        <v>56</v>
      </c>
      <c r="C122">
        <v>8.3799999999999999E-2</v>
      </c>
      <c r="D122">
        <f>VLOOKUP(A122,CensusDivisions!A:C, 3, FALSE)</f>
        <v>4</v>
      </c>
      <c r="E122" t="str">
        <f t="shared" si="5"/>
        <v>West North Central</v>
      </c>
      <c r="F122" cm="1">
        <f t="array" ref="F122">_xlfn.XLOOKUP(A122, Population!$C:$C, Population!$B:B)</f>
        <v>113520</v>
      </c>
      <c r="G122" s="3">
        <f t="shared" si="6"/>
        <v>9512.9760000000006</v>
      </c>
    </row>
    <row r="123" spans="1:8" hidden="1" x14ac:dyDescent="0.25">
      <c r="A123" t="s">
        <v>100</v>
      </c>
      <c r="B123" t="s">
        <v>57</v>
      </c>
      <c r="C123">
        <v>0.20499999999999999</v>
      </c>
      <c r="D123">
        <f>VLOOKUP(A123,CensusDivisions!A:C, 3, FALSE)</f>
        <v>4</v>
      </c>
      <c r="E123" t="str">
        <f t="shared" si="5"/>
        <v>West North Central</v>
      </c>
      <c r="F123" cm="1">
        <f t="array" ref="F123">_xlfn.XLOOKUP(A123, Population!$C:$C, Population!$B:B)</f>
        <v>113520</v>
      </c>
      <c r="G123" s="3">
        <f t="shared" si="6"/>
        <v>23271.599999999999</v>
      </c>
    </row>
    <row r="124" spans="1:8" hidden="1" x14ac:dyDescent="0.25">
      <c r="A124" t="s">
        <v>100</v>
      </c>
      <c r="B124" t="s">
        <v>58</v>
      </c>
      <c r="C124">
        <v>0.14219999999999999</v>
      </c>
      <c r="D124">
        <f>VLOOKUP(A124,CensusDivisions!A:C, 3, FALSE)</f>
        <v>4</v>
      </c>
      <c r="E124" t="str">
        <f t="shared" si="5"/>
        <v>West North Central</v>
      </c>
      <c r="F124" cm="1">
        <f t="array" ref="F124">_xlfn.XLOOKUP(A124, Population!$C:$C, Population!$B:B)</f>
        <v>113520</v>
      </c>
      <c r="G124" s="3">
        <f t="shared" si="6"/>
        <v>16142.544</v>
      </c>
    </row>
    <row r="125" spans="1:8" hidden="1" x14ac:dyDescent="0.25">
      <c r="A125" t="s">
        <v>101</v>
      </c>
      <c r="B125" t="s">
        <v>56</v>
      </c>
      <c r="C125">
        <v>9.01E-2</v>
      </c>
      <c r="D125">
        <f>VLOOKUP(A125,CensusDivisions!A:C, 3, FALSE)</f>
        <v>6</v>
      </c>
      <c r="E125" t="str">
        <f t="shared" si="5"/>
        <v>East South Central</v>
      </c>
      <c r="F125" cm="1">
        <f t="array" ref="F125">_xlfn.XLOOKUP(A125, Population!$C:$C, Population!$B:B)</f>
        <v>619660</v>
      </c>
      <c r="G125" s="3">
        <f t="shared" si="6"/>
        <v>55831.366000000002</v>
      </c>
      <c r="H125" s="6">
        <f>G125/F125</f>
        <v>9.01E-2</v>
      </c>
    </row>
    <row r="126" spans="1:8" hidden="1" x14ac:dyDescent="0.25">
      <c r="A126" t="s">
        <v>101</v>
      </c>
      <c r="B126" t="s">
        <v>57</v>
      </c>
      <c r="C126">
        <v>0.27010000000000001</v>
      </c>
      <c r="D126">
        <f>VLOOKUP(A126,CensusDivisions!A:C, 3, FALSE)</f>
        <v>6</v>
      </c>
      <c r="E126" t="str">
        <f t="shared" si="5"/>
        <v>East South Central</v>
      </c>
      <c r="F126" cm="1">
        <f t="array" ref="F126">_xlfn.XLOOKUP(A126, Population!$C:$C, Population!$B:B)</f>
        <v>619660</v>
      </c>
      <c r="G126" s="3">
        <f t="shared" si="6"/>
        <v>167370.166</v>
      </c>
    </row>
    <row r="127" spans="1:8" hidden="1" x14ac:dyDescent="0.25">
      <c r="A127" t="s">
        <v>101</v>
      </c>
      <c r="B127" t="s">
        <v>58</v>
      </c>
      <c r="C127">
        <v>0.17380000000000001</v>
      </c>
      <c r="D127">
        <f>VLOOKUP(A127,CensusDivisions!A:C, 3, FALSE)</f>
        <v>6</v>
      </c>
      <c r="E127" t="str">
        <f t="shared" si="5"/>
        <v>East South Central</v>
      </c>
      <c r="F127" cm="1">
        <f t="array" ref="F127">_xlfn.XLOOKUP(A127, Population!$C:$C, Population!$B:B)</f>
        <v>619660</v>
      </c>
      <c r="G127" s="3">
        <f t="shared" si="6"/>
        <v>107696.90800000001</v>
      </c>
    </row>
    <row r="128" spans="1:8" hidden="1" x14ac:dyDescent="0.25">
      <c r="A128" t="s">
        <v>102</v>
      </c>
      <c r="B128" t="s">
        <v>56</v>
      </c>
      <c r="C128">
        <v>8.3699999999999997E-2</v>
      </c>
      <c r="D128">
        <f>VLOOKUP(A128,CensusDivisions!A:C, 3, FALSE)</f>
        <v>7</v>
      </c>
      <c r="E128" t="str">
        <f t="shared" si="5"/>
        <v>West South Central</v>
      </c>
      <c r="F128" cm="1">
        <f t="array" ref="F128">_xlfn.XLOOKUP(A128, Population!$C:$C, Population!$B:B)</f>
        <v>1860581</v>
      </c>
      <c r="G128" s="3">
        <f t="shared" si="6"/>
        <v>155730.62969999999</v>
      </c>
    </row>
    <row r="129" spans="1:8" hidden="1" x14ac:dyDescent="0.25">
      <c r="A129" t="s">
        <v>102</v>
      </c>
      <c r="B129" t="s">
        <v>57</v>
      </c>
      <c r="C129">
        <v>0.26579999999999998</v>
      </c>
      <c r="D129">
        <f>VLOOKUP(A129,CensusDivisions!A:C, 3, FALSE)</f>
        <v>7</v>
      </c>
      <c r="E129" t="str">
        <f t="shared" si="5"/>
        <v>West South Central</v>
      </c>
      <c r="F129" cm="1">
        <f t="array" ref="F129">_xlfn.XLOOKUP(A129, Population!$C:$C, Population!$B:B)</f>
        <v>1860581</v>
      </c>
      <c r="G129" s="3">
        <f t="shared" si="6"/>
        <v>494542.42979999998</v>
      </c>
    </row>
    <row r="130" spans="1:8" hidden="1" x14ac:dyDescent="0.25">
      <c r="A130" t="s">
        <v>102</v>
      </c>
      <c r="B130" t="s">
        <v>58</v>
      </c>
      <c r="C130">
        <v>0.1643</v>
      </c>
      <c r="D130">
        <f>VLOOKUP(A130,CensusDivisions!A:C, 3, FALSE)</f>
        <v>7</v>
      </c>
      <c r="E130" t="str">
        <f t="shared" si="5"/>
        <v>West South Central</v>
      </c>
      <c r="F130" cm="1">
        <f t="array" ref="F130">_xlfn.XLOOKUP(A130, Population!$C:$C, Population!$B:B)</f>
        <v>1860581</v>
      </c>
      <c r="G130" s="3">
        <f t="shared" si="6"/>
        <v>305693.4583</v>
      </c>
    </row>
    <row r="131" spans="1:8" hidden="1" x14ac:dyDescent="0.25">
      <c r="A131" t="s">
        <v>104</v>
      </c>
      <c r="B131" t="s">
        <v>56</v>
      </c>
      <c r="C131">
        <v>7.3599999999999999E-2</v>
      </c>
      <c r="D131">
        <f>VLOOKUP(A131,CensusDivisions!A:C, 3, FALSE)</f>
        <v>8</v>
      </c>
      <c r="E131" t="str">
        <f t="shared" si="5"/>
        <v>Mountain</v>
      </c>
      <c r="F131" cm="1">
        <f t="array" ref="F131">_xlfn.XLOOKUP(A131, Population!$C:$C, Population!$B:B)</f>
        <v>187950</v>
      </c>
      <c r="G131" s="3">
        <f t="shared" si="6"/>
        <v>13833.119999999999</v>
      </c>
    </row>
    <row r="132" spans="1:8" hidden="1" x14ac:dyDescent="0.25">
      <c r="A132" t="s">
        <v>104</v>
      </c>
      <c r="B132" t="s">
        <v>57</v>
      </c>
      <c r="C132">
        <v>0.22059999999999999</v>
      </c>
      <c r="D132">
        <f>VLOOKUP(A132,CensusDivisions!A:C, 3, FALSE)</f>
        <v>8</v>
      </c>
      <c r="E132" t="str">
        <f t="shared" si="5"/>
        <v>Mountain</v>
      </c>
      <c r="F132" cm="1">
        <f t="array" ref="F132">_xlfn.XLOOKUP(A132, Population!$C:$C, Population!$B:B)</f>
        <v>187950</v>
      </c>
      <c r="G132" s="3">
        <f t="shared" si="6"/>
        <v>41461.769999999997</v>
      </c>
    </row>
    <row r="133" spans="1:8" hidden="1" x14ac:dyDescent="0.25">
      <c r="A133" t="s">
        <v>104</v>
      </c>
      <c r="B133" t="s">
        <v>58</v>
      </c>
      <c r="C133">
        <v>0.18379999999999999</v>
      </c>
      <c r="D133">
        <f>VLOOKUP(A133,CensusDivisions!A:C, 3, FALSE)</f>
        <v>8</v>
      </c>
      <c r="E133" t="str">
        <f t="shared" si="5"/>
        <v>Mountain</v>
      </c>
      <c r="F133" cm="1">
        <f t="array" ref="F133">_xlfn.XLOOKUP(A133, Population!$C:$C, Population!$B:B)</f>
        <v>187950</v>
      </c>
      <c r="G133" s="3">
        <f t="shared" si="6"/>
        <v>34545.21</v>
      </c>
    </row>
    <row r="134" spans="1:8" x14ac:dyDescent="0.25">
      <c r="A134" t="s">
        <v>105</v>
      </c>
      <c r="B134" t="s">
        <v>56</v>
      </c>
      <c r="C134">
        <v>7.9399999999999998E-2</v>
      </c>
      <c r="D134">
        <f>VLOOKUP(A134,CensusDivisions!A:C, 3, FALSE)</f>
        <v>1</v>
      </c>
      <c r="E134" t="str">
        <f t="shared" si="5"/>
        <v>New England</v>
      </c>
      <c r="F134" cm="1">
        <f t="array" ref="F134">_xlfn.XLOOKUP(A134, Population!$C:$C, Population!$B:B)</f>
        <v>101458</v>
      </c>
      <c r="G134" s="3">
        <f t="shared" si="6"/>
        <v>8055.7651999999998</v>
      </c>
      <c r="H134">
        <f>G134/F134</f>
        <v>7.9399999999999998E-2</v>
      </c>
    </row>
    <row r="135" spans="1:8" hidden="1" x14ac:dyDescent="0.25">
      <c r="A135" t="s">
        <v>105</v>
      </c>
      <c r="B135" t="s">
        <v>57</v>
      </c>
      <c r="C135">
        <v>0.1714</v>
      </c>
      <c r="D135">
        <f>VLOOKUP(A135,CensusDivisions!A:C, 3, FALSE)</f>
        <v>1</v>
      </c>
      <c r="E135" t="str">
        <f t="shared" si="5"/>
        <v>New England</v>
      </c>
      <c r="F135" cm="1">
        <f t="array" ref="F135">_xlfn.XLOOKUP(A135, Population!$C:$C, Population!$B:B)</f>
        <v>101458</v>
      </c>
      <c r="G135" s="3">
        <f t="shared" si="6"/>
        <v>17389.9012</v>
      </c>
    </row>
    <row r="136" spans="1:8" hidden="1" x14ac:dyDescent="0.25">
      <c r="A136" t="s">
        <v>105</v>
      </c>
      <c r="B136" t="s">
        <v>58</v>
      </c>
      <c r="C136">
        <v>0.16389999999999999</v>
      </c>
      <c r="D136">
        <f>VLOOKUP(A136,CensusDivisions!A:C, 3, FALSE)</f>
        <v>1</v>
      </c>
      <c r="E136" t="str">
        <f t="shared" si="5"/>
        <v>New England</v>
      </c>
      <c r="F136" cm="1">
        <f t="array" ref="F136">_xlfn.XLOOKUP(A136, Population!$C:$C, Population!$B:B)</f>
        <v>101458</v>
      </c>
      <c r="G136" s="3">
        <f t="shared" si="6"/>
        <v>16628.966199999999</v>
      </c>
    </row>
    <row r="137" spans="1:8" hidden="1" x14ac:dyDescent="0.25">
      <c r="A137" t="s">
        <v>107</v>
      </c>
      <c r="B137" t="s">
        <v>56</v>
      </c>
      <c r="C137">
        <v>9.4899999999999998E-2</v>
      </c>
      <c r="D137">
        <f>VLOOKUP(A137,CensusDivisions!A:C, 3, FALSE)</f>
        <v>5</v>
      </c>
      <c r="E137" t="str">
        <f t="shared" si="5"/>
        <v>South Atlantic</v>
      </c>
      <c r="F137" cm="1">
        <f t="array" ref="F137">_xlfn.XLOOKUP(A137, Population!$C:$C, Population!$B:B)</f>
        <v>913337</v>
      </c>
      <c r="G137" s="3">
        <f t="shared" si="6"/>
        <v>86675.681299999997</v>
      </c>
    </row>
    <row r="138" spans="1:8" hidden="1" x14ac:dyDescent="0.25">
      <c r="A138" t="s">
        <v>107</v>
      </c>
      <c r="B138" t="s">
        <v>57</v>
      </c>
      <c r="C138">
        <v>0.2407</v>
      </c>
      <c r="D138">
        <f>VLOOKUP(A138,CensusDivisions!A:C, 3, FALSE)</f>
        <v>5</v>
      </c>
      <c r="E138" t="str">
        <f t="shared" si="5"/>
        <v>South Atlantic</v>
      </c>
      <c r="F138" cm="1">
        <f t="array" ref="F138">_xlfn.XLOOKUP(A138, Population!$C:$C, Population!$B:B)</f>
        <v>913337</v>
      </c>
      <c r="G138" s="3">
        <f t="shared" si="6"/>
        <v>219840.21590000001</v>
      </c>
    </row>
    <row r="139" spans="1:8" hidden="1" x14ac:dyDescent="0.25">
      <c r="A139" t="s">
        <v>107</v>
      </c>
      <c r="B139" t="s">
        <v>58</v>
      </c>
      <c r="C139">
        <v>0.15329999999999999</v>
      </c>
      <c r="D139">
        <f>VLOOKUP(A139,CensusDivisions!A:C, 3, FALSE)</f>
        <v>5</v>
      </c>
      <c r="E139" t="str">
        <f t="shared" si="5"/>
        <v>South Atlantic</v>
      </c>
      <c r="F139" cm="1">
        <f t="array" ref="F139">_xlfn.XLOOKUP(A139, Population!$C:$C, Population!$B:B)</f>
        <v>913337</v>
      </c>
      <c r="G139" s="3">
        <f t="shared" si="6"/>
        <v>140014.56209999998</v>
      </c>
    </row>
    <row r="140" spans="1:8" hidden="1" x14ac:dyDescent="0.25">
      <c r="A140" t="s">
        <v>108</v>
      </c>
      <c r="B140" t="s">
        <v>56</v>
      </c>
      <c r="C140">
        <v>8.1600000000000006E-2</v>
      </c>
      <c r="D140">
        <f>VLOOKUP(A140,CensusDivisions!A:C, 3, FALSE)</f>
        <v>9</v>
      </c>
      <c r="E140" t="str">
        <f t="shared" si="5"/>
        <v>Pacific</v>
      </c>
      <c r="F140" cm="1">
        <f t="array" ref="F140">_xlfn.XLOOKUP(A140, Population!$C:$C, Population!$B:B)</f>
        <v>678828</v>
      </c>
      <c r="G140" s="3">
        <f t="shared" si="6"/>
        <v>55392.364800000003</v>
      </c>
    </row>
    <row r="141" spans="1:8" hidden="1" x14ac:dyDescent="0.25">
      <c r="A141" t="s">
        <v>108</v>
      </c>
      <c r="B141" t="s">
        <v>57</v>
      </c>
      <c r="C141">
        <v>0.2117</v>
      </c>
      <c r="D141">
        <f>VLOOKUP(A141,CensusDivisions!A:C, 3, FALSE)</f>
        <v>9</v>
      </c>
      <c r="E141" t="str">
        <f t="shared" si="5"/>
        <v>Pacific</v>
      </c>
      <c r="F141" cm="1">
        <f t="array" ref="F141">_xlfn.XLOOKUP(A141, Population!$C:$C, Population!$B:B)</f>
        <v>678828</v>
      </c>
      <c r="G141" s="3">
        <f t="shared" si="6"/>
        <v>143707.88759999999</v>
      </c>
    </row>
    <row r="142" spans="1:8" hidden="1" x14ac:dyDescent="0.25">
      <c r="A142" t="s">
        <v>108</v>
      </c>
      <c r="B142" t="s">
        <v>58</v>
      </c>
      <c r="C142">
        <v>0.14779999999999999</v>
      </c>
      <c r="D142">
        <f>VLOOKUP(A142,CensusDivisions!A:C, 3, FALSE)</f>
        <v>9</v>
      </c>
      <c r="E142" t="str">
        <f t="shared" si="5"/>
        <v>Pacific</v>
      </c>
      <c r="F142" cm="1">
        <f t="array" ref="F142">_xlfn.XLOOKUP(A142, Population!$C:$C, Population!$B:B)</f>
        <v>678828</v>
      </c>
      <c r="G142" s="3">
        <f t="shared" si="6"/>
        <v>100330.7784</v>
      </c>
    </row>
    <row r="143" spans="1:8" hidden="1" x14ac:dyDescent="0.25">
      <c r="A143" t="s">
        <v>109</v>
      </c>
      <c r="B143" t="s">
        <v>56</v>
      </c>
      <c r="C143">
        <v>8.3699999999999997E-2</v>
      </c>
      <c r="D143">
        <f>VLOOKUP(A143,CensusDivisions!A:C, 3, FALSE)</f>
        <v>5</v>
      </c>
      <c r="E143" t="str">
        <f t="shared" si="5"/>
        <v>South Atlantic</v>
      </c>
      <c r="F143" cm="1">
        <f t="array" ref="F143">_xlfn.XLOOKUP(A143, Population!$C:$C, Population!$B:B)</f>
        <v>198768</v>
      </c>
      <c r="G143" s="3">
        <f t="shared" si="6"/>
        <v>16636.881600000001</v>
      </c>
    </row>
    <row r="144" spans="1:8" hidden="1" x14ac:dyDescent="0.25">
      <c r="A144" t="s">
        <v>109</v>
      </c>
      <c r="B144" t="s">
        <v>57</v>
      </c>
      <c r="C144">
        <v>0.27800000000000002</v>
      </c>
      <c r="D144">
        <f>VLOOKUP(A144,CensusDivisions!A:C, 3, FALSE)</f>
        <v>5</v>
      </c>
      <c r="E144" t="str">
        <f t="shared" si="5"/>
        <v>South Atlantic</v>
      </c>
      <c r="F144" cm="1">
        <f t="array" ref="F144">_xlfn.XLOOKUP(A144, Population!$C:$C, Population!$B:B)</f>
        <v>198768</v>
      </c>
      <c r="G144" s="3">
        <f t="shared" si="6"/>
        <v>55257.504000000008</v>
      </c>
    </row>
    <row r="145" spans="1:7" hidden="1" x14ac:dyDescent="0.25">
      <c r="A145" t="s">
        <v>109</v>
      </c>
      <c r="B145" t="s">
        <v>58</v>
      </c>
      <c r="C145">
        <v>0.19539999999999999</v>
      </c>
      <c r="D145">
        <f>VLOOKUP(A145,CensusDivisions!A:C, 3, FALSE)</f>
        <v>5</v>
      </c>
      <c r="E145" t="str">
        <f t="shared" si="5"/>
        <v>South Atlantic</v>
      </c>
      <c r="F145" cm="1">
        <f t="array" ref="F145">_xlfn.XLOOKUP(A145, Population!$C:$C, Population!$B:B)</f>
        <v>198768</v>
      </c>
      <c r="G145" s="3">
        <f t="shared" si="6"/>
        <v>38839.267199999995</v>
      </c>
    </row>
    <row r="146" spans="1:7" hidden="1" x14ac:dyDescent="0.25">
      <c r="A146" t="s">
        <v>110</v>
      </c>
      <c r="B146" t="s">
        <v>56</v>
      </c>
      <c r="C146">
        <v>8.7800000000000003E-2</v>
      </c>
      <c r="D146">
        <f>VLOOKUP(A146,CensusDivisions!A:C, 3, FALSE)</f>
        <v>3</v>
      </c>
      <c r="E146" t="str">
        <f t="shared" si="5"/>
        <v>East North Central</v>
      </c>
      <c r="F146" cm="1">
        <f t="array" ref="F146">_xlfn.XLOOKUP(A146, Population!$C:$C, Population!$B:B)</f>
        <v>493538</v>
      </c>
      <c r="G146" s="3">
        <f t="shared" si="6"/>
        <v>43332.636400000003</v>
      </c>
    </row>
    <row r="147" spans="1:7" hidden="1" x14ac:dyDescent="0.25">
      <c r="A147" t="s">
        <v>110</v>
      </c>
      <c r="B147" t="s">
        <v>57</v>
      </c>
      <c r="C147">
        <v>0.23760000000000001</v>
      </c>
      <c r="D147">
        <f>VLOOKUP(A147,CensusDivisions!A:C, 3, FALSE)</f>
        <v>3</v>
      </c>
      <c r="E147" t="str">
        <f t="shared" si="5"/>
        <v>East North Central</v>
      </c>
      <c r="F147" cm="1">
        <f t="array" ref="F147">_xlfn.XLOOKUP(A147, Population!$C:$C, Population!$B:B)</f>
        <v>493538</v>
      </c>
      <c r="G147" s="3">
        <f t="shared" si="6"/>
        <v>117264.62880000001</v>
      </c>
    </row>
    <row r="148" spans="1:7" hidden="1" x14ac:dyDescent="0.25">
      <c r="A148" t="s">
        <v>110</v>
      </c>
      <c r="B148" t="s">
        <v>58</v>
      </c>
      <c r="C148">
        <v>0.15179999999999999</v>
      </c>
      <c r="D148">
        <f>VLOOKUP(A148,CensusDivisions!A:C, 3, FALSE)</f>
        <v>3</v>
      </c>
      <c r="E148" t="str">
        <f t="shared" si="5"/>
        <v>East North Central</v>
      </c>
      <c r="F148" cm="1">
        <f t="array" ref="F148">_xlfn.XLOOKUP(A148, Population!$C:$C, Population!$B:B)</f>
        <v>493538</v>
      </c>
      <c r="G148" s="3">
        <f t="shared" si="6"/>
        <v>74919.068399999989</v>
      </c>
    </row>
    <row r="149" spans="1:7" hidden="1" x14ac:dyDescent="0.25">
      <c r="A149" t="s">
        <v>111</v>
      </c>
      <c r="B149" t="s">
        <v>56</v>
      </c>
      <c r="C149">
        <v>7.1499999999999994E-2</v>
      </c>
      <c r="D149">
        <f>VLOOKUP(A149,CensusDivisions!A:C, 3, FALSE)</f>
        <v>8</v>
      </c>
      <c r="E149" t="str">
        <f t="shared" si="5"/>
        <v>Mountain</v>
      </c>
      <c r="F149" cm="1">
        <f t="array" ref="F149">_xlfn.XLOOKUP(A149, Population!$C:$C, Population!$B:B)</f>
        <v>90740</v>
      </c>
      <c r="G149" s="3">
        <f t="shared" si="6"/>
        <v>6487.91</v>
      </c>
    </row>
    <row r="150" spans="1:7" hidden="1" x14ac:dyDescent="0.25">
      <c r="A150" t="s">
        <v>111</v>
      </c>
      <c r="B150" t="s">
        <v>57</v>
      </c>
      <c r="C150">
        <v>0.15579999999999999</v>
      </c>
      <c r="D150">
        <f>VLOOKUP(A150,CensusDivisions!A:C, 3, FALSE)</f>
        <v>8</v>
      </c>
      <c r="E150" t="str">
        <f t="shared" si="5"/>
        <v>Mountain</v>
      </c>
      <c r="F150" cm="1">
        <f t="array" ref="F150">_xlfn.XLOOKUP(A150, Population!$C:$C, Population!$B:B)</f>
        <v>90740</v>
      </c>
      <c r="G150" s="3">
        <f t="shared" si="6"/>
        <v>14137.291999999999</v>
      </c>
    </row>
    <row r="151" spans="1:7" hidden="1" x14ac:dyDescent="0.25">
      <c r="A151" t="s">
        <v>111</v>
      </c>
      <c r="B151" t="s">
        <v>58</v>
      </c>
      <c r="C151">
        <v>0.129</v>
      </c>
      <c r="D151">
        <f>VLOOKUP(A151,CensusDivisions!A:C, 3, FALSE)</f>
        <v>8</v>
      </c>
      <c r="E151" t="str">
        <f t="shared" si="5"/>
        <v>Mountain</v>
      </c>
      <c r="F151" cm="1">
        <f t="array" ref="F151">_xlfn.XLOOKUP(A151, Population!$C:$C, Population!$B:B)</f>
        <v>90740</v>
      </c>
      <c r="G151" s="3">
        <f t="shared" si="6"/>
        <v>11705.460000000001</v>
      </c>
    </row>
    <row r="152" spans="1:7" hidden="1" x14ac:dyDescent="0.25">
      <c r="A152" t="s">
        <v>97</v>
      </c>
      <c r="B152" t="s">
        <v>56</v>
      </c>
      <c r="C152">
        <v>8.5000000000000006E-2</v>
      </c>
      <c r="D152" t="e">
        <f>VLOOKUP(A152,CensusDivisions!A:C, 3, FALSE)</f>
        <v>#N/A</v>
      </c>
    </row>
    <row r="153" spans="1:7" hidden="1" x14ac:dyDescent="0.25">
      <c r="A153" t="s">
        <v>97</v>
      </c>
      <c r="B153" t="s">
        <v>56</v>
      </c>
      <c r="C153">
        <v>5.8400000000000001E-2</v>
      </c>
      <c r="D153" t="e">
        <f>VLOOKUP(A153,CensusDivisions!A:C, 3, FALSE)</f>
        <v>#N/A</v>
      </c>
    </row>
    <row r="154" spans="1:7" hidden="1" x14ac:dyDescent="0.25">
      <c r="A154" t="s">
        <v>97</v>
      </c>
      <c r="B154" t="s">
        <v>56</v>
      </c>
      <c r="C154">
        <v>6.5699999999999995E-2</v>
      </c>
      <c r="D154" t="e">
        <f>VLOOKUP(A154,CensusDivisions!A:C, 3, FALSE)</f>
        <v>#N/A</v>
      </c>
    </row>
    <row r="155" spans="1:7" hidden="1" x14ac:dyDescent="0.25">
      <c r="A155" t="s">
        <v>97</v>
      </c>
      <c r="B155" t="s">
        <v>56</v>
      </c>
      <c r="C155">
        <v>0.1091</v>
      </c>
      <c r="D155" t="e">
        <f>VLOOKUP(A155,CensusDivisions!A:C, 3, FALSE)</f>
        <v>#N/A</v>
      </c>
    </row>
    <row r="156" spans="1:7" hidden="1" x14ac:dyDescent="0.25">
      <c r="A156" t="s">
        <v>97</v>
      </c>
      <c r="B156" t="s">
        <v>57</v>
      </c>
      <c r="C156">
        <v>0.30840000000000001</v>
      </c>
      <c r="D156" t="e">
        <f>VLOOKUP(A156,CensusDivisions!A:C, 3, FALSE)</f>
        <v>#N/A</v>
      </c>
    </row>
    <row r="157" spans="1:7" hidden="1" x14ac:dyDescent="0.25">
      <c r="A157" t="s">
        <v>97</v>
      </c>
      <c r="B157" t="s">
        <v>57</v>
      </c>
      <c r="C157">
        <v>0.37169999999999997</v>
      </c>
      <c r="D157" t="e">
        <f>VLOOKUP(A157,CensusDivisions!A:C, 3, FALSE)</f>
        <v>#N/A</v>
      </c>
    </row>
    <row r="158" spans="1:7" hidden="1" x14ac:dyDescent="0.25">
      <c r="A158" t="s">
        <v>97</v>
      </c>
      <c r="B158" t="s">
        <v>57</v>
      </c>
      <c r="C158">
        <v>0.30590000000000001</v>
      </c>
      <c r="D158" t="e">
        <f>VLOOKUP(A158,CensusDivisions!A:C, 3, FALSE)</f>
        <v>#N/A</v>
      </c>
    </row>
    <row r="159" spans="1:7" hidden="1" x14ac:dyDescent="0.25">
      <c r="A159" t="s">
        <v>97</v>
      </c>
      <c r="B159" t="s">
        <v>57</v>
      </c>
      <c r="C159">
        <v>0.31359999999999999</v>
      </c>
      <c r="D159" t="e">
        <f>VLOOKUP(A159,CensusDivisions!A:C, 3, FALSE)</f>
        <v>#N/A</v>
      </c>
    </row>
    <row r="160" spans="1:7" hidden="1" x14ac:dyDescent="0.25">
      <c r="A160" t="s">
        <v>97</v>
      </c>
      <c r="B160" t="s">
        <v>58</v>
      </c>
      <c r="C160">
        <v>0.111</v>
      </c>
      <c r="D160" t="e">
        <f>VLOOKUP(A160,CensusDivisions!A:C, 3, FALSE)</f>
        <v>#N/A</v>
      </c>
    </row>
    <row r="161" spans="1:4" hidden="1" x14ac:dyDescent="0.25">
      <c r="A161" t="s">
        <v>97</v>
      </c>
      <c r="B161" t="s">
        <v>58</v>
      </c>
      <c r="C161">
        <v>0.1797</v>
      </c>
      <c r="D161" t="e">
        <f>VLOOKUP(A161,CensusDivisions!A:C, 3, FALSE)</f>
        <v>#N/A</v>
      </c>
    </row>
    <row r="162" spans="1:4" hidden="1" x14ac:dyDescent="0.25">
      <c r="A162" t="s">
        <v>97</v>
      </c>
      <c r="B162" t="s">
        <v>58</v>
      </c>
      <c r="C162">
        <v>0.14099999999999999</v>
      </c>
      <c r="D162" t="e">
        <f>VLOOKUP(A162,CensusDivisions!A:C, 3, FALSE)</f>
        <v>#N/A</v>
      </c>
    </row>
    <row r="163" spans="1:4" hidden="1" x14ac:dyDescent="0.25">
      <c r="A163" t="s">
        <v>97</v>
      </c>
      <c r="B163" t="s">
        <v>58</v>
      </c>
      <c r="C163">
        <v>7.4700000000000003E-2</v>
      </c>
      <c r="D163" t="e">
        <f>VLOOKUP(A163,CensusDivisions!A:C, 3, FALSE)</f>
        <v>#N/A</v>
      </c>
    </row>
    <row r="164" spans="1:4" hidden="1" x14ac:dyDescent="0.25">
      <c r="A164" t="s">
        <v>103</v>
      </c>
      <c r="B164" t="s">
        <v>56</v>
      </c>
      <c r="D164" t="e">
        <f>VLOOKUP(A164,CensusDivisions!A:C, 3, FALSE)</f>
        <v>#N/A</v>
      </c>
    </row>
    <row r="165" spans="1:4" hidden="1" x14ac:dyDescent="0.25">
      <c r="A165" t="s">
        <v>103</v>
      </c>
      <c r="B165" t="s">
        <v>56</v>
      </c>
      <c r="D165" t="e">
        <f>VLOOKUP(A165,CensusDivisions!A:C, 3, FALSE)</f>
        <v>#N/A</v>
      </c>
    </row>
    <row r="166" spans="1:4" hidden="1" x14ac:dyDescent="0.25">
      <c r="A166" t="s">
        <v>103</v>
      </c>
      <c r="B166" t="s">
        <v>56</v>
      </c>
      <c r="D166" t="e">
        <f>VLOOKUP(A166,CensusDivisions!A:C, 3, FALSE)</f>
        <v>#N/A</v>
      </c>
    </row>
    <row r="167" spans="1:4" hidden="1" x14ac:dyDescent="0.25">
      <c r="A167" t="s">
        <v>103</v>
      </c>
      <c r="B167" t="s">
        <v>56</v>
      </c>
      <c r="D167" t="e">
        <f>VLOOKUP(A167,CensusDivisions!A:C, 3, FALSE)</f>
        <v>#N/A</v>
      </c>
    </row>
    <row r="168" spans="1:4" hidden="1" x14ac:dyDescent="0.25">
      <c r="A168" t="s">
        <v>103</v>
      </c>
      <c r="B168" t="s">
        <v>57</v>
      </c>
      <c r="D168" t="e">
        <f>VLOOKUP(A168,CensusDivisions!A:C, 3, FALSE)</f>
        <v>#N/A</v>
      </c>
    </row>
    <row r="169" spans="1:4" hidden="1" x14ac:dyDescent="0.25">
      <c r="A169" t="s">
        <v>103</v>
      </c>
      <c r="B169" t="s">
        <v>57</v>
      </c>
      <c r="D169" t="e">
        <f>VLOOKUP(A169,CensusDivisions!A:C, 3, FALSE)</f>
        <v>#N/A</v>
      </c>
    </row>
    <row r="170" spans="1:4" hidden="1" x14ac:dyDescent="0.25">
      <c r="A170" t="s">
        <v>103</v>
      </c>
      <c r="B170" t="s">
        <v>57</v>
      </c>
      <c r="D170" t="e">
        <f>VLOOKUP(A170,CensusDivisions!A:C, 3, FALSE)</f>
        <v>#N/A</v>
      </c>
    </row>
    <row r="171" spans="1:4" hidden="1" x14ac:dyDescent="0.25">
      <c r="A171" t="s">
        <v>103</v>
      </c>
      <c r="B171" t="s">
        <v>57</v>
      </c>
      <c r="D171" t="e">
        <f>VLOOKUP(A171,CensusDivisions!A:C, 3, FALSE)</f>
        <v>#N/A</v>
      </c>
    </row>
    <row r="172" spans="1:4" hidden="1" x14ac:dyDescent="0.25">
      <c r="A172" t="s">
        <v>103</v>
      </c>
      <c r="B172" t="s">
        <v>58</v>
      </c>
      <c r="D172" t="e">
        <f>VLOOKUP(A172,CensusDivisions!A:C, 3, FALSE)</f>
        <v>#N/A</v>
      </c>
    </row>
    <row r="173" spans="1:4" hidden="1" x14ac:dyDescent="0.25">
      <c r="A173" t="s">
        <v>103</v>
      </c>
      <c r="B173" t="s">
        <v>58</v>
      </c>
      <c r="D173" t="e">
        <f>VLOOKUP(A173,CensusDivisions!A:C, 3, FALSE)</f>
        <v>#N/A</v>
      </c>
    </row>
    <row r="174" spans="1:4" hidden="1" x14ac:dyDescent="0.25">
      <c r="A174" t="s">
        <v>103</v>
      </c>
      <c r="B174" t="s">
        <v>58</v>
      </c>
      <c r="D174" t="e">
        <f>VLOOKUP(A174,CensusDivisions!A:C, 3, FALSE)</f>
        <v>#N/A</v>
      </c>
    </row>
    <row r="175" spans="1:4" hidden="1" x14ac:dyDescent="0.25">
      <c r="A175" t="s">
        <v>103</v>
      </c>
      <c r="B175" t="s">
        <v>58</v>
      </c>
      <c r="D175" t="e">
        <f>VLOOKUP(A175,CensusDivisions!A:C, 3, FALSE)</f>
        <v>#N/A</v>
      </c>
    </row>
    <row r="176" spans="1:4" hidden="1" x14ac:dyDescent="0.25">
      <c r="A176" t="s">
        <v>106</v>
      </c>
      <c r="B176" t="s">
        <v>56</v>
      </c>
      <c r="D176" t="e">
        <f>VLOOKUP(A176,CensusDivisions!A:C, 3, FALSE)</f>
        <v>#N/A</v>
      </c>
    </row>
    <row r="177" spans="1:4" hidden="1" x14ac:dyDescent="0.25">
      <c r="A177" t="s">
        <v>106</v>
      </c>
      <c r="B177" t="s">
        <v>56</v>
      </c>
      <c r="D177" t="e">
        <f>VLOOKUP(A177,CensusDivisions!A:C, 3, FALSE)</f>
        <v>#N/A</v>
      </c>
    </row>
    <row r="178" spans="1:4" hidden="1" x14ac:dyDescent="0.25">
      <c r="A178" t="s">
        <v>106</v>
      </c>
      <c r="B178" t="s">
        <v>56</v>
      </c>
      <c r="C178">
        <v>4.9599999999999998E-2</v>
      </c>
      <c r="D178" t="e">
        <f>VLOOKUP(A178,CensusDivisions!A:C, 3, FALSE)</f>
        <v>#N/A</v>
      </c>
    </row>
    <row r="179" spans="1:4" hidden="1" x14ac:dyDescent="0.25">
      <c r="A179" t="s">
        <v>106</v>
      </c>
      <c r="B179" t="s">
        <v>56</v>
      </c>
      <c r="C179">
        <v>0.12640000000000001</v>
      </c>
      <c r="D179" t="e">
        <f>VLOOKUP(A179,CensusDivisions!A:C, 3, FALSE)</f>
        <v>#N/A</v>
      </c>
    </row>
    <row r="180" spans="1:4" hidden="1" x14ac:dyDescent="0.25">
      <c r="A180" t="s">
        <v>106</v>
      </c>
      <c r="B180" t="s">
        <v>57</v>
      </c>
      <c r="C180">
        <v>0.19070000000000001</v>
      </c>
      <c r="D180" t="e">
        <f>VLOOKUP(A180,CensusDivisions!A:C, 3, FALSE)</f>
        <v>#N/A</v>
      </c>
    </row>
    <row r="181" spans="1:4" hidden="1" x14ac:dyDescent="0.25">
      <c r="A181" t="s">
        <v>106</v>
      </c>
      <c r="B181" t="s">
        <v>57</v>
      </c>
      <c r="C181">
        <v>0.52569999999999995</v>
      </c>
      <c r="D181" t="e">
        <f>VLOOKUP(A181,CensusDivisions!A:C, 3, FALSE)</f>
        <v>#N/A</v>
      </c>
    </row>
    <row r="182" spans="1:4" hidden="1" x14ac:dyDescent="0.25">
      <c r="A182" t="s">
        <v>106</v>
      </c>
      <c r="B182" t="s">
        <v>57</v>
      </c>
      <c r="C182">
        <v>0.18809999999999999</v>
      </c>
      <c r="D182" t="e">
        <f>VLOOKUP(A182,CensusDivisions!A:C, 3, FALSE)</f>
        <v>#N/A</v>
      </c>
    </row>
    <row r="183" spans="1:4" hidden="1" x14ac:dyDescent="0.25">
      <c r="A183" t="s">
        <v>106</v>
      </c>
      <c r="B183" t="s">
        <v>57</v>
      </c>
      <c r="C183">
        <v>0.20599999999999999</v>
      </c>
      <c r="D183" t="e">
        <f>VLOOKUP(A183,CensusDivisions!A:C, 3, FALSE)</f>
        <v>#N/A</v>
      </c>
    </row>
    <row r="184" spans="1:4" hidden="1" x14ac:dyDescent="0.25">
      <c r="A184" t="s">
        <v>106</v>
      </c>
      <c r="B184" t="s">
        <v>58</v>
      </c>
      <c r="C184">
        <v>3.1699999999999999E-2</v>
      </c>
      <c r="D184" t="e">
        <f>VLOOKUP(A184,CensusDivisions!A:C, 3, FALSE)</f>
        <v>#N/A</v>
      </c>
    </row>
    <row r="185" spans="1:4" hidden="1" x14ac:dyDescent="0.25">
      <c r="A185" t="s">
        <v>106</v>
      </c>
      <c r="B185" t="s">
        <v>58</v>
      </c>
      <c r="C185">
        <v>0.16539999999999999</v>
      </c>
      <c r="D185" t="e">
        <f>VLOOKUP(A185,CensusDivisions!A:C, 3, FALSE)</f>
        <v>#N/A</v>
      </c>
    </row>
    <row r="186" spans="1:4" hidden="1" x14ac:dyDescent="0.25">
      <c r="A186" t="s">
        <v>106</v>
      </c>
      <c r="B186" t="s">
        <v>58</v>
      </c>
      <c r="C186">
        <v>4.1500000000000002E-2</v>
      </c>
      <c r="D186" t="e">
        <f>VLOOKUP(A186,CensusDivisions!A:C, 3, FALSE)</f>
        <v>#N/A</v>
      </c>
    </row>
    <row r="187" spans="1:4" hidden="1" x14ac:dyDescent="0.25">
      <c r="A187" t="s">
        <v>106</v>
      </c>
      <c r="B187" t="s">
        <v>58</v>
      </c>
      <c r="C187">
        <v>2.4799999999999999E-2</v>
      </c>
      <c r="D187" t="e">
        <f>VLOOKUP(A187,CensusDivisions!A:C, 3, FALSE)</f>
        <v>#N/A</v>
      </c>
    </row>
    <row r="188" spans="1:4" hidden="1" x14ac:dyDescent="0.25">
      <c r="A188" t="s">
        <v>66</v>
      </c>
      <c r="B188" t="s">
        <v>56</v>
      </c>
      <c r="C188">
        <v>5.5300000000000002E-2</v>
      </c>
      <c r="D188" t="e">
        <f>VLOOKUP(A188,CensusDivisions!A:C, 3, FALSE)</f>
        <v>#N/A</v>
      </c>
    </row>
    <row r="189" spans="1:4" hidden="1" x14ac:dyDescent="0.25">
      <c r="A189" t="s">
        <v>66</v>
      </c>
      <c r="B189" t="s">
        <v>56</v>
      </c>
      <c r="D189" t="e">
        <f>VLOOKUP(A189,CensusDivisions!A:C, 3, FALSE)</f>
        <v>#N/A</v>
      </c>
    </row>
    <row r="190" spans="1:4" hidden="1" x14ac:dyDescent="0.25">
      <c r="A190" t="s">
        <v>66</v>
      </c>
      <c r="B190" t="s">
        <v>56</v>
      </c>
      <c r="D190" t="e">
        <f>VLOOKUP(A190,CensusDivisions!A:C, 3, FALSE)</f>
        <v>#N/A</v>
      </c>
    </row>
    <row r="191" spans="1:4" hidden="1" x14ac:dyDescent="0.25">
      <c r="A191" t="s">
        <v>66</v>
      </c>
      <c r="B191" t="s">
        <v>56</v>
      </c>
      <c r="C191">
        <v>0.1019</v>
      </c>
      <c r="D191" t="e">
        <f>VLOOKUP(A191,CensusDivisions!A:C, 3, FALSE)</f>
        <v>#N/A</v>
      </c>
    </row>
    <row r="192" spans="1:4" hidden="1" x14ac:dyDescent="0.25">
      <c r="A192" t="s">
        <v>66</v>
      </c>
      <c r="B192" t="s">
        <v>56</v>
      </c>
      <c r="C192">
        <v>0.1051</v>
      </c>
      <c r="D192" t="e">
        <f>VLOOKUP(A192,CensusDivisions!A:C, 3, FALSE)</f>
        <v>#N/A</v>
      </c>
    </row>
    <row r="193" spans="1:4" hidden="1" x14ac:dyDescent="0.25">
      <c r="A193" t="s">
        <v>66</v>
      </c>
      <c r="B193" t="s">
        <v>57</v>
      </c>
      <c r="C193">
        <v>0.1668</v>
      </c>
      <c r="D193" t="e">
        <f>VLOOKUP(A193,CensusDivisions!A:C, 3, FALSE)</f>
        <v>#N/A</v>
      </c>
    </row>
    <row r="194" spans="1:4" hidden="1" x14ac:dyDescent="0.25">
      <c r="A194" t="s">
        <v>66</v>
      </c>
      <c r="B194" t="s">
        <v>57</v>
      </c>
      <c r="C194">
        <v>0.2039</v>
      </c>
      <c r="D194" t="e">
        <f>VLOOKUP(A194,CensusDivisions!A:C, 3, FALSE)</f>
        <v>#N/A</v>
      </c>
    </row>
    <row r="195" spans="1:4" hidden="1" x14ac:dyDescent="0.25">
      <c r="A195" t="s">
        <v>66</v>
      </c>
      <c r="B195" t="s">
        <v>57</v>
      </c>
      <c r="D195" t="e">
        <f>VLOOKUP(A195,CensusDivisions!A:C, 3, FALSE)</f>
        <v>#N/A</v>
      </c>
    </row>
    <row r="196" spans="1:4" hidden="1" x14ac:dyDescent="0.25">
      <c r="A196" t="s">
        <v>66</v>
      </c>
      <c r="B196" t="s">
        <v>57</v>
      </c>
      <c r="C196">
        <v>0.32919999999999999</v>
      </c>
      <c r="D196" t="e">
        <f>VLOOKUP(A196,CensusDivisions!A:C, 3, FALSE)</f>
        <v>#N/A</v>
      </c>
    </row>
    <row r="197" spans="1:4" hidden="1" x14ac:dyDescent="0.25">
      <c r="A197" t="s">
        <v>66</v>
      </c>
      <c r="B197" t="s">
        <v>57</v>
      </c>
      <c r="C197">
        <v>0.13289999999999999</v>
      </c>
      <c r="D197" t="e">
        <f>VLOOKUP(A197,CensusDivisions!A:C, 3, FALSE)</f>
        <v>#N/A</v>
      </c>
    </row>
    <row r="198" spans="1:4" hidden="1" x14ac:dyDescent="0.25">
      <c r="A198" t="s">
        <v>66</v>
      </c>
      <c r="B198" t="s">
        <v>58</v>
      </c>
      <c r="C198">
        <v>7.3400000000000007E-2</v>
      </c>
      <c r="D198" t="e">
        <f>VLOOKUP(A198,CensusDivisions!A:C, 3, FALSE)</f>
        <v>#N/A</v>
      </c>
    </row>
    <row r="199" spans="1:4" hidden="1" x14ac:dyDescent="0.25">
      <c r="A199" t="s">
        <v>66</v>
      </c>
      <c r="B199" t="s">
        <v>58</v>
      </c>
      <c r="C199">
        <v>0.1022</v>
      </c>
      <c r="D199" t="e">
        <f>VLOOKUP(A199,CensusDivisions!A:C, 3, FALSE)</f>
        <v>#N/A</v>
      </c>
    </row>
    <row r="200" spans="1:4" hidden="1" x14ac:dyDescent="0.25">
      <c r="A200" t="s">
        <v>66</v>
      </c>
      <c r="B200" t="s">
        <v>58</v>
      </c>
      <c r="D200" t="e">
        <f>VLOOKUP(A200,CensusDivisions!A:C, 3, FALSE)</f>
        <v>#N/A</v>
      </c>
    </row>
    <row r="201" spans="1:4" hidden="1" x14ac:dyDescent="0.25">
      <c r="A201" t="s">
        <v>66</v>
      </c>
      <c r="B201" t="s">
        <v>58</v>
      </c>
      <c r="C201">
        <v>0.1147</v>
      </c>
      <c r="D201" t="e">
        <f>VLOOKUP(A201,CensusDivisions!A:C, 3, FALSE)</f>
        <v>#N/A</v>
      </c>
    </row>
    <row r="202" spans="1:4" hidden="1" x14ac:dyDescent="0.25">
      <c r="A202" t="s">
        <v>66</v>
      </c>
      <c r="B202" t="s">
        <v>58</v>
      </c>
      <c r="C202">
        <v>0.14560000000000001</v>
      </c>
      <c r="D202" t="e">
        <f>VLOOKUP(A202,CensusDivisions!A:C, 3, FALSE)</f>
        <v>#N/A</v>
      </c>
    </row>
    <row r="203" spans="1:4" hidden="1" x14ac:dyDescent="0.25">
      <c r="A203" t="s">
        <v>97</v>
      </c>
      <c r="B203" t="s">
        <v>56</v>
      </c>
      <c r="D203" t="e">
        <f>VLOOKUP(A203,CensusDivisions!A:C, 3, FALSE)</f>
        <v>#N/A</v>
      </c>
    </row>
    <row r="204" spans="1:4" hidden="1" x14ac:dyDescent="0.25">
      <c r="A204" t="s">
        <v>97</v>
      </c>
      <c r="B204" t="s">
        <v>56</v>
      </c>
      <c r="D204" t="e">
        <f>VLOOKUP(A204,CensusDivisions!A:C, 3, FALSE)</f>
        <v>#N/A</v>
      </c>
    </row>
    <row r="205" spans="1:4" hidden="1" x14ac:dyDescent="0.25">
      <c r="A205" t="s">
        <v>97</v>
      </c>
      <c r="B205" t="s">
        <v>56</v>
      </c>
      <c r="D205" t="e">
        <f>VLOOKUP(A205,CensusDivisions!A:C, 3, FALSE)</f>
        <v>#N/A</v>
      </c>
    </row>
    <row r="206" spans="1:4" hidden="1" x14ac:dyDescent="0.25">
      <c r="A206" t="s">
        <v>97</v>
      </c>
      <c r="B206" t="s">
        <v>56</v>
      </c>
      <c r="D206" t="e">
        <f>VLOOKUP(A206,CensusDivisions!A:C, 3, FALSE)</f>
        <v>#N/A</v>
      </c>
    </row>
    <row r="207" spans="1:4" hidden="1" x14ac:dyDescent="0.25">
      <c r="A207" t="s">
        <v>97</v>
      </c>
      <c r="B207" t="s">
        <v>56</v>
      </c>
      <c r="D207" t="e">
        <f>VLOOKUP(A207,CensusDivisions!A:C, 3, FALSE)</f>
        <v>#N/A</v>
      </c>
    </row>
    <row r="208" spans="1:4" hidden="1" x14ac:dyDescent="0.25">
      <c r="A208" t="s">
        <v>97</v>
      </c>
      <c r="B208" t="s">
        <v>57</v>
      </c>
      <c r="D208" t="e">
        <f>VLOOKUP(A208,CensusDivisions!A:C, 3, FALSE)</f>
        <v>#N/A</v>
      </c>
    </row>
    <row r="209" spans="1:4" hidden="1" x14ac:dyDescent="0.25">
      <c r="A209" t="s">
        <v>97</v>
      </c>
      <c r="B209" t="s">
        <v>57</v>
      </c>
      <c r="D209" t="e">
        <f>VLOOKUP(A209,CensusDivisions!A:C, 3, FALSE)</f>
        <v>#N/A</v>
      </c>
    </row>
    <row r="210" spans="1:4" hidden="1" x14ac:dyDescent="0.25">
      <c r="A210" t="s">
        <v>97</v>
      </c>
      <c r="B210" t="s">
        <v>57</v>
      </c>
      <c r="D210" t="e">
        <f>VLOOKUP(A210,CensusDivisions!A:C, 3, FALSE)</f>
        <v>#N/A</v>
      </c>
    </row>
    <row r="211" spans="1:4" hidden="1" x14ac:dyDescent="0.25">
      <c r="A211" t="s">
        <v>97</v>
      </c>
      <c r="B211" t="s">
        <v>57</v>
      </c>
      <c r="D211" t="e">
        <f>VLOOKUP(A211,CensusDivisions!A:C, 3, FALSE)</f>
        <v>#N/A</v>
      </c>
    </row>
    <row r="212" spans="1:4" hidden="1" x14ac:dyDescent="0.25">
      <c r="A212" t="s">
        <v>97</v>
      </c>
      <c r="B212" t="s">
        <v>57</v>
      </c>
      <c r="D212" t="e">
        <f>VLOOKUP(A212,CensusDivisions!A:C, 3, FALSE)</f>
        <v>#N/A</v>
      </c>
    </row>
    <row r="213" spans="1:4" hidden="1" x14ac:dyDescent="0.25">
      <c r="A213" t="s">
        <v>97</v>
      </c>
      <c r="B213" t="s">
        <v>58</v>
      </c>
      <c r="D213" t="e">
        <f>VLOOKUP(A213,CensusDivisions!A:C, 3, FALSE)</f>
        <v>#N/A</v>
      </c>
    </row>
    <row r="214" spans="1:4" hidden="1" x14ac:dyDescent="0.25">
      <c r="A214" t="s">
        <v>97</v>
      </c>
      <c r="B214" t="s">
        <v>58</v>
      </c>
      <c r="D214" t="e">
        <f>VLOOKUP(A214,CensusDivisions!A:C, 3, FALSE)</f>
        <v>#N/A</v>
      </c>
    </row>
    <row r="215" spans="1:4" hidden="1" x14ac:dyDescent="0.25">
      <c r="A215" t="s">
        <v>97</v>
      </c>
      <c r="B215" t="s">
        <v>58</v>
      </c>
      <c r="D215" t="e">
        <f>VLOOKUP(A215,CensusDivisions!A:C, 3, FALSE)</f>
        <v>#N/A</v>
      </c>
    </row>
    <row r="216" spans="1:4" hidden="1" x14ac:dyDescent="0.25">
      <c r="A216" t="s">
        <v>97</v>
      </c>
      <c r="B216" t="s">
        <v>58</v>
      </c>
      <c r="D216" t="e">
        <f>VLOOKUP(A216,CensusDivisions!A:C, 3, FALSE)</f>
        <v>#N/A</v>
      </c>
    </row>
    <row r="217" spans="1:4" hidden="1" x14ac:dyDescent="0.25">
      <c r="A217" t="s">
        <v>97</v>
      </c>
      <c r="B217" t="s">
        <v>58</v>
      </c>
      <c r="D217" t="e">
        <f>VLOOKUP(A217,CensusDivisions!A:C, 3, FALSE)</f>
        <v>#N/A</v>
      </c>
    </row>
    <row r="218" spans="1:4" hidden="1" x14ac:dyDescent="0.25">
      <c r="A218" t="s">
        <v>103</v>
      </c>
      <c r="B218" t="s">
        <v>56</v>
      </c>
      <c r="D218" t="e">
        <f>VLOOKUP(A218,CensusDivisions!A:C, 3, FALSE)</f>
        <v>#N/A</v>
      </c>
    </row>
    <row r="219" spans="1:4" hidden="1" x14ac:dyDescent="0.25">
      <c r="A219" t="s">
        <v>103</v>
      </c>
      <c r="B219" t="s">
        <v>56</v>
      </c>
      <c r="D219" t="e">
        <f>VLOOKUP(A219,CensusDivisions!A:C, 3, FALSE)</f>
        <v>#N/A</v>
      </c>
    </row>
    <row r="220" spans="1:4" hidden="1" x14ac:dyDescent="0.25">
      <c r="A220" t="s">
        <v>103</v>
      </c>
      <c r="B220" t="s">
        <v>56</v>
      </c>
      <c r="D220" t="e">
        <f>VLOOKUP(A220,CensusDivisions!A:C, 3, FALSE)</f>
        <v>#N/A</v>
      </c>
    </row>
    <row r="221" spans="1:4" hidden="1" x14ac:dyDescent="0.25">
      <c r="A221" t="s">
        <v>103</v>
      </c>
      <c r="B221" t="s">
        <v>56</v>
      </c>
      <c r="D221" t="e">
        <f>VLOOKUP(A221,CensusDivisions!A:C, 3, FALSE)</f>
        <v>#N/A</v>
      </c>
    </row>
    <row r="222" spans="1:4" hidden="1" x14ac:dyDescent="0.25">
      <c r="A222" t="s">
        <v>103</v>
      </c>
      <c r="B222" t="s">
        <v>56</v>
      </c>
      <c r="D222" t="e">
        <f>VLOOKUP(A222,CensusDivisions!A:C, 3, FALSE)</f>
        <v>#N/A</v>
      </c>
    </row>
    <row r="223" spans="1:4" hidden="1" x14ac:dyDescent="0.25">
      <c r="A223" t="s">
        <v>103</v>
      </c>
      <c r="B223" t="s">
        <v>57</v>
      </c>
      <c r="D223" t="e">
        <f>VLOOKUP(A223,CensusDivisions!A:C, 3, FALSE)</f>
        <v>#N/A</v>
      </c>
    </row>
    <row r="224" spans="1:4" hidden="1" x14ac:dyDescent="0.25">
      <c r="A224" t="s">
        <v>103</v>
      </c>
      <c r="B224" t="s">
        <v>57</v>
      </c>
      <c r="D224" t="e">
        <f>VLOOKUP(A224,CensusDivisions!A:C, 3, FALSE)</f>
        <v>#N/A</v>
      </c>
    </row>
    <row r="225" spans="1:4" hidden="1" x14ac:dyDescent="0.25">
      <c r="A225" t="s">
        <v>103</v>
      </c>
      <c r="B225" t="s">
        <v>57</v>
      </c>
      <c r="D225" t="e">
        <f>VLOOKUP(A225,CensusDivisions!A:C, 3, FALSE)</f>
        <v>#N/A</v>
      </c>
    </row>
    <row r="226" spans="1:4" hidden="1" x14ac:dyDescent="0.25">
      <c r="A226" t="s">
        <v>103</v>
      </c>
      <c r="B226" t="s">
        <v>57</v>
      </c>
      <c r="D226" t="e">
        <f>VLOOKUP(A226,CensusDivisions!A:C, 3, FALSE)</f>
        <v>#N/A</v>
      </c>
    </row>
    <row r="227" spans="1:4" hidden="1" x14ac:dyDescent="0.25">
      <c r="A227" t="s">
        <v>103</v>
      </c>
      <c r="B227" t="s">
        <v>57</v>
      </c>
      <c r="D227" t="e">
        <f>VLOOKUP(A227,CensusDivisions!A:C, 3, FALSE)</f>
        <v>#N/A</v>
      </c>
    </row>
    <row r="228" spans="1:4" hidden="1" x14ac:dyDescent="0.25">
      <c r="A228" t="s">
        <v>103</v>
      </c>
      <c r="B228" t="s">
        <v>58</v>
      </c>
      <c r="D228" t="e">
        <f>VLOOKUP(A228,CensusDivisions!A:C, 3, FALSE)</f>
        <v>#N/A</v>
      </c>
    </row>
    <row r="229" spans="1:4" hidden="1" x14ac:dyDescent="0.25">
      <c r="A229" t="s">
        <v>103</v>
      </c>
      <c r="B229" t="s">
        <v>58</v>
      </c>
      <c r="D229" t="e">
        <f>VLOOKUP(A229,CensusDivisions!A:C, 3, FALSE)</f>
        <v>#N/A</v>
      </c>
    </row>
    <row r="230" spans="1:4" hidden="1" x14ac:dyDescent="0.25">
      <c r="A230" t="s">
        <v>103</v>
      </c>
      <c r="B230" t="s">
        <v>58</v>
      </c>
      <c r="D230" t="e">
        <f>VLOOKUP(A230,CensusDivisions!A:C, 3, FALSE)</f>
        <v>#N/A</v>
      </c>
    </row>
    <row r="231" spans="1:4" hidden="1" x14ac:dyDescent="0.25">
      <c r="A231" t="s">
        <v>103</v>
      </c>
      <c r="B231" t="s">
        <v>58</v>
      </c>
      <c r="D231" t="e">
        <f>VLOOKUP(A231,CensusDivisions!A:C, 3, FALSE)</f>
        <v>#N/A</v>
      </c>
    </row>
    <row r="232" spans="1:4" hidden="1" x14ac:dyDescent="0.25">
      <c r="A232" t="s">
        <v>103</v>
      </c>
      <c r="B232" t="s">
        <v>58</v>
      </c>
      <c r="D232" t="e">
        <f>VLOOKUP(A232,CensusDivisions!A:C, 3, FALSE)</f>
        <v>#N/A</v>
      </c>
    </row>
    <row r="233" spans="1:4" hidden="1" x14ac:dyDescent="0.25">
      <c r="A233" t="s">
        <v>106</v>
      </c>
      <c r="B233" t="s">
        <v>56</v>
      </c>
      <c r="D233" t="e">
        <f>VLOOKUP(A233,CensusDivisions!A:C, 3, FALSE)</f>
        <v>#N/A</v>
      </c>
    </row>
    <row r="234" spans="1:4" hidden="1" x14ac:dyDescent="0.25">
      <c r="A234" t="s">
        <v>106</v>
      </c>
      <c r="B234" t="s">
        <v>56</v>
      </c>
      <c r="D234" t="e">
        <f>VLOOKUP(A234,CensusDivisions!A:C, 3, FALSE)</f>
        <v>#N/A</v>
      </c>
    </row>
    <row r="235" spans="1:4" hidden="1" x14ac:dyDescent="0.25">
      <c r="A235" t="s">
        <v>106</v>
      </c>
      <c r="B235" t="s">
        <v>56</v>
      </c>
      <c r="D235" t="e">
        <f>VLOOKUP(A235,CensusDivisions!A:C, 3, FALSE)</f>
        <v>#N/A</v>
      </c>
    </row>
    <row r="236" spans="1:4" hidden="1" x14ac:dyDescent="0.25">
      <c r="A236" t="s">
        <v>106</v>
      </c>
      <c r="B236" t="s">
        <v>56</v>
      </c>
      <c r="D236" t="e">
        <f>VLOOKUP(A236,CensusDivisions!A:C, 3, FALSE)</f>
        <v>#N/A</v>
      </c>
    </row>
    <row r="237" spans="1:4" hidden="1" x14ac:dyDescent="0.25">
      <c r="A237" t="s">
        <v>106</v>
      </c>
      <c r="B237" t="s">
        <v>56</v>
      </c>
      <c r="D237" t="e">
        <f>VLOOKUP(A237,CensusDivisions!A:C, 3, FALSE)</f>
        <v>#N/A</v>
      </c>
    </row>
    <row r="238" spans="1:4" hidden="1" x14ac:dyDescent="0.25">
      <c r="A238" t="s">
        <v>106</v>
      </c>
      <c r="B238" t="s">
        <v>57</v>
      </c>
      <c r="D238" t="e">
        <f>VLOOKUP(A238,CensusDivisions!A:C, 3, FALSE)</f>
        <v>#N/A</v>
      </c>
    </row>
    <row r="239" spans="1:4" hidden="1" x14ac:dyDescent="0.25">
      <c r="A239" t="s">
        <v>106</v>
      </c>
      <c r="B239" t="s">
        <v>57</v>
      </c>
      <c r="D239" t="e">
        <f>VLOOKUP(A239,CensusDivisions!A:C, 3, FALSE)</f>
        <v>#N/A</v>
      </c>
    </row>
    <row r="240" spans="1:4" hidden="1" x14ac:dyDescent="0.25">
      <c r="A240" t="s">
        <v>106</v>
      </c>
      <c r="B240" t="s">
        <v>57</v>
      </c>
      <c r="D240" t="e">
        <f>VLOOKUP(A240,CensusDivisions!A:C, 3, FALSE)</f>
        <v>#N/A</v>
      </c>
    </row>
    <row r="241" spans="1:4" hidden="1" x14ac:dyDescent="0.25">
      <c r="A241" t="s">
        <v>106</v>
      </c>
      <c r="B241" t="s">
        <v>57</v>
      </c>
      <c r="D241" t="e">
        <f>VLOOKUP(A241,CensusDivisions!A:C, 3, FALSE)</f>
        <v>#N/A</v>
      </c>
    </row>
    <row r="242" spans="1:4" hidden="1" x14ac:dyDescent="0.25">
      <c r="A242" t="s">
        <v>106</v>
      </c>
      <c r="B242" t="s">
        <v>57</v>
      </c>
      <c r="D242" t="e">
        <f>VLOOKUP(A242,CensusDivisions!A:C, 3, FALSE)</f>
        <v>#N/A</v>
      </c>
    </row>
    <row r="243" spans="1:4" hidden="1" x14ac:dyDescent="0.25">
      <c r="A243" t="s">
        <v>106</v>
      </c>
      <c r="B243" t="s">
        <v>58</v>
      </c>
      <c r="D243" t="e">
        <f>VLOOKUP(A243,CensusDivisions!A:C, 3, FALSE)</f>
        <v>#N/A</v>
      </c>
    </row>
    <row r="244" spans="1:4" hidden="1" x14ac:dyDescent="0.25">
      <c r="A244" t="s">
        <v>106</v>
      </c>
      <c r="B244" t="s">
        <v>58</v>
      </c>
      <c r="D244" t="e">
        <f>VLOOKUP(A244,CensusDivisions!A:C, 3, FALSE)</f>
        <v>#N/A</v>
      </c>
    </row>
    <row r="245" spans="1:4" hidden="1" x14ac:dyDescent="0.25">
      <c r="A245" t="s">
        <v>106</v>
      </c>
      <c r="B245" t="s">
        <v>58</v>
      </c>
      <c r="D245" t="e">
        <f>VLOOKUP(A245,CensusDivisions!A:C, 3, FALSE)</f>
        <v>#N/A</v>
      </c>
    </row>
    <row r="246" spans="1:4" hidden="1" x14ac:dyDescent="0.25">
      <c r="A246" t="s">
        <v>106</v>
      </c>
      <c r="B246" t="s">
        <v>58</v>
      </c>
      <c r="D246" t="e">
        <f>VLOOKUP(A246,CensusDivisions!A:C, 3, FALSE)</f>
        <v>#N/A</v>
      </c>
    </row>
    <row r="247" spans="1:4" hidden="1" x14ac:dyDescent="0.25">
      <c r="A247" t="s">
        <v>106</v>
      </c>
      <c r="B247" t="s">
        <v>58</v>
      </c>
      <c r="D247" t="e">
        <f>VLOOKUP(A247,CensusDivisions!A:C, 3, FALSE)</f>
        <v>#N/A</v>
      </c>
    </row>
    <row r="248" spans="1:4" hidden="1" x14ac:dyDescent="0.25">
      <c r="A248" t="s">
        <v>66</v>
      </c>
      <c r="B248" t="s">
        <v>56</v>
      </c>
      <c r="C248">
        <v>9.9099999999999994E-2</v>
      </c>
      <c r="D248" t="e">
        <f>VLOOKUP(A248,CensusDivisions!A:C, 3, FALSE)</f>
        <v>#N/A</v>
      </c>
    </row>
    <row r="249" spans="1:4" hidden="1" x14ac:dyDescent="0.25">
      <c r="A249" t="s">
        <v>66</v>
      </c>
      <c r="B249" t="s">
        <v>57</v>
      </c>
      <c r="C249">
        <v>0.24490000000000001</v>
      </c>
      <c r="D249" t="e">
        <f>VLOOKUP(A249,CensusDivisions!A:C, 3, FALSE)</f>
        <v>#N/A</v>
      </c>
    </row>
    <row r="250" spans="1:4" hidden="1" x14ac:dyDescent="0.25">
      <c r="A250" t="s">
        <v>66</v>
      </c>
      <c r="B250" t="s">
        <v>58</v>
      </c>
      <c r="C250">
        <v>0.12379999999999999</v>
      </c>
      <c r="D250" t="e">
        <f>VLOOKUP(A250,CensusDivisions!A:C, 3, FALSE)</f>
        <v>#N/A</v>
      </c>
    </row>
    <row r="251" spans="1:4" hidden="1" x14ac:dyDescent="0.25">
      <c r="A251" t="s">
        <v>97</v>
      </c>
      <c r="B251" t="s">
        <v>56</v>
      </c>
      <c r="C251">
        <v>8.4699999999999998E-2</v>
      </c>
      <c r="D251" t="e">
        <f>VLOOKUP(A251,CensusDivisions!A:C, 3, FALSE)</f>
        <v>#N/A</v>
      </c>
    </row>
    <row r="252" spans="1:4" hidden="1" x14ac:dyDescent="0.25">
      <c r="A252" t="s">
        <v>97</v>
      </c>
      <c r="B252" t="s">
        <v>57</v>
      </c>
      <c r="C252">
        <v>0.30930000000000002</v>
      </c>
      <c r="D252" t="e">
        <f>VLOOKUP(A252,CensusDivisions!A:C, 3, FALSE)</f>
        <v>#N/A</v>
      </c>
    </row>
    <row r="253" spans="1:4" hidden="1" x14ac:dyDescent="0.25">
      <c r="A253" t="s">
        <v>97</v>
      </c>
      <c r="B253" t="s">
        <v>58</v>
      </c>
      <c r="C253">
        <v>0.112</v>
      </c>
      <c r="D253" t="e">
        <f>VLOOKUP(A253,CensusDivisions!A:C, 3, FALSE)</f>
        <v>#N/A</v>
      </c>
    </row>
    <row r="254" spans="1:4" hidden="1" x14ac:dyDescent="0.25">
      <c r="A254" t="s">
        <v>106</v>
      </c>
      <c r="B254" t="s">
        <v>56</v>
      </c>
      <c r="C254">
        <v>8.4699999999999998E-2</v>
      </c>
      <c r="D254" t="e">
        <f>VLOOKUP(A254,CensusDivisions!A:C, 3, FALSE)</f>
        <v>#N/A</v>
      </c>
    </row>
    <row r="255" spans="1:4" hidden="1" x14ac:dyDescent="0.25">
      <c r="A255" t="s">
        <v>106</v>
      </c>
      <c r="B255" t="s">
        <v>57</v>
      </c>
      <c r="C255">
        <v>0.1963</v>
      </c>
      <c r="D255" t="e">
        <f>VLOOKUP(A255,CensusDivisions!A:C, 3, FALSE)</f>
        <v>#N/A</v>
      </c>
    </row>
    <row r="256" spans="1:4" hidden="1" x14ac:dyDescent="0.25">
      <c r="A256" t="s">
        <v>106</v>
      </c>
      <c r="B256" t="s">
        <v>58</v>
      </c>
      <c r="C256">
        <v>3.39E-2</v>
      </c>
      <c r="D256" t="e">
        <f>VLOOKUP(A256,CensusDivisions!A:C, 3, FALSE)</f>
        <v>#N/A</v>
      </c>
    </row>
    <row r="257" spans="1:4" hidden="1" x14ac:dyDescent="0.25">
      <c r="A257" t="s">
        <v>103</v>
      </c>
      <c r="B257" t="s">
        <v>56</v>
      </c>
    </row>
    <row r="258" spans="1:4" hidden="1" x14ac:dyDescent="0.25">
      <c r="A258" t="s">
        <v>103</v>
      </c>
      <c r="B258" t="s">
        <v>57</v>
      </c>
    </row>
    <row r="259" spans="1:4" hidden="1" x14ac:dyDescent="0.25">
      <c r="A259" t="s">
        <v>103</v>
      </c>
      <c r="B259" t="s">
        <v>58</v>
      </c>
    </row>
    <row r="261" spans="1:4" x14ac:dyDescent="0.25">
      <c r="C261" s="7" t="s">
        <v>134</v>
      </c>
      <c r="D261" s="7"/>
    </row>
    <row r="262" spans="1:4" x14ac:dyDescent="0.25">
      <c r="C262" s="7">
        <f>AVERAGE(C20,C56,C62,C86,C116,C134)</f>
        <v>9.5916666666666664E-2</v>
      </c>
      <c r="D262" s="7"/>
    </row>
  </sheetData>
  <autoFilter ref="A1:H259" xr:uid="{E756DC16-36C4-439F-9866-EB0B4684AD42}">
    <filterColumn colId="1">
      <filters>
        <filter val="Cancer"/>
      </filters>
    </filterColumn>
    <filterColumn colId="4">
      <filters>
        <filter val="New Englan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ChronicConditions</vt:lpstr>
      <vt:lpstr>CensusDivisions</vt:lpstr>
      <vt:lpstr>Population</vt:lpstr>
      <vt:lpstr>Analysis</vt:lpstr>
      <vt:lpstr>Pivot Table</vt:lpstr>
      <vt:lpstr>Work Shown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Schwartz</dc:creator>
  <cp:lastModifiedBy>Jack Schwartz</cp:lastModifiedBy>
  <dcterms:created xsi:type="dcterms:W3CDTF">2025-09-15T21:00:06Z</dcterms:created>
  <dcterms:modified xsi:type="dcterms:W3CDTF">2025-09-16T21:24:13Z</dcterms:modified>
</cp:coreProperties>
</file>