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Economic Feasibility" sheetId="1" r:id="rId1"/>
    <sheet name="รายรับ" sheetId="2" r:id="rId2"/>
    <sheet name="รายจ่าย" sheetId="3" r:id="rId3"/>
  </sheets>
  <calcPr calcId="145621"/>
</workbook>
</file>

<file path=xl/calcChain.xml><?xml version="1.0" encoding="utf-8"?>
<calcChain xmlns="http://schemas.openxmlformats.org/spreadsheetml/2006/main">
  <c r="F12" i="1" l="1"/>
  <c r="F14" i="1" s="1"/>
  <c r="E14" i="1"/>
  <c r="E12" i="1"/>
  <c r="D12" i="1"/>
  <c r="D14" i="1" s="1"/>
  <c r="C12" i="1"/>
  <c r="F31" i="3"/>
  <c r="F19" i="3"/>
  <c r="D20" i="1" l="1"/>
  <c r="F18" i="1"/>
  <c r="F20" i="1" s="1"/>
  <c r="E18" i="1"/>
  <c r="E20" i="1" s="1"/>
  <c r="D18" i="1"/>
  <c r="C14" i="1"/>
  <c r="G14" i="1" l="1"/>
  <c r="C23" i="1" s="1"/>
  <c r="C20" i="1"/>
  <c r="C21" i="1" s="1"/>
  <c r="D21" i="1" s="1"/>
  <c r="E21" i="1" s="1"/>
  <c r="F21" i="1" s="1"/>
  <c r="G18" i="1"/>
  <c r="F9" i="3"/>
  <c r="E10" i="2" l="1"/>
</calcChain>
</file>

<file path=xl/sharedStrings.xml><?xml version="1.0" encoding="utf-8"?>
<sst xmlns="http://schemas.openxmlformats.org/spreadsheetml/2006/main" count="81" uniqueCount="65">
  <si>
    <t>Economic Feasibility</t>
  </si>
  <si>
    <t>Year 0</t>
  </si>
  <si>
    <t>Year 1</t>
  </si>
  <si>
    <t>Year 2</t>
  </si>
  <si>
    <t>Year 3</t>
  </si>
  <si>
    <t>รายรับ</t>
  </si>
  <si>
    <t>คอร์สออกกำลังกาย</t>
  </si>
  <si>
    <t>ค่าสมาชิก</t>
  </si>
  <si>
    <t>คนล่ะ 25000 บาท/เดือน
ลูกค้าสมัครสมาชิก 20คน/เดือน</t>
  </si>
  <si>
    <t>เวย์โปรตีน</t>
  </si>
  <si>
    <t>ราคา 2500 บาท/กระปุก
ขายได้ 20กระปุก/เดือน
กำไร 10%/กระปุก</t>
  </si>
  <si>
    <t>รายได้ บาท/ปี</t>
  </si>
  <si>
    <t>เครื่องดื่ม</t>
  </si>
  <si>
    <t>ขายได้ 200 ขวด/วัน
กำไรขวดล่ะ 6 บาท/วัน</t>
  </si>
  <si>
    <t>รายละเอียด</t>
  </si>
  <si>
    <t>ลูกค้าใช้บริการ 20คน/เดือน
คนล่ะ 25000 บาท/เดือน
เทรนเนอร์ 5 คน
คิดรายได้ 10% จาก เทรนเนอร์</t>
  </si>
  <si>
    <t>รายจ่าย</t>
  </si>
  <si>
    <t>Microsoft visual studio 2013 (or higher)</t>
  </si>
  <si>
    <t>MS SQL Server 2012</t>
  </si>
  <si>
    <t>Web Server IIS</t>
  </si>
  <si>
    <t>MS Sourcesafe</t>
  </si>
  <si>
    <t>Project Manager</t>
  </si>
  <si>
    <t>Programer (Junior)</t>
  </si>
  <si>
    <t>Software Tester (Junior)</t>
  </si>
  <si>
    <t>จำนวน (คน)</t>
  </si>
  <si>
    <t>รายจ่าย (บาท)</t>
  </si>
  <si>
    <t xml:space="preserve">Total Cost </t>
  </si>
  <si>
    <t>Implement</t>
  </si>
  <si>
    <t>Software</t>
  </si>
  <si>
    <t>ราคา 25000 บาท</t>
  </si>
  <si>
    <t>ราคา 20000 บาท</t>
  </si>
  <si>
    <t>ราคา 15000 บาท</t>
  </si>
  <si>
    <t>จำนวน (เครื่อง)</t>
  </si>
  <si>
    <t>PV of Cost</t>
  </si>
  <si>
    <t>Discount factor</t>
  </si>
  <si>
    <t>Discount Rate = 6%</t>
  </si>
  <si>
    <t>PV of benefit</t>
  </si>
  <si>
    <t>Project benefit</t>
  </si>
  <si>
    <t>Cumulative benefits</t>
  </si>
  <si>
    <t>Total</t>
  </si>
  <si>
    <t>Benefit</t>
  </si>
  <si>
    <t>Return of Investment</t>
  </si>
  <si>
    <t>50000 บาท/เดือน ระยะเวลา 4 เดือน</t>
  </si>
  <si>
    <t>Internet</t>
  </si>
  <si>
    <t>30/3 Mbps</t>
  </si>
  <si>
    <t>ราคา 1389 บาท/เดือน (VAT include)</t>
  </si>
  <si>
    <t>System Admin</t>
  </si>
  <si>
    <t>Develop</t>
  </si>
  <si>
    <t>Maintenance</t>
  </si>
  <si>
    <t>50000 บาท/เดือน</t>
  </si>
  <si>
    <t>รายจ่าย บาท/ปี</t>
  </si>
  <si>
    <t>โปรโมชั่น</t>
  </si>
  <si>
    <t>70000 บาท/เดือน</t>
  </si>
  <si>
    <t>70000 บาท/เดือน ระยะเวลา 4 เดือน</t>
  </si>
  <si>
    <t>40000 บาท/เดือน ระยะเวลา 4 เดือน</t>
  </si>
  <si>
    <t>20000 บาท/เดือน ระยะเวลา 4 เดือน</t>
  </si>
  <si>
    <t xml:space="preserve">40000 บาท/เดือน </t>
  </si>
  <si>
    <t>20000 บาท/เดือน</t>
  </si>
  <si>
    <t>40000 บาท/เดือน</t>
  </si>
  <si>
    <t>Software Analyst (Sernior)</t>
  </si>
  <si>
    <t>Programmer (Junior)</t>
  </si>
  <si>
    <t>Programer (Senior)</t>
  </si>
  <si>
    <t>Software Tester (Senior)</t>
  </si>
  <si>
    <t>Software Analyst (Senior)</t>
  </si>
  <si>
    <t>Programmer (Senior)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</si>
</sst>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3"/>
  <sheetViews>
    <sheetView workbookViewId="0">
      <selection activeCell="B6" sqref="B6:G23"/>
    </sheetView>
  </sheetViews>
  <sheetFormatPr defaultRowHeight="14.25" x14ac:dyDescent="0.2"/>
  <cols>
    <col min="2" max="2" width="21.375" bestFit="1" customWidth="1"/>
  </cols>
  <sheetData>
    <row r="4" spans="2:7" x14ac:dyDescent="0.2">
      <c r="B4" t="s">
        <v>0</v>
      </c>
    </row>
    <row r="6" spans="2:7" x14ac:dyDescent="0.2">
      <c r="B6" s="19" t="s">
        <v>35</v>
      </c>
      <c r="C6" s="19"/>
      <c r="D6" s="19"/>
      <c r="E6" s="19"/>
      <c r="F6" s="19"/>
      <c r="G6" s="19"/>
    </row>
    <row r="7" spans="2:7" x14ac:dyDescent="0.2">
      <c r="B7" s="6"/>
      <c r="C7" s="6" t="s">
        <v>1</v>
      </c>
      <c r="D7" s="6" t="s">
        <v>2</v>
      </c>
      <c r="E7" s="6" t="s">
        <v>3</v>
      </c>
      <c r="F7" s="6" t="s">
        <v>4</v>
      </c>
      <c r="G7" s="6" t="s">
        <v>39</v>
      </c>
    </row>
    <row r="8" spans="2:7" x14ac:dyDescent="0.2">
      <c r="B8" s="6" t="s">
        <v>28</v>
      </c>
      <c r="C8" s="6">
        <v>600000</v>
      </c>
      <c r="D8" s="6">
        <v>0</v>
      </c>
      <c r="E8" s="6">
        <v>0</v>
      </c>
      <c r="F8" s="6">
        <v>0</v>
      </c>
    </row>
    <row r="9" spans="2:7" x14ac:dyDescent="0.2">
      <c r="B9" s="6" t="s">
        <v>27</v>
      </c>
      <c r="C9" s="6">
        <v>1280000</v>
      </c>
      <c r="D9" s="6">
        <v>0</v>
      </c>
      <c r="E9" s="6">
        <v>0</v>
      </c>
      <c r="F9" s="6">
        <v>0</v>
      </c>
    </row>
    <row r="10" spans="2:7" x14ac:dyDescent="0.2">
      <c r="B10" s="6" t="s">
        <v>48</v>
      </c>
      <c r="C10" s="6">
        <v>0</v>
      </c>
      <c r="D10" s="6">
        <v>2640000</v>
      </c>
      <c r="E10" s="6">
        <v>2640000</v>
      </c>
      <c r="F10" s="6">
        <v>2640000</v>
      </c>
    </row>
    <row r="11" spans="2:7" x14ac:dyDescent="0.2">
      <c r="B11" s="6" t="s">
        <v>43</v>
      </c>
      <c r="C11" s="6">
        <v>5556</v>
      </c>
      <c r="D11" s="6">
        <v>16668</v>
      </c>
      <c r="E11" s="6">
        <v>16668</v>
      </c>
      <c r="F11" s="6">
        <v>16668</v>
      </c>
    </row>
    <row r="12" spans="2:7" x14ac:dyDescent="0.2">
      <c r="B12" s="6" t="s">
        <v>26</v>
      </c>
      <c r="C12" s="6">
        <f>SUM(C8:C11)</f>
        <v>1885556</v>
      </c>
      <c r="D12" s="6">
        <f>SUM(D8:D11)</f>
        <v>2656668</v>
      </c>
      <c r="E12" s="6">
        <f>SUM(E8:E11)</f>
        <v>2656668</v>
      </c>
      <c r="F12" s="6">
        <f>SUM(F8:F11)</f>
        <v>2656668</v>
      </c>
    </row>
    <row r="13" spans="2:7" x14ac:dyDescent="0.2">
      <c r="B13" s="6" t="s">
        <v>34</v>
      </c>
      <c r="C13" s="6">
        <v>1</v>
      </c>
      <c r="D13" s="6">
        <v>0.94299999999999995</v>
      </c>
      <c r="E13" s="6">
        <v>0.89</v>
      </c>
      <c r="F13" s="6">
        <v>0.84</v>
      </c>
    </row>
    <row r="14" spans="2:7" x14ac:dyDescent="0.2">
      <c r="B14" s="6" t="s">
        <v>33</v>
      </c>
      <c r="C14" s="6">
        <f>C12*C13</f>
        <v>1885556</v>
      </c>
      <c r="D14" s="6">
        <f>D12*D13</f>
        <v>2505237.9239999996</v>
      </c>
      <c r="E14" s="6">
        <f>E12*E13</f>
        <v>2364434.52</v>
      </c>
      <c r="F14" s="6">
        <f>F12*F13</f>
        <v>2231601.12</v>
      </c>
      <c r="G14" s="17">
        <f>SUM(C14:F14)</f>
        <v>8986829.5639999993</v>
      </c>
    </row>
    <row r="16" spans="2:7" x14ac:dyDescent="0.2">
      <c r="B16" s="6" t="s">
        <v>40</v>
      </c>
      <c r="C16" s="6">
        <v>0</v>
      </c>
      <c r="D16" s="6">
        <v>6742000</v>
      </c>
      <c r="E16" s="6">
        <v>6742000</v>
      </c>
      <c r="F16" s="6">
        <v>6742000</v>
      </c>
    </row>
    <row r="17" spans="2:7" x14ac:dyDescent="0.2">
      <c r="B17" s="6" t="s">
        <v>34</v>
      </c>
      <c r="C17" s="6">
        <v>1</v>
      </c>
      <c r="D17" s="6">
        <v>0.94299999999999995</v>
      </c>
      <c r="E17" s="6">
        <v>0.89</v>
      </c>
      <c r="F17" s="6">
        <v>0.84</v>
      </c>
    </row>
    <row r="18" spans="2:7" x14ac:dyDescent="0.2">
      <c r="B18" s="6" t="s">
        <v>36</v>
      </c>
      <c r="C18" s="6">
        <v>0</v>
      </c>
      <c r="D18" s="6">
        <f>D16*D17</f>
        <v>6357706</v>
      </c>
      <c r="E18" s="6">
        <f>E16*E17</f>
        <v>6000380</v>
      </c>
      <c r="F18" s="6">
        <f>F16*F17</f>
        <v>5663280</v>
      </c>
      <c r="G18" s="17">
        <f>SUM(C18:F18)</f>
        <v>18021366</v>
      </c>
    </row>
    <row r="19" spans="2:7" x14ac:dyDescent="0.2">
      <c r="B19" s="13"/>
      <c r="C19" s="13"/>
      <c r="D19" s="13"/>
      <c r="E19" s="13"/>
      <c r="F19" s="13"/>
    </row>
    <row r="20" spans="2:7" x14ac:dyDescent="0.2">
      <c r="B20" s="6" t="s">
        <v>37</v>
      </c>
      <c r="C20" s="6">
        <f>C18-C14</f>
        <v>-1885556</v>
      </c>
      <c r="D20" s="6">
        <f>D18-D14</f>
        <v>3852468.0760000004</v>
      </c>
      <c r="E20" s="6">
        <f>E18-E14</f>
        <v>3635945.48</v>
      </c>
      <c r="F20" s="6">
        <f>F18-F14</f>
        <v>3431678.88</v>
      </c>
    </row>
    <row r="21" spans="2:7" x14ac:dyDescent="0.2">
      <c r="B21" s="6" t="s">
        <v>38</v>
      </c>
      <c r="C21" s="6">
        <f>C20</f>
        <v>-1885556</v>
      </c>
      <c r="D21" s="6">
        <f>D20+C21</f>
        <v>1966912.0760000004</v>
      </c>
      <c r="E21" s="6">
        <f>E20+D21</f>
        <v>5602857.5559999999</v>
      </c>
      <c r="F21" s="6">
        <f>F20+E21</f>
        <v>9034536.4360000007</v>
      </c>
    </row>
    <row r="23" spans="2:7" x14ac:dyDescent="0.2">
      <c r="B23" s="6" t="s">
        <v>41</v>
      </c>
      <c r="C23" s="6">
        <f>((G18-G14)/G14)*100</f>
        <v>100.53085319644993</v>
      </c>
    </row>
  </sheetData>
  <mergeCells count="1"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F8" sqref="F8"/>
    </sheetView>
  </sheetViews>
  <sheetFormatPr defaultRowHeight="14.25" x14ac:dyDescent="0.2"/>
  <cols>
    <col min="3" max="3" width="15.625" bestFit="1" customWidth="1"/>
    <col min="4" max="4" width="24.375" customWidth="1"/>
    <col min="5" max="5" width="11.625" bestFit="1" customWidth="1"/>
  </cols>
  <sheetData>
    <row r="4" spans="2:5" x14ac:dyDescent="0.2">
      <c r="B4" t="s">
        <v>5</v>
      </c>
    </row>
    <row r="5" spans="2:5" x14ac:dyDescent="0.2">
      <c r="C5" s="9"/>
      <c r="D5" s="7" t="s">
        <v>14</v>
      </c>
      <c r="E5" s="6" t="s">
        <v>11</v>
      </c>
    </row>
    <row r="6" spans="2:5" ht="72.75" customHeight="1" x14ac:dyDescent="0.2">
      <c r="C6" s="8" t="s">
        <v>6</v>
      </c>
      <c r="D6" s="2" t="s">
        <v>15</v>
      </c>
      <c r="E6" s="3">
        <v>250000</v>
      </c>
    </row>
    <row r="7" spans="2:5" ht="42.75" x14ac:dyDescent="0.2">
      <c r="C7" s="1" t="s">
        <v>7</v>
      </c>
      <c r="D7" s="4" t="s">
        <v>8</v>
      </c>
      <c r="E7" s="3">
        <v>6000000</v>
      </c>
    </row>
    <row r="8" spans="2:5" ht="42.75" x14ac:dyDescent="0.2">
      <c r="C8" s="1" t="s">
        <v>9</v>
      </c>
      <c r="D8" s="4" t="s">
        <v>10</v>
      </c>
      <c r="E8" s="3">
        <v>60000</v>
      </c>
    </row>
    <row r="9" spans="2:5" ht="28.5" x14ac:dyDescent="0.2">
      <c r="C9" s="1" t="s">
        <v>12</v>
      </c>
      <c r="D9" s="5" t="s">
        <v>13</v>
      </c>
      <c r="E9" s="3">
        <v>432000</v>
      </c>
    </row>
    <row r="10" spans="2:5" x14ac:dyDescent="0.2">
      <c r="E10" s="18">
        <f>SUM(E6:E9)</f>
        <v>6742000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tabSelected="1" topLeftCell="A13" workbookViewId="0">
      <selection activeCell="D28" sqref="D28"/>
    </sheetView>
  </sheetViews>
  <sheetFormatPr defaultRowHeight="14.25" x14ac:dyDescent="0.2"/>
  <cols>
    <col min="3" max="3" width="33.125" bestFit="1" customWidth="1"/>
    <col min="4" max="4" width="12.5" bestFit="1" customWidth="1"/>
    <col min="5" max="5" width="31.875" bestFit="1" customWidth="1"/>
    <col min="6" max="6" width="14.625" customWidth="1"/>
  </cols>
  <sheetData>
    <row r="3" spans="2:6" x14ac:dyDescent="0.2">
      <c r="B3" t="s">
        <v>16</v>
      </c>
    </row>
    <row r="4" spans="2:6" x14ac:dyDescent="0.2">
      <c r="D4" s="6" t="s">
        <v>32</v>
      </c>
      <c r="E4" s="12" t="s">
        <v>14</v>
      </c>
      <c r="F4" s="12" t="s">
        <v>25</v>
      </c>
    </row>
    <row r="5" spans="2:6" x14ac:dyDescent="0.2">
      <c r="C5" s="6" t="s">
        <v>17</v>
      </c>
      <c r="D5" s="6">
        <v>8</v>
      </c>
      <c r="E5" s="6" t="s">
        <v>31</v>
      </c>
      <c r="F5" s="6">
        <v>120000</v>
      </c>
    </row>
    <row r="6" spans="2:6" x14ac:dyDescent="0.2">
      <c r="C6" s="6" t="s">
        <v>18</v>
      </c>
      <c r="D6" s="6">
        <v>8</v>
      </c>
      <c r="E6" s="6" t="s">
        <v>29</v>
      </c>
      <c r="F6" s="6">
        <v>200000</v>
      </c>
    </row>
    <row r="7" spans="2:6" x14ac:dyDescent="0.2">
      <c r="C7" s="6" t="s">
        <v>19</v>
      </c>
      <c r="D7" s="6">
        <v>8</v>
      </c>
      <c r="E7" s="6" t="s">
        <v>30</v>
      </c>
      <c r="F7" s="6">
        <v>160000</v>
      </c>
    </row>
    <row r="8" spans="2:6" x14ac:dyDescent="0.2">
      <c r="C8" s="6" t="s">
        <v>20</v>
      </c>
      <c r="D8" s="6">
        <v>8</v>
      </c>
      <c r="E8" s="6" t="s">
        <v>31</v>
      </c>
      <c r="F8" s="6">
        <v>120000</v>
      </c>
    </row>
    <row r="9" spans="2:6" x14ac:dyDescent="0.2">
      <c r="F9" s="17">
        <f>SUM(F5:F8)</f>
        <v>600000</v>
      </c>
    </row>
    <row r="10" spans="2:6" x14ac:dyDescent="0.2">
      <c r="C10" t="s">
        <v>47</v>
      </c>
    </row>
    <row r="11" spans="2:6" x14ac:dyDescent="0.2">
      <c r="D11" s="6" t="s">
        <v>24</v>
      </c>
      <c r="E11" s="10" t="s">
        <v>14</v>
      </c>
      <c r="F11" s="15" t="s">
        <v>25</v>
      </c>
    </row>
    <row r="12" spans="2:6" x14ac:dyDescent="0.2">
      <c r="C12" s="6" t="s">
        <v>21</v>
      </c>
      <c r="D12" s="10">
        <v>1</v>
      </c>
      <c r="E12" s="14" t="s">
        <v>53</v>
      </c>
      <c r="F12" s="6">
        <v>280000</v>
      </c>
    </row>
    <row r="13" spans="2:6" x14ac:dyDescent="0.2">
      <c r="C13" s="6" t="s">
        <v>59</v>
      </c>
      <c r="D13" s="10">
        <v>1</v>
      </c>
      <c r="E13" s="14" t="s">
        <v>42</v>
      </c>
      <c r="F13" s="6">
        <v>200000</v>
      </c>
    </row>
    <row r="14" spans="2:6" x14ac:dyDescent="0.2">
      <c r="C14" s="6" t="s">
        <v>61</v>
      </c>
      <c r="D14" s="10">
        <v>1</v>
      </c>
      <c r="E14" s="14" t="s">
        <v>54</v>
      </c>
      <c r="F14" s="6">
        <v>160000</v>
      </c>
    </row>
    <row r="15" spans="2:6" x14ac:dyDescent="0.2">
      <c r="C15" s="6" t="s">
        <v>22</v>
      </c>
      <c r="D15" s="10">
        <v>2</v>
      </c>
      <c r="E15" s="14" t="s">
        <v>55</v>
      </c>
      <c r="F15" s="6">
        <v>160000</v>
      </c>
    </row>
    <row r="16" spans="2:6" x14ac:dyDescent="0.2">
      <c r="C16" s="6" t="s">
        <v>62</v>
      </c>
      <c r="D16" s="10">
        <v>1</v>
      </c>
      <c r="E16" s="14" t="s">
        <v>54</v>
      </c>
      <c r="F16" s="6">
        <v>160000</v>
      </c>
    </row>
    <row r="17" spans="3:6" x14ac:dyDescent="0.2">
      <c r="C17" s="6" t="s">
        <v>23</v>
      </c>
      <c r="D17" s="10">
        <v>2</v>
      </c>
      <c r="E17" s="14" t="s">
        <v>55</v>
      </c>
      <c r="F17" s="6">
        <v>160000</v>
      </c>
    </row>
    <row r="18" spans="3:6" x14ac:dyDescent="0.2">
      <c r="C18" s="6" t="s">
        <v>46</v>
      </c>
      <c r="D18" s="15">
        <v>1</v>
      </c>
      <c r="E18" s="14" t="s">
        <v>54</v>
      </c>
      <c r="F18" s="6">
        <v>160000</v>
      </c>
    </row>
    <row r="19" spans="3:6" x14ac:dyDescent="0.2">
      <c r="E19" s="11"/>
      <c r="F19" s="17">
        <f>SUM(F12:F18)</f>
        <v>1280000</v>
      </c>
    </row>
    <row r="20" spans="3:6" x14ac:dyDescent="0.2">
      <c r="E20" s="11"/>
    </row>
    <row r="21" spans="3:6" x14ac:dyDescent="0.2">
      <c r="D21" s="15" t="s">
        <v>51</v>
      </c>
      <c r="E21" s="15" t="s">
        <v>14</v>
      </c>
      <c r="F21" s="15" t="s">
        <v>50</v>
      </c>
    </row>
    <row r="22" spans="3:6" x14ac:dyDescent="0.2">
      <c r="C22" s="6" t="s">
        <v>43</v>
      </c>
      <c r="D22" s="6" t="s">
        <v>44</v>
      </c>
      <c r="E22" s="16" t="s">
        <v>45</v>
      </c>
      <c r="F22" s="6">
        <v>16668</v>
      </c>
    </row>
    <row r="24" spans="3:6" x14ac:dyDescent="0.2">
      <c r="C24" t="s">
        <v>48</v>
      </c>
    </row>
    <row r="25" spans="3:6" x14ac:dyDescent="0.2">
      <c r="D25" s="6" t="s">
        <v>24</v>
      </c>
      <c r="E25" s="15" t="s">
        <v>14</v>
      </c>
      <c r="F25" s="15" t="s">
        <v>50</v>
      </c>
    </row>
    <row r="26" spans="3:6" x14ac:dyDescent="0.2">
      <c r="C26" s="6" t="s">
        <v>21</v>
      </c>
      <c r="D26" s="15">
        <v>1</v>
      </c>
      <c r="E26" s="14" t="s">
        <v>52</v>
      </c>
      <c r="F26" s="6">
        <v>840000</v>
      </c>
    </row>
    <row r="27" spans="3:6" x14ac:dyDescent="0.2">
      <c r="C27" s="6" t="s">
        <v>63</v>
      </c>
      <c r="D27" s="15">
        <v>1</v>
      </c>
      <c r="E27" s="14" t="s">
        <v>49</v>
      </c>
      <c r="F27" s="6">
        <v>600000</v>
      </c>
    </row>
    <row r="28" spans="3:6" x14ac:dyDescent="0.2">
      <c r="C28" s="6" t="s">
        <v>64</v>
      </c>
      <c r="D28" s="15">
        <v>1</v>
      </c>
      <c r="E28" s="14" t="s">
        <v>56</v>
      </c>
      <c r="F28" s="6">
        <v>480000</v>
      </c>
    </row>
    <row r="29" spans="3:6" x14ac:dyDescent="0.2">
      <c r="C29" s="6" t="s">
        <v>60</v>
      </c>
      <c r="D29" s="15">
        <v>1</v>
      </c>
      <c r="E29" s="14" t="s">
        <v>57</v>
      </c>
      <c r="F29" s="6">
        <v>240000</v>
      </c>
    </row>
    <row r="30" spans="3:6" x14ac:dyDescent="0.2">
      <c r="C30" s="6" t="s">
        <v>46</v>
      </c>
      <c r="D30" s="15">
        <v>1</v>
      </c>
      <c r="E30" s="14" t="s">
        <v>58</v>
      </c>
      <c r="F30" s="6">
        <v>480000</v>
      </c>
    </row>
    <row r="31" spans="3:6" x14ac:dyDescent="0.2">
      <c r="F31" s="17">
        <f>SUM(F26:F30)</f>
        <v>2640000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Economic Feasibility</vt:lpstr>
      <vt:lpstr>รายรับ</vt:lpstr>
      <vt:lpstr>รายจ่าย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2015-09-09T08:26:27Z</dcterms:modified>
</cp:coreProperties>
</file>