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890" tabRatio="843" activeTab="4"/>
  </bookViews>
  <sheets>
    <sheet name="DIMENSIONAMENTO - 02" sheetId="2" r:id="rId1"/>
    <sheet name="DIMENSIONAMENTO - 01" sheetId="1" r:id="rId2"/>
    <sheet name="7.1. CONDUTIVIDADE DA ÁGUA " sheetId="3" r:id="rId3"/>
    <sheet name="7.2. PLANOS PARALELOS" sheetId="4" r:id="rId4"/>
    <sheet name="7.3. DOIS CILINDROS" sheetId="5" r:id="rId5"/>
    <sheet name="7.4. CILINDRO e PLANO" sheetId="6" r:id="rId6"/>
  </sheets>
  <calcPr calcId="124519"/>
</workbook>
</file>

<file path=xl/calcChain.xml><?xml version="1.0" encoding="utf-8"?>
<calcChain xmlns="http://schemas.openxmlformats.org/spreadsheetml/2006/main">
  <c r="D39" i="3"/>
  <c r="D10"/>
  <c r="D6"/>
  <c r="F5" s="1"/>
  <c r="G5" s="1"/>
  <c r="C7" i="1"/>
  <c r="G7"/>
  <c r="G33" i="3" l="1"/>
  <c r="C36" s="1"/>
  <c r="D40" s="1"/>
  <c r="C12" i="1"/>
  <c r="D11" i="3"/>
</calcChain>
</file>

<file path=xl/sharedStrings.xml><?xml version="1.0" encoding="utf-8"?>
<sst xmlns="http://schemas.openxmlformats.org/spreadsheetml/2006/main" count="97" uniqueCount="51">
  <si>
    <t>variaveis</t>
  </si>
  <si>
    <t>INPUT DATA</t>
  </si>
  <si>
    <r>
      <t>Distancia</t>
    </r>
    <r>
      <rPr>
        <sz val="11"/>
        <color theme="1"/>
        <rFont val="Calibri"/>
        <family val="2"/>
        <scheme val="minor"/>
      </rPr>
      <t xml:space="preserve"> (entre electrodos)</t>
    </r>
  </si>
  <si>
    <r>
      <t xml:space="preserve">Area </t>
    </r>
    <r>
      <rPr>
        <sz val="11"/>
        <color theme="1"/>
        <rFont val="Calibri"/>
        <family val="2"/>
        <scheme val="minor"/>
      </rPr>
      <t>(rectangulo)</t>
    </r>
  </si>
  <si>
    <t>Largura</t>
  </si>
  <si>
    <t>Altura</t>
  </si>
  <si>
    <t>FORMULA</t>
  </si>
  <si>
    <r>
      <t>Condutividade</t>
    </r>
    <r>
      <rPr>
        <sz val="11"/>
        <color theme="1"/>
        <rFont val="Calibri"/>
        <family val="2"/>
        <scheme val="minor"/>
      </rPr>
      <t xml:space="preserve"> (sigma)</t>
    </r>
  </si>
  <si>
    <t xml:space="preserve"> </t>
  </si>
  <si>
    <t>DIMENSIONAMENTO: Calulo de Resistencia entre dois electrodos</t>
  </si>
  <si>
    <t>rho = 1 / sigma</t>
  </si>
  <si>
    <t>exemplo: cilindro (apenas uma imagem representativa do problema)</t>
  </si>
  <si>
    <r>
      <rPr>
        <b/>
        <sz val="14"/>
        <color theme="1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(positive)</t>
    </r>
  </si>
  <si>
    <r>
      <rPr>
        <b/>
        <sz val="14"/>
        <color theme="1"/>
        <rFont val="Calibri"/>
        <family val="2"/>
        <scheme val="minor"/>
      </rPr>
      <t>Vb</t>
    </r>
    <r>
      <rPr>
        <sz val="11"/>
        <color theme="1"/>
        <rFont val="Calibri"/>
        <family val="2"/>
        <scheme val="minor"/>
      </rPr>
      <t xml:space="preserve"> (zero or lower potencial)</t>
    </r>
  </si>
  <si>
    <t>R</t>
  </si>
  <si>
    <t>CURRENT; [mA]</t>
  </si>
  <si>
    <t>RESISTENCE; [ohm]</t>
  </si>
  <si>
    <t>CONDUTIVITY; [1/ohm]</t>
  </si>
  <si>
    <t>Sigma</t>
  </si>
  <si>
    <r>
      <t xml:space="preserve">ELECTRIC POTENCIAL; </t>
    </r>
    <r>
      <rPr>
        <b/>
        <sz val="16"/>
        <color theme="1"/>
        <rFont val="Calibri"/>
        <family val="2"/>
        <scheme val="minor"/>
      </rPr>
      <t>[V]</t>
    </r>
  </si>
  <si>
    <t>theory</t>
  </si>
  <si>
    <t>lab</t>
  </si>
  <si>
    <t>Value</t>
  </si>
  <si>
    <t>Resistence</t>
  </si>
  <si>
    <r>
      <t>Distancia</t>
    </r>
    <r>
      <rPr>
        <sz val="11"/>
        <color theme="1"/>
        <rFont val="Calibri"/>
        <family val="2"/>
        <scheme val="minor"/>
      </rPr>
      <t xml:space="preserve"> </t>
    </r>
  </si>
  <si>
    <t xml:space="preserve"> RESISTENCE = POTENCIAL ENERGY (V) / CURRENT (i)</t>
  </si>
  <si>
    <t>x (mm)</t>
  </si>
  <si>
    <t>y (mm)</t>
  </si>
  <si>
    <r>
      <t>Equipotencial: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rgb="FFFF0000"/>
        <rFont val="Calibri"/>
        <family val="2"/>
        <scheme val="minor"/>
      </rPr>
      <t>1.0 V</t>
    </r>
  </si>
  <si>
    <r>
      <t xml:space="preserve">Equipotencial: </t>
    </r>
    <r>
      <rPr>
        <b/>
        <i/>
        <sz val="14"/>
        <color rgb="FFFF0000"/>
        <rFont val="Calibri"/>
        <family val="2"/>
        <scheme val="minor"/>
      </rPr>
      <t>1.5 V</t>
    </r>
  </si>
  <si>
    <r>
      <t>Equipotencial:</t>
    </r>
    <r>
      <rPr>
        <i/>
        <sz val="11"/>
        <color rgb="FFFF0000"/>
        <rFont val="Calibri"/>
        <family val="2"/>
        <scheme val="minor"/>
      </rPr>
      <t xml:space="preserve"> </t>
    </r>
    <r>
      <rPr>
        <b/>
        <i/>
        <sz val="14"/>
        <color rgb="FFFF0000"/>
        <rFont val="Calibri"/>
        <family val="2"/>
        <scheme val="minor"/>
      </rPr>
      <t>2.0 V</t>
    </r>
  </si>
  <si>
    <r>
      <t xml:space="preserve">Equipotencial V: </t>
    </r>
    <r>
      <rPr>
        <b/>
        <i/>
        <sz val="14"/>
        <color rgb="FFFF0000"/>
        <rFont val="Calibri"/>
        <family val="2"/>
        <scheme val="minor"/>
      </rPr>
      <t>2.5 V</t>
    </r>
  </si>
  <si>
    <t>PLANOS PARALELOS</t>
  </si>
  <si>
    <t>DOIS CILINDROS</t>
  </si>
  <si>
    <t>CILINDRO E UM PLANO</t>
  </si>
  <si>
    <r>
      <t xml:space="preserve">WHAT IS THE RESISTENCE OF THE WATER? (method01: </t>
    </r>
    <r>
      <rPr>
        <b/>
        <i/>
        <sz val="22"/>
        <color rgb="FFFF0000"/>
        <rFont val="Calibri"/>
        <family val="2"/>
        <scheme val="minor"/>
      </rPr>
      <t>LAB</t>
    </r>
    <r>
      <rPr>
        <b/>
        <i/>
        <sz val="16"/>
        <color rgb="FFFF0000"/>
        <rFont val="Calibri"/>
        <family val="2"/>
        <scheme val="minor"/>
      </rPr>
      <t>)</t>
    </r>
  </si>
  <si>
    <r>
      <t xml:space="preserve">I </t>
    </r>
    <r>
      <rPr>
        <sz val="11"/>
        <color theme="1"/>
        <rFont val="Calibri"/>
        <family val="2"/>
        <scheme val="minor"/>
      </rPr>
      <t>(A: circuit)</t>
    </r>
  </si>
  <si>
    <t>Resistence (ohm)</t>
  </si>
  <si>
    <t>CONDUTIVIDADE</t>
  </si>
  <si>
    <t>(20 graus)</t>
  </si>
  <si>
    <t>(temperatura ambiente)</t>
  </si>
  <si>
    <r>
      <t xml:space="preserve">WHAT IS THE RESISTENCE OF THE WATER? (method02: </t>
    </r>
    <r>
      <rPr>
        <b/>
        <i/>
        <sz val="22"/>
        <color rgb="FFFF0000"/>
        <rFont val="Calibri"/>
        <family val="2"/>
        <scheme val="minor"/>
      </rPr>
      <t>LAB</t>
    </r>
    <r>
      <rPr>
        <b/>
        <i/>
        <sz val="16"/>
        <color rgb="FFFF0000"/>
        <rFont val="Calibri"/>
        <family val="2"/>
        <scheme val="minor"/>
      </rPr>
      <t>)</t>
    </r>
  </si>
  <si>
    <r>
      <t>Equipotencial:</t>
    </r>
    <r>
      <rPr>
        <b/>
        <i/>
        <sz val="14"/>
        <color rgb="FFFF0000"/>
        <rFont val="Calibri"/>
        <family val="2"/>
        <scheme val="minor"/>
      </rPr>
      <t xml:space="preserve"> 0.8 V</t>
    </r>
  </si>
  <si>
    <r>
      <t>Equipotencial:</t>
    </r>
    <r>
      <rPr>
        <b/>
        <i/>
        <sz val="14"/>
        <color rgb="FFFF0000"/>
        <rFont val="Calibri"/>
        <family val="2"/>
        <scheme val="minor"/>
      </rPr>
      <t xml:space="preserve"> 1,1 V</t>
    </r>
  </si>
  <si>
    <r>
      <t>Equipotencial: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rgb="FFFF0000"/>
        <rFont val="Calibri"/>
        <family val="2"/>
        <scheme val="minor"/>
      </rPr>
      <t>1.5 V</t>
    </r>
  </si>
  <si>
    <r>
      <t xml:space="preserve">Equipotencial: </t>
    </r>
    <r>
      <rPr>
        <b/>
        <i/>
        <sz val="14"/>
        <color rgb="FFFF0000"/>
        <rFont val="Calibri"/>
        <family val="2"/>
        <scheme val="minor"/>
      </rPr>
      <t>1.9 V</t>
    </r>
  </si>
  <si>
    <r>
      <t>Equipotencial:</t>
    </r>
    <r>
      <rPr>
        <i/>
        <sz val="11"/>
        <color rgb="FFFF0000"/>
        <rFont val="Calibri"/>
        <family val="2"/>
        <scheme val="minor"/>
      </rPr>
      <t xml:space="preserve"> </t>
    </r>
    <r>
      <rPr>
        <b/>
        <i/>
        <sz val="14"/>
        <color rgb="FFFF0000"/>
        <rFont val="Calibri"/>
        <family val="2"/>
        <scheme val="minor"/>
      </rPr>
      <t>2.3 V</t>
    </r>
  </si>
  <si>
    <r>
      <t xml:space="preserve">Equipotencial V: </t>
    </r>
    <r>
      <rPr>
        <b/>
        <i/>
        <sz val="14"/>
        <color rgb="FFFF0000"/>
        <rFont val="Calibri"/>
        <family val="2"/>
        <scheme val="minor"/>
      </rPr>
      <t>2.8 V</t>
    </r>
  </si>
  <si>
    <t xml:space="preserve"> RESISTENCIA = rho*(distancia/area)</t>
  </si>
  <si>
    <r>
      <t xml:space="preserve">Resistencia </t>
    </r>
    <r>
      <rPr>
        <sz val="11"/>
        <color theme="1"/>
        <rFont val="Calibri"/>
        <family val="2"/>
        <scheme val="minor"/>
      </rPr>
      <t>(ohm)</t>
    </r>
  </si>
  <si>
    <t xml:space="preserve"> RESISTIVIDADE  (roh) = (Resistence*Area) /Distancia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</si>
</sst>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000000"/>
  </numFmts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0" xfId="0" applyFill="1"/>
    <xf numFmtId="0" fontId="3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0" borderId="1" xfId="0" applyBorder="1"/>
    <xf numFmtId="0" fontId="0" fillId="6" borderId="2" xfId="0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5" fillId="0" borderId="0" xfId="0" applyFont="1"/>
    <xf numFmtId="164" fontId="7" fillId="3" borderId="4" xfId="0" applyNumberFormat="1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0" fontId="10" fillId="0" borderId="0" xfId="0" applyFont="1"/>
    <xf numFmtId="0" fontId="0" fillId="3" borderId="11" xfId="0" applyFill="1" applyBorder="1"/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4" fontId="0" fillId="3" borderId="0" xfId="0" applyNumberFormat="1" applyFill="1"/>
    <xf numFmtId="11" fontId="0" fillId="5" borderId="0" xfId="0" applyNumberFormat="1" applyFill="1"/>
    <xf numFmtId="165" fontId="0" fillId="3" borderId="0" xfId="0" applyNumberFormat="1" applyFill="1"/>
    <xf numFmtId="164" fontId="14" fillId="3" borderId="4" xfId="0" applyNumberFormat="1" applyFont="1" applyFill="1" applyBorder="1" applyAlignment="1">
      <alignment horizontal="center"/>
    </xf>
    <xf numFmtId="164" fontId="15" fillId="3" borderId="6" xfId="0" applyNumberFormat="1" applyFont="1" applyFill="1" applyBorder="1" applyAlignment="1">
      <alignment horizontal="center"/>
    </xf>
    <xf numFmtId="11" fontId="0" fillId="3" borderId="10" xfId="0" applyNumberFormat="1" applyFill="1" applyBorder="1"/>
    <xf numFmtId="11" fontId="0" fillId="3" borderId="11" xfId="0" applyNumberFormat="1" applyFill="1" applyBorder="1"/>
    <xf numFmtId="11" fontId="0" fillId="3" borderId="0" xfId="0" applyNumberFormat="1" applyFill="1" applyBorder="1"/>
    <xf numFmtId="164" fontId="4" fillId="3" borderId="0" xfId="0" applyNumberFormat="1" applyFont="1" applyFill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13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48"/>
  <c:chart>
    <c:autoTitleDeleted val="1"/>
    <c:plotArea>
      <c:layout/>
      <c:barChart>
        <c:barDir val="col"/>
        <c:grouping val="clustered"/>
        <c:ser>
          <c:idx val="0"/>
          <c:order val="0"/>
          <c:tx>
            <c:v>RESISTENCE (Using V and I; Ohm Law)</c:v>
          </c:tx>
          <c:dLbls>
            <c:showVal val="1"/>
          </c:dLbls>
          <c:cat>
            <c:strRef>
              <c:f>'7.1. CONDUTIVIDADE DA ÁGUA '!$C$10:$C$11</c:f>
              <c:strCache>
                <c:ptCount val="2"/>
                <c:pt idx="0">
                  <c:v>theory</c:v>
                </c:pt>
                <c:pt idx="1">
                  <c:v>lab</c:v>
                </c:pt>
              </c:strCache>
            </c:strRef>
          </c:cat>
          <c:val>
            <c:numRef>
              <c:f>'7.1. CONDUTIVIDADE DA ÁGUA '!$D$10:$D$11</c:f>
              <c:numCache>
                <c:formatCode>0.000</c:formatCode>
                <c:ptCount val="2"/>
                <c:pt idx="0">
                  <c:v>4784.6889952153115</c:v>
                </c:pt>
                <c:pt idx="1">
                  <c:v>4373.333333333333</c:v>
                </c:pt>
              </c:numCache>
            </c:numRef>
          </c:val>
        </c:ser>
        <c:dLbls>
          <c:showVal val="1"/>
        </c:dLbls>
        <c:gapWidth val="75"/>
        <c:axId val="95521024"/>
        <c:axId val="95535104"/>
      </c:barChart>
      <c:catAx>
        <c:axId val="95521024"/>
        <c:scaling>
          <c:orientation val="minMax"/>
        </c:scaling>
        <c:axPos val="b"/>
        <c:majorTickMark val="none"/>
        <c:tickLblPos val="nextTo"/>
        <c:crossAx val="95535104"/>
        <c:crosses val="autoZero"/>
        <c:auto val="1"/>
        <c:lblAlgn val="ctr"/>
        <c:lblOffset val="100"/>
      </c:catAx>
      <c:valAx>
        <c:axId val="95535104"/>
        <c:scaling>
          <c:orientation val="minMax"/>
        </c:scaling>
        <c:axPos val="l"/>
        <c:numFmt formatCode="0.000" sourceLinked="1"/>
        <c:majorTickMark val="none"/>
        <c:tickLblPos val="nextTo"/>
        <c:crossAx val="955210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45"/>
  <c:chart>
    <c:autoTitleDeleted val="1"/>
    <c:plotArea>
      <c:layout/>
      <c:barChart>
        <c:barDir val="col"/>
        <c:grouping val="clustered"/>
        <c:ser>
          <c:idx val="0"/>
          <c:order val="0"/>
          <c:tx>
            <c:v>RESISTENCE (using Area, Length and Rho)</c:v>
          </c:tx>
          <c:dLbls>
            <c:showVal val="1"/>
          </c:dLbls>
          <c:cat>
            <c:strRef>
              <c:f>'7.1. CONDUTIVIDADE DA ÁGUA '!$C$39:$C$40</c:f>
              <c:strCache>
                <c:ptCount val="2"/>
                <c:pt idx="0">
                  <c:v>theory</c:v>
                </c:pt>
                <c:pt idx="1">
                  <c:v>lab</c:v>
                </c:pt>
              </c:strCache>
            </c:strRef>
          </c:cat>
          <c:val>
            <c:numRef>
              <c:f>'7.1. CONDUTIVIDADE DA ÁGUA '!$D$39:$D$40</c:f>
              <c:numCache>
                <c:formatCode>0.000</c:formatCode>
                <c:ptCount val="2"/>
                <c:pt idx="0">
                  <c:v>1.9E-2</c:v>
                </c:pt>
                <c:pt idx="1">
                  <c:v>2.0787139689578717E-2</c:v>
                </c:pt>
              </c:numCache>
            </c:numRef>
          </c:val>
        </c:ser>
        <c:dLbls>
          <c:showVal val="1"/>
        </c:dLbls>
        <c:gapWidth val="75"/>
        <c:axId val="95542656"/>
        <c:axId val="95560832"/>
      </c:barChart>
      <c:catAx>
        <c:axId val="95542656"/>
        <c:scaling>
          <c:orientation val="minMax"/>
        </c:scaling>
        <c:axPos val="b"/>
        <c:majorTickMark val="none"/>
        <c:tickLblPos val="nextTo"/>
        <c:crossAx val="95560832"/>
        <c:crosses val="autoZero"/>
        <c:auto val="1"/>
        <c:lblAlgn val="ctr"/>
        <c:lblOffset val="100"/>
      </c:catAx>
      <c:valAx>
        <c:axId val="95560832"/>
        <c:scaling>
          <c:orientation val="minMax"/>
        </c:scaling>
        <c:axPos val="l"/>
        <c:numFmt formatCode="0.000" sourceLinked="1"/>
        <c:majorTickMark val="none"/>
        <c:tickLblPos val="nextTo"/>
        <c:crossAx val="955426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'7.2. PLANOS PARALELOS'!$C$3:$D$3</c:f>
              <c:strCache>
                <c:ptCount val="1"/>
                <c:pt idx="0">
                  <c:v>Equipotencial: 0.8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'7.2. PLANOS PARALELOS'!$C$5:$C$15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'7.2. PLANOS PARALELOS'!$D$5:$D$15</c:f>
              <c:numCache>
                <c:formatCode>0.00E+00</c:formatCode>
                <c:ptCount val="11"/>
                <c:pt idx="0">
                  <c:v>-0.5</c:v>
                </c:pt>
                <c:pt idx="1">
                  <c:v>-0.5</c:v>
                </c:pt>
                <c:pt idx="2">
                  <c:v>-0.49</c:v>
                </c:pt>
                <c:pt idx="3">
                  <c:v>-0.49</c:v>
                </c:pt>
                <c:pt idx="4">
                  <c:v>-0.49</c:v>
                </c:pt>
                <c:pt idx="5">
                  <c:v>-0.49</c:v>
                </c:pt>
                <c:pt idx="6">
                  <c:v>-0.49</c:v>
                </c:pt>
                <c:pt idx="7">
                  <c:v>-0.49</c:v>
                </c:pt>
                <c:pt idx="8">
                  <c:v>-0.49</c:v>
                </c:pt>
                <c:pt idx="9">
                  <c:v>-0.5</c:v>
                </c:pt>
                <c:pt idx="10">
                  <c:v>-0.5</c:v>
                </c:pt>
              </c:numCache>
            </c:numRef>
          </c:yVal>
        </c:ser>
        <c:ser>
          <c:idx val="1"/>
          <c:order val="1"/>
          <c:tx>
            <c:strRef>
              <c:f>'7.2. PLANOS PARALELOS'!$E$3:$F$3</c:f>
              <c:strCache>
                <c:ptCount val="1"/>
                <c:pt idx="0">
                  <c:v>Equipotencial: 1.0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'7.2. PLANOS PARALELOS'!$E$5:$E$15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'7.2. PLANOS PARALELOS'!$F$5:$F$15</c:f>
              <c:numCache>
                <c:formatCode>0.00E+00</c:formatCode>
                <c:ptCount val="11"/>
                <c:pt idx="0">
                  <c:v>-0.35</c:v>
                </c:pt>
                <c:pt idx="1">
                  <c:v>-0.35</c:v>
                </c:pt>
                <c:pt idx="2">
                  <c:v>-0.35</c:v>
                </c:pt>
                <c:pt idx="3">
                  <c:v>-0.35</c:v>
                </c:pt>
                <c:pt idx="4">
                  <c:v>-0.35</c:v>
                </c:pt>
                <c:pt idx="5">
                  <c:v>-0.35</c:v>
                </c:pt>
                <c:pt idx="6">
                  <c:v>-0.35</c:v>
                </c:pt>
                <c:pt idx="7">
                  <c:v>-0.35</c:v>
                </c:pt>
                <c:pt idx="8">
                  <c:v>-0.35</c:v>
                </c:pt>
                <c:pt idx="9">
                  <c:v>-0.35</c:v>
                </c:pt>
                <c:pt idx="10">
                  <c:v>-0.35</c:v>
                </c:pt>
              </c:numCache>
            </c:numRef>
          </c:yVal>
        </c:ser>
        <c:ser>
          <c:idx val="2"/>
          <c:order val="2"/>
          <c:tx>
            <c:strRef>
              <c:f>'7.2. PLANOS PARALELOS'!$G$3:$H$3</c:f>
              <c:strCache>
                <c:ptCount val="1"/>
                <c:pt idx="0">
                  <c:v>Equipotencial: 1.5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'7.2. PLANOS PARALELOS'!$G$5:$G$15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'7.2. PLANOS PARALELOS'!$H$5:$H$15</c:f>
              <c:numCache>
                <c:formatCode>0.00E+00</c:formatCode>
                <c:ptCount val="11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</c:numCache>
            </c:numRef>
          </c:yVal>
        </c:ser>
        <c:ser>
          <c:idx val="4"/>
          <c:order val="3"/>
          <c:tx>
            <c:strRef>
              <c:f>'7.2. PLANOS PARALELOS'!$I$3:$J$3</c:f>
              <c:strCache>
                <c:ptCount val="1"/>
                <c:pt idx="0">
                  <c:v>Equipotencial: 2.0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'7.2. PLANOS PARALELOS'!$I$5:$I$15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'7.2. PLANOS PARALELOS'!$J$5:$J$15</c:f>
              <c:numCache>
                <c:formatCode>0.00E+00</c:formatCode>
                <c:ptCount val="11"/>
                <c:pt idx="0">
                  <c:v>0.21</c:v>
                </c:pt>
                <c:pt idx="1">
                  <c:v>0.21</c:v>
                </c:pt>
                <c:pt idx="2">
                  <c:v>0.2</c:v>
                </c:pt>
                <c:pt idx="3">
                  <c:v>0.2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0.2</c:v>
                </c:pt>
                <c:pt idx="8">
                  <c:v>0.2</c:v>
                </c:pt>
                <c:pt idx="9">
                  <c:v>0.21</c:v>
                </c:pt>
                <c:pt idx="10">
                  <c:v>0.21</c:v>
                </c:pt>
              </c:numCache>
            </c:numRef>
          </c:yVal>
        </c:ser>
        <c:ser>
          <c:idx val="5"/>
          <c:order val="4"/>
          <c:tx>
            <c:strRef>
              <c:f>'7.2. PLANOS PARALELOS'!$K$3:$L$3</c:f>
              <c:strCache>
                <c:ptCount val="1"/>
                <c:pt idx="0">
                  <c:v>Equipotencial V: 2.5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'7.2. PLANOS PARALELOS'!$K$5:$K$15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'7.2. PLANOS PARALELOS'!$L$5:$L$15</c:f>
              <c:numCache>
                <c:formatCode>0.00E+00</c:formatCode>
                <c:ptCount val="11"/>
                <c:pt idx="0">
                  <c:v>0.5</c:v>
                </c:pt>
                <c:pt idx="1">
                  <c:v>0.45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0.43</c:v>
                </c:pt>
                <c:pt idx="8">
                  <c:v>0.44</c:v>
                </c:pt>
                <c:pt idx="9">
                  <c:v>0.45</c:v>
                </c:pt>
                <c:pt idx="10">
                  <c:v>0.5</c:v>
                </c:pt>
              </c:numCache>
            </c:numRef>
          </c:yVal>
        </c:ser>
        <c:axId val="97821440"/>
        <c:axId val="97823360"/>
      </c:scatterChart>
      <c:valAx>
        <c:axId val="97821440"/>
        <c:scaling>
          <c:orientation val="minMax"/>
          <c:max val="1"/>
          <c:min val="-1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x (mm)</a:t>
                </a:r>
              </a:p>
            </c:rich>
          </c:tx>
        </c:title>
        <c:numFmt formatCode="0.E+00" sourceLinked="0"/>
        <c:tickLblPos val="nextTo"/>
        <c:crossAx val="97823360"/>
        <c:crosses val="autoZero"/>
        <c:crossBetween val="midCat"/>
      </c:valAx>
      <c:valAx>
        <c:axId val="978233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y (mm)</a:t>
                </a:r>
              </a:p>
            </c:rich>
          </c:tx>
        </c:title>
        <c:numFmt formatCode="0.00E+00" sourceLinked="1"/>
        <c:tickLblPos val="nextTo"/>
        <c:crossAx val="97821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'7.3. DOIS CILINDROS'!$C$3:$D$3</c:f>
              <c:strCache>
                <c:ptCount val="1"/>
                <c:pt idx="0">
                  <c:v>Equipotencial: 1,1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'7.3. DOIS CILINDROS'!$C$5:$C$15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'7.3. DOIS CILINDROS'!$D$5:$D$15</c:f>
              <c:numCache>
                <c:formatCode>General</c:formatCode>
                <c:ptCount val="11"/>
                <c:pt idx="3" formatCode="0.00E+00">
                  <c:v>-0.5</c:v>
                </c:pt>
                <c:pt idx="4" formatCode="0.00E+00">
                  <c:v>-0.45</c:v>
                </c:pt>
                <c:pt idx="5" formatCode="0.00E+00">
                  <c:v>-0.45</c:v>
                </c:pt>
                <c:pt idx="6" formatCode="0.00E+00">
                  <c:v>-0.45</c:v>
                </c:pt>
                <c:pt idx="7" formatCode="0.00E+00">
                  <c:v>-0.5</c:v>
                </c:pt>
              </c:numCache>
            </c:numRef>
          </c:yVal>
        </c:ser>
        <c:ser>
          <c:idx val="1"/>
          <c:order val="1"/>
          <c:tx>
            <c:strRef>
              <c:f>'7.3. DOIS CILINDROS'!$E$3:$F$3</c:f>
              <c:strCache>
                <c:ptCount val="1"/>
                <c:pt idx="0">
                  <c:v>Equipotencial: 1.5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'7.3. DOIS CILINDROS'!$E$5:$E$15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'7.3. DOIS CILINDROS'!$F$5:$F$15</c:f>
              <c:numCache>
                <c:formatCode>0.00E+00</c:formatCode>
                <c:ptCount val="11"/>
                <c:pt idx="0">
                  <c:v>-0.36</c:v>
                </c:pt>
                <c:pt idx="1">
                  <c:v>-0.32</c:v>
                </c:pt>
                <c:pt idx="2">
                  <c:v>-0.3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-0.3</c:v>
                </c:pt>
                <c:pt idx="9">
                  <c:v>-0.32</c:v>
                </c:pt>
                <c:pt idx="10">
                  <c:v>-0.36</c:v>
                </c:pt>
              </c:numCache>
            </c:numRef>
          </c:yVal>
        </c:ser>
        <c:ser>
          <c:idx val="2"/>
          <c:order val="2"/>
          <c:tx>
            <c:strRef>
              <c:f>'7.3. DOIS CILINDROS'!$G$3:$H$3</c:f>
              <c:strCache>
                <c:ptCount val="1"/>
                <c:pt idx="0">
                  <c:v>Equipotencial: 1.9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'7.3. DOIS CILINDROS'!$G$5:$G$15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'7.3. DOIS CILINDROS'!$H$5:$H$15</c:f>
              <c:numCache>
                <c:formatCode>0.00E+00</c:formatCode>
                <c:ptCount val="11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</c:numCache>
            </c:numRef>
          </c:yVal>
        </c:ser>
        <c:ser>
          <c:idx val="3"/>
          <c:order val="3"/>
          <c:tx>
            <c:strRef>
              <c:f>'7.3. DOIS CILINDROS'!$I$3:$J$3</c:f>
              <c:strCache>
                <c:ptCount val="1"/>
                <c:pt idx="0">
                  <c:v>Equipotencial: 2.3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'7.3. DOIS CILINDROS'!$I$5:$I$15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'7.3. DOIS CILINDROS'!$J$5:$J$15</c:f>
              <c:numCache>
                <c:formatCode>0.00E+00</c:formatCode>
                <c:ptCount val="11"/>
                <c:pt idx="0">
                  <c:v>0.27</c:v>
                </c:pt>
                <c:pt idx="1">
                  <c:v>0.25</c:v>
                </c:pt>
                <c:pt idx="2">
                  <c:v>0.23</c:v>
                </c:pt>
                <c:pt idx="3">
                  <c:v>0.2</c:v>
                </c:pt>
                <c:pt idx="4">
                  <c:v>0.19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0.23</c:v>
                </c:pt>
                <c:pt idx="9">
                  <c:v>0.25</c:v>
                </c:pt>
                <c:pt idx="10">
                  <c:v>0.27</c:v>
                </c:pt>
              </c:numCache>
            </c:numRef>
          </c:yVal>
        </c:ser>
        <c:ser>
          <c:idx val="4"/>
          <c:order val="4"/>
          <c:tx>
            <c:strRef>
              <c:f>'7.3. DOIS CILINDROS'!$K$3:$L$3</c:f>
              <c:strCache>
                <c:ptCount val="1"/>
                <c:pt idx="0">
                  <c:v>Equipotencial V: 2.8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'7.3. DOIS CILINDROS'!$K$5:$K$15</c:f>
              <c:numCache>
                <c:formatCode>0.00E+00</c:formatCode>
                <c:ptCount val="11"/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</c:numCache>
            </c:numRef>
          </c:xVal>
          <c:yVal>
            <c:numRef>
              <c:f>'7.3. DOIS CILINDROS'!$L$5:$L$15</c:f>
              <c:numCache>
                <c:formatCode>0.00E+00</c:formatCode>
                <c:ptCount val="11"/>
                <c:pt idx="0">
                  <c:v>0.86</c:v>
                </c:pt>
                <c:pt idx="1">
                  <c:v>0.65</c:v>
                </c:pt>
                <c:pt idx="2">
                  <c:v>0.54</c:v>
                </c:pt>
                <c:pt idx="3">
                  <c:v>0.46</c:v>
                </c:pt>
                <c:pt idx="4">
                  <c:v>0.42</c:v>
                </c:pt>
                <c:pt idx="5">
                  <c:v>0.4</c:v>
                </c:pt>
                <c:pt idx="6">
                  <c:v>0.42</c:v>
                </c:pt>
                <c:pt idx="7">
                  <c:v>0.46</c:v>
                </c:pt>
                <c:pt idx="8">
                  <c:v>0.54</c:v>
                </c:pt>
                <c:pt idx="9">
                  <c:v>0.65</c:v>
                </c:pt>
                <c:pt idx="10">
                  <c:v>0.86</c:v>
                </c:pt>
              </c:numCache>
            </c:numRef>
          </c:yVal>
        </c:ser>
        <c:axId val="97913088"/>
        <c:axId val="97931648"/>
      </c:scatterChart>
      <c:valAx>
        <c:axId val="97913088"/>
        <c:scaling>
          <c:orientation val="minMax"/>
        </c:scaling>
        <c:axPos val="b"/>
        <c:majorGridlines/>
        <c:minorGridlines/>
        <c:title>
          <c:layout/>
        </c:title>
        <c:numFmt formatCode="0.00E+00" sourceLinked="1"/>
        <c:tickLblPos val="nextTo"/>
        <c:crossAx val="97931648"/>
        <c:crosses val="autoZero"/>
        <c:crossBetween val="midCat"/>
      </c:valAx>
      <c:valAx>
        <c:axId val="97931648"/>
        <c:scaling>
          <c:orientation val="minMax"/>
        </c:scaling>
        <c:axPos val="l"/>
        <c:majorGridlines/>
        <c:minorGridlines/>
        <c:title>
          <c:layout/>
        </c:title>
        <c:numFmt formatCode="0.00E+00" sourceLinked="1"/>
        <c:tickLblPos val="nextTo"/>
        <c:crossAx val="9791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'7.4. CILINDRO e PLANO'!$C$3:$D$3</c:f>
              <c:strCache>
                <c:ptCount val="1"/>
                <c:pt idx="0">
                  <c:v>Equipotencial: 1.0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'7.4. CILINDRO e PLANO'!$C$5:$C$15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'7.4. CILINDRO e PLANO'!$D$5:$D$15</c:f>
              <c:numCache>
                <c:formatCode>0.00E+00</c:formatCode>
                <c:ptCount val="11"/>
                <c:pt idx="0">
                  <c:v>0.21</c:v>
                </c:pt>
                <c:pt idx="1">
                  <c:v>0.21</c:v>
                </c:pt>
                <c:pt idx="2">
                  <c:v>0.2</c:v>
                </c:pt>
                <c:pt idx="3">
                  <c:v>0.2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0.2</c:v>
                </c:pt>
                <c:pt idx="8">
                  <c:v>0.2</c:v>
                </c:pt>
                <c:pt idx="9">
                  <c:v>0.21</c:v>
                </c:pt>
                <c:pt idx="10">
                  <c:v>0.21</c:v>
                </c:pt>
              </c:numCache>
            </c:numRef>
          </c:yVal>
        </c:ser>
        <c:ser>
          <c:idx val="4"/>
          <c:order val="1"/>
          <c:tx>
            <c:strRef>
              <c:f>'7.4. CILINDRO e PLANO'!$E$3:$F$3</c:f>
              <c:strCache>
                <c:ptCount val="1"/>
                <c:pt idx="0">
                  <c:v>Equipotencial: 2.0 V</c:v>
                </c:pt>
              </c:strCache>
            </c:strRef>
          </c:tx>
          <c:spPr>
            <a:ln w="28575">
              <a:noFill/>
            </a:ln>
          </c:spPr>
          <c:xVal>
            <c:numRef>
              <c:f>'7.4. CILINDRO e PLANO'!$E$5:$E$15</c:f>
              <c:numCache>
                <c:formatCode>0.00E+00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xVal>
          <c:yVal>
            <c:numRef>
              <c:f>'7.4. CILINDRO e PLANO'!$F$5:$F$15</c:f>
              <c:numCache>
                <c:formatCode>0.00E+00</c:formatCode>
                <c:ptCount val="11"/>
                <c:pt idx="0">
                  <c:v>0.6</c:v>
                </c:pt>
                <c:pt idx="1">
                  <c:v>0.55000000000000004</c:v>
                </c:pt>
                <c:pt idx="2">
                  <c:v>0.48</c:v>
                </c:pt>
                <c:pt idx="3">
                  <c:v>0.42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0.42</c:v>
                </c:pt>
                <c:pt idx="8">
                  <c:v>0.48</c:v>
                </c:pt>
                <c:pt idx="9">
                  <c:v>0.55000000000000004</c:v>
                </c:pt>
                <c:pt idx="10">
                  <c:v>0.6</c:v>
                </c:pt>
              </c:numCache>
            </c:numRef>
          </c:yVal>
        </c:ser>
        <c:axId val="98219520"/>
        <c:axId val="98221440"/>
      </c:scatterChart>
      <c:valAx>
        <c:axId val="982195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x (mm)</a:t>
                </a:r>
              </a:p>
            </c:rich>
          </c:tx>
        </c:title>
        <c:numFmt formatCode="0.00E+00" sourceLinked="1"/>
        <c:tickLblPos val="nextTo"/>
        <c:crossAx val="98221440"/>
        <c:crosses val="autoZero"/>
        <c:crossBetween val="midCat"/>
      </c:valAx>
      <c:valAx>
        <c:axId val="9822144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y (mm)</a:t>
                </a:r>
              </a:p>
            </c:rich>
          </c:tx>
        </c:title>
        <c:numFmt formatCode="0.00E+00" sourceLinked="1"/>
        <c:tickLblPos val="nextTo"/>
        <c:crossAx val="98219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5</xdr:row>
      <xdr:rowOff>9525</xdr:rowOff>
    </xdr:from>
    <xdr:to>
      <xdr:col>13</xdr:col>
      <xdr:colOff>587895</xdr:colOff>
      <xdr:row>23</xdr:row>
      <xdr:rowOff>161924</xdr:rowOff>
    </xdr:to>
    <xdr:pic>
      <xdr:nvPicPr>
        <xdr:cNvPr id="2" name="Picture 1" descr="figure0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962025"/>
          <a:ext cx="7922145" cy="3581399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238126</xdr:colOff>
      <xdr:row>35</xdr:row>
      <xdr:rowOff>1</xdr:rowOff>
    </xdr:from>
    <xdr:to>
      <xdr:col>7</xdr:col>
      <xdr:colOff>336581</xdr:colOff>
      <xdr:row>57</xdr:row>
      <xdr:rowOff>114301</xdr:rowOff>
    </xdr:to>
    <xdr:pic>
      <xdr:nvPicPr>
        <xdr:cNvPr id="4" name="Picture 3" descr="figure03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6" y="6667501"/>
          <a:ext cx="4365655" cy="43053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171451</xdr:colOff>
      <xdr:row>35</xdr:row>
      <xdr:rowOff>0</xdr:rowOff>
    </xdr:from>
    <xdr:to>
      <xdr:col>14</xdr:col>
      <xdr:colOff>47851</xdr:colOff>
      <xdr:row>63</xdr:row>
      <xdr:rowOff>95250</xdr:rowOff>
    </xdr:to>
    <xdr:pic>
      <xdr:nvPicPr>
        <xdr:cNvPr id="6" name="Picture 5" descr="figure04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1" y="6667500"/>
          <a:ext cx="3534000" cy="542925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</xdr:col>
      <xdr:colOff>1</xdr:colOff>
      <xdr:row>70</xdr:row>
      <xdr:rowOff>47625</xdr:rowOff>
    </xdr:from>
    <xdr:to>
      <xdr:col>13</xdr:col>
      <xdr:colOff>466725</xdr:colOff>
      <xdr:row>89</xdr:row>
      <xdr:rowOff>138009</xdr:rowOff>
    </xdr:to>
    <xdr:pic>
      <xdr:nvPicPr>
        <xdr:cNvPr id="7" name="Picture 6" descr="figure05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3382625"/>
          <a:ext cx="7781924" cy="3709884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1352550</xdr:colOff>
      <xdr:row>10</xdr:row>
      <xdr:rowOff>76200</xdr:rowOff>
    </xdr:from>
    <xdr:to>
      <xdr:col>7</xdr:col>
      <xdr:colOff>1453636</xdr:colOff>
      <xdr:row>20</xdr:row>
      <xdr:rowOff>47625</xdr:rowOff>
    </xdr:to>
    <xdr:pic>
      <xdr:nvPicPr>
        <xdr:cNvPr id="2" name="Picture 1" descr="figure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2038350"/>
          <a:ext cx="4568311" cy="2524125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6</xdr:row>
      <xdr:rowOff>19049</xdr:rowOff>
    </xdr:from>
    <xdr:to>
      <xdr:col>7</xdr:col>
      <xdr:colOff>962024</xdr:colOff>
      <xdr:row>12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34</xdr:row>
      <xdr:rowOff>180975</xdr:rowOff>
    </xdr:from>
    <xdr:to>
      <xdr:col>7</xdr:col>
      <xdr:colOff>952500</xdr:colOff>
      <xdr:row>40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17</xdr:row>
      <xdr:rowOff>66675</xdr:rowOff>
    </xdr:from>
    <xdr:to>
      <xdr:col>7</xdr:col>
      <xdr:colOff>0</xdr:colOff>
      <xdr:row>21</xdr:row>
      <xdr:rowOff>76200</xdr:rowOff>
    </xdr:to>
    <xdr:sp macro="" textlink="">
      <xdr:nvSpPr>
        <xdr:cNvPr id="4" name="Horizontal Scroll 3"/>
        <xdr:cNvSpPr/>
      </xdr:nvSpPr>
      <xdr:spPr>
        <a:xfrm>
          <a:off x="1666875" y="4152900"/>
          <a:ext cx="5553075" cy="771525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PT" sz="1100"/>
            <a:t>CALCULO DA RESISTENCIA = Lei de Ohm</a:t>
          </a:r>
        </a:p>
      </xdr:txBody>
    </xdr:sp>
    <xdr:clientData/>
  </xdr:twoCellAnchor>
  <xdr:twoCellAnchor>
    <xdr:from>
      <xdr:col>3</xdr:col>
      <xdr:colOff>495300</xdr:colOff>
      <xdr:row>46</xdr:row>
      <xdr:rowOff>85725</xdr:rowOff>
    </xdr:from>
    <xdr:to>
      <xdr:col>7</xdr:col>
      <xdr:colOff>228600</xdr:colOff>
      <xdr:row>50</xdr:row>
      <xdr:rowOff>95250</xdr:rowOff>
    </xdr:to>
    <xdr:sp macro="" textlink="">
      <xdr:nvSpPr>
        <xdr:cNvPr id="5" name="Horizontal Scroll 4"/>
        <xdr:cNvSpPr/>
      </xdr:nvSpPr>
      <xdr:spPr>
        <a:xfrm>
          <a:off x="1895475" y="10515600"/>
          <a:ext cx="5553075" cy="771525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PT" sz="1100"/>
            <a:t>CALCULO DA CONDUTANCIA</a:t>
          </a:r>
          <a:r>
            <a:rPr lang="pt-PT" sz="1100" baseline="0"/>
            <a:t> = usando Resistencia e Resistividade</a:t>
          </a:r>
          <a:endParaRPr lang="pt-P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35</xdr:row>
      <xdr:rowOff>180975</xdr:rowOff>
    </xdr:from>
    <xdr:to>
      <xdr:col>12</xdr:col>
      <xdr:colOff>247650</xdr:colOff>
      <xdr:row>64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523875</xdr:colOff>
      <xdr:row>15</xdr:row>
      <xdr:rowOff>133349</xdr:rowOff>
    </xdr:from>
    <xdr:to>
      <xdr:col>11</xdr:col>
      <xdr:colOff>432454</xdr:colOff>
      <xdr:row>27</xdr:row>
      <xdr:rowOff>66674</xdr:rowOff>
    </xdr:to>
    <xdr:pic>
      <xdr:nvPicPr>
        <xdr:cNvPr id="10" name="Picture 9" descr="img005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8875" y="3609974"/>
          <a:ext cx="4909204" cy="22193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35</xdr:row>
      <xdr:rowOff>47625</xdr:rowOff>
    </xdr:from>
    <xdr:to>
      <xdr:col>11</xdr:col>
      <xdr:colOff>685800</xdr:colOff>
      <xdr:row>63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19293</xdr:colOff>
      <xdr:row>15</xdr:row>
      <xdr:rowOff>133349</xdr:rowOff>
    </xdr:from>
    <xdr:to>
      <xdr:col>11</xdr:col>
      <xdr:colOff>381000</xdr:colOff>
      <xdr:row>27</xdr:row>
      <xdr:rowOff>66674</xdr:rowOff>
    </xdr:to>
    <xdr:pic>
      <xdr:nvPicPr>
        <xdr:cNvPr id="3" name="Picture 2" descr="img005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8668" y="3609974"/>
          <a:ext cx="4647957" cy="22193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34</xdr:row>
      <xdr:rowOff>161925</xdr:rowOff>
    </xdr:from>
    <xdr:to>
      <xdr:col>12</xdr:col>
      <xdr:colOff>95250</xdr:colOff>
      <xdr:row>63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314325</xdr:colOff>
      <xdr:row>1</xdr:row>
      <xdr:rowOff>94446</xdr:rowOff>
    </xdr:from>
    <xdr:to>
      <xdr:col>12</xdr:col>
      <xdr:colOff>190500</xdr:colOff>
      <xdr:row>18</xdr:row>
      <xdr:rowOff>152400</xdr:rowOff>
    </xdr:to>
    <xdr:pic>
      <xdr:nvPicPr>
        <xdr:cNvPr id="3" name="Picture 2" descr="img005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8075" y="284946"/>
          <a:ext cx="4162425" cy="3344079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  <xdr:twoCellAnchor>
    <xdr:from>
      <xdr:col>2</xdr:col>
      <xdr:colOff>438150</xdr:colOff>
      <xdr:row>22</xdr:row>
      <xdr:rowOff>28575</xdr:rowOff>
    </xdr:from>
    <xdr:to>
      <xdr:col>12</xdr:col>
      <xdr:colOff>133350</xdr:colOff>
      <xdr:row>25</xdr:row>
      <xdr:rowOff>180975</xdr:rowOff>
    </xdr:to>
    <xdr:sp macro="" textlink="">
      <xdr:nvSpPr>
        <xdr:cNvPr id="5" name="Horizontal Scroll 4"/>
        <xdr:cNvSpPr/>
      </xdr:nvSpPr>
      <xdr:spPr>
        <a:xfrm>
          <a:off x="914400" y="4267200"/>
          <a:ext cx="6838950" cy="723900"/>
        </a:xfrm>
        <a:prstGeom prst="horizontalScroll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PT" sz="1100"/>
            <a:t>Misto entre</a:t>
          </a:r>
          <a:r>
            <a:rPr lang="pt-PT" sz="1100" baseline="0"/>
            <a:t> o efeito de Campo e Potencial Electrico, de um Plano e um Cilindro.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P50"/>
  <sheetViews>
    <sheetView workbookViewId="0">
      <selection activeCell="A96" sqref="A96"/>
    </sheetView>
  </sheetViews>
  <sheetFormatPr defaultRowHeight="15"/>
  <sheetData>
    <row r="50" spans="16:16">
      <c r="P50" t="s">
        <v>8</v>
      </c>
    </row>
  </sheetData>
  <pageMargins left="0.38" right="0.4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H7" sqref="H7"/>
    </sheetView>
  </sheetViews>
  <sheetFormatPr defaultRowHeight="15"/>
  <cols>
    <col min="1" max="1" width="1.5703125" customWidth="1"/>
    <col min="2" max="2" width="2.5703125" customWidth="1"/>
    <col min="3" max="3" width="24.140625" customWidth="1"/>
    <col min="4" max="4" width="14.42578125" customWidth="1"/>
    <col min="5" max="5" width="21" customWidth="1"/>
    <col min="6" max="6" width="26.85546875" customWidth="1"/>
    <col min="7" max="7" width="19.140625" customWidth="1"/>
    <col min="8" max="8" width="22.140625" customWidth="1"/>
    <col min="9" max="9" width="2.5703125" customWidth="1"/>
    <col min="10" max="10" width="2.7109375" customWidth="1"/>
  </cols>
  <sheetData>
    <row r="1" spans="1:8" ht="14.25" customHeight="1">
      <c r="A1" s="7"/>
    </row>
    <row r="2" spans="1:8">
      <c r="A2" s="7"/>
      <c r="C2" t="s">
        <v>9</v>
      </c>
    </row>
    <row r="3" spans="1:8">
      <c r="A3" s="7"/>
    </row>
    <row r="4" spans="1:8">
      <c r="A4" s="7"/>
      <c r="C4" t="s">
        <v>0</v>
      </c>
    </row>
    <row r="5" spans="1:8" ht="9" customHeight="1">
      <c r="A5" s="7"/>
    </row>
    <row r="6" spans="1:8">
      <c r="A6" s="7"/>
      <c r="C6" s="2" t="s">
        <v>3</v>
      </c>
      <c r="D6" s="2" t="s">
        <v>4</v>
      </c>
      <c r="E6" s="2" t="s">
        <v>5</v>
      </c>
      <c r="F6" s="2" t="s">
        <v>2</v>
      </c>
      <c r="G6" s="2" t="s">
        <v>49</v>
      </c>
      <c r="H6" s="2" t="s">
        <v>7</v>
      </c>
    </row>
    <row r="7" spans="1:8" ht="26.25" customHeight="1">
      <c r="A7" s="7"/>
      <c r="C7" s="10">
        <f>D7*E7</f>
        <v>1.1000000000000001E-3</v>
      </c>
      <c r="D7" s="8">
        <v>0.11</v>
      </c>
      <c r="E7" s="8">
        <v>0.01</v>
      </c>
      <c r="F7" s="9">
        <v>0.1</v>
      </c>
      <c r="G7" s="11">
        <f>1/H7</f>
        <v>52.631578947368425</v>
      </c>
      <c r="H7" s="9">
        <v>1.9E-2</v>
      </c>
    </row>
    <row r="8" spans="1:8">
      <c r="A8" s="7"/>
      <c r="H8" s="1" t="s">
        <v>10</v>
      </c>
    </row>
    <row r="9" spans="1:8">
      <c r="A9" s="7"/>
    </row>
    <row r="10" spans="1:8">
      <c r="A10" s="7"/>
    </row>
    <row r="11" spans="1:8" ht="42.75" customHeight="1">
      <c r="A11" s="7"/>
      <c r="C11" s="4" t="s">
        <v>48</v>
      </c>
    </row>
    <row r="12" spans="1:8" ht="38.25" customHeight="1">
      <c r="A12" s="7"/>
      <c r="C12" s="36">
        <f>G7*(F7/C7)</f>
        <v>4784.6889952153115</v>
      </c>
      <c r="D12" s="37"/>
    </row>
    <row r="13" spans="1:8">
      <c r="A13" s="7"/>
    </row>
    <row r="14" spans="1:8">
      <c r="A14" s="7"/>
    </row>
    <row r="15" spans="1:8">
      <c r="A15" s="7"/>
    </row>
    <row r="18" spans="3:8">
      <c r="D18" t="s">
        <v>8</v>
      </c>
    </row>
    <row r="19" spans="3:8">
      <c r="C19" s="3"/>
      <c r="D19" t="s">
        <v>1</v>
      </c>
    </row>
    <row r="20" spans="3:8">
      <c r="C20" s="5"/>
      <c r="D20" t="s">
        <v>6</v>
      </c>
    </row>
    <row r="22" spans="3:8">
      <c r="H22" s="6" t="s">
        <v>11</v>
      </c>
    </row>
  </sheetData>
  <mergeCells count="1">
    <mergeCell ref="C12:D12"/>
  </mergeCells>
  <pageMargins left="0.48" right="0.35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2:H45"/>
  <sheetViews>
    <sheetView workbookViewId="0">
      <selection activeCell="I15" sqref="I15"/>
    </sheetView>
  </sheetViews>
  <sheetFormatPr defaultRowHeight="15"/>
  <cols>
    <col min="1" max="1" width="3.140625" customWidth="1"/>
    <col min="2" max="2" width="3.28515625" customWidth="1"/>
    <col min="3" max="3" width="14.5703125" customWidth="1"/>
    <col min="4" max="4" width="26.28515625" customWidth="1"/>
    <col min="5" max="5" width="15.7109375" customWidth="1"/>
    <col min="6" max="6" width="20.85546875" customWidth="1"/>
    <col min="7" max="7" width="24.42578125" customWidth="1"/>
    <col min="8" max="8" width="28.140625" customWidth="1"/>
  </cols>
  <sheetData>
    <row r="2" spans="3:7" ht="28.5">
      <c r="C2" s="38" t="s">
        <v>35</v>
      </c>
      <c r="D2" s="38"/>
      <c r="E2" s="38"/>
      <c r="F2" s="38"/>
      <c r="G2" s="38"/>
    </row>
    <row r="3" spans="3:7" ht="21">
      <c r="C3" s="37" t="s">
        <v>19</v>
      </c>
      <c r="D3" s="37"/>
      <c r="E3" t="s">
        <v>15</v>
      </c>
      <c r="F3" t="s">
        <v>16</v>
      </c>
      <c r="G3" t="s">
        <v>17</v>
      </c>
    </row>
    <row r="4" spans="3:7" ht="18.75">
      <c r="C4" s="1" t="s">
        <v>12</v>
      </c>
      <c r="D4" s="1" t="s">
        <v>13</v>
      </c>
      <c r="E4" s="13" t="s">
        <v>36</v>
      </c>
      <c r="F4" s="13" t="s">
        <v>14</v>
      </c>
      <c r="G4" s="1" t="s">
        <v>18</v>
      </c>
    </row>
    <row r="5" spans="3:7">
      <c r="C5" s="12">
        <v>3.28</v>
      </c>
      <c r="D5" s="12">
        <v>0</v>
      </c>
      <c r="E5" s="29">
        <v>7.5000000000000002E-4</v>
      </c>
      <c r="F5" s="28">
        <f>SUM(D6/E5)</f>
        <v>4373.333333333333</v>
      </c>
      <c r="G5" s="30">
        <f>SUM(1/F5)</f>
        <v>2.2865853658536587E-4</v>
      </c>
    </row>
    <row r="6" spans="3:7" ht="21">
      <c r="D6" s="14">
        <f>SUM(C5-D5)</f>
        <v>3.28</v>
      </c>
    </row>
    <row r="7" spans="3:7" ht="21">
      <c r="D7" s="15"/>
    </row>
    <row r="8" spans="3:7" ht="21.75" thickBot="1">
      <c r="C8" s="23" t="s">
        <v>25</v>
      </c>
      <c r="D8" s="15"/>
    </row>
    <row r="9" spans="3:7">
      <c r="C9" s="16" t="s">
        <v>23</v>
      </c>
      <c r="D9" s="17" t="s">
        <v>22</v>
      </c>
    </row>
    <row r="10" spans="3:7" ht="21">
      <c r="C10" s="18" t="s">
        <v>20</v>
      </c>
      <c r="D10" s="21">
        <f>SUM('DIMENSIONAMENTO - 01'!C12:D12)</f>
        <v>4784.6889952153115</v>
      </c>
    </row>
    <row r="11" spans="3:7" ht="21.75" thickBot="1">
      <c r="C11" s="19" t="s">
        <v>21</v>
      </c>
      <c r="D11" s="22">
        <f>SUM(F5)</f>
        <v>4373.333333333333</v>
      </c>
    </row>
    <row r="12" spans="3:7" ht="21">
      <c r="D12" s="15"/>
    </row>
    <row r="13" spans="3:7" ht="21">
      <c r="D13" s="15"/>
    </row>
    <row r="14" spans="3:7">
      <c r="C14" s="12"/>
      <c r="D14" t="s">
        <v>1</v>
      </c>
    </row>
    <row r="15" spans="3:7">
      <c r="C15" s="5"/>
      <c r="D15" t="s">
        <v>6</v>
      </c>
    </row>
    <row r="31" spans="1:8" ht="28.5">
      <c r="A31" s="20"/>
      <c r="C31" s="38" t="s">
        <v>41</v>
      </c>
      <c r="D31" s="38"/>
      <c r="E31" s="38"/>
      <c r="F31" s="38"/>
      <c r="G31" s="38"/>
    </row>
    <row r="32" spans="1:8">
      <c r="C32" s="2" t="s">
        <v>3</v>
      </c>
      <c r="D32" s="2" t="s">
        <v>4</v>
      </c>
      <c r="E32" s="2" t="s">
        <v>5</v>
      </c>
      <c r="F32" s="2" t="s">
        <v>24</v>
      </c>
      <c r="G32" s="2" t="s">
        <v>37</v>
      </c>
      <c r="H32" s="2" t="s">
        <v>7</v>
      </c>
    </row>
    <row r="33" spans="1:8">
      <c r="C33" s="10">
        <v>10.199999999999999</v>
      </c>
      <c r="D33" s="8">
        <v>0.11</v>
      </c>
      <c r="E33" s="8">
        <v>0.01</v>
      </c>
      <c r="F33" s="8">
        <v>0.1</v>
      </c>
      <c r="G33" s="10">
        <f>SUM(F5)</f>
        <v>4373.333333333333</v>
      </c>
      <c r="H33" s="9">
        <v>4.1000000000000002E-2</v>
      </c>
    </row>
    <row r="34" spans="1:8">
      <c r="G34" s="1"/>
    </row>
    <row r="35" spans="1:8" ht="18.75">
      <c r="C35" s="4" t="s">
        <v>50</v>
      </c>
    </row>
    <row r="36" spans="1:8" ht="21">
      <c r="A36">
        <v>0</v>
      </c>
      <c r="C36" s="39">
        <f>(G33*(D33*E33))/F33</f>
        <v>48.106666666666662</v>
      </c>
      <c r="D36" s="40"/>
    </row>
    <row r="37" spans="1:8" ht="15.75" thickBot="1"/>
    <row r="38" spans="1:8">
      <c r="C38" s="16" t="s">
        <v>38</v>
      </c>
      <c r="D38" s="17" t="s">
        <v>22</v>
      </c>
    </row>
    <row r="39" spans="1:8" ht="33.75">
      <c r="C39" s="18" t="s">
        <v>20</v>
      </c>
      <c r="D39" s="31">
        <f>SUM('DIMENSIONAMENTO - 01'!H7)</f>
        <v>1.9E-2</v>
      </c>
      <c r="E39" t="s">
        <v>39</v>
      </c>
    </row>
    <row r="40" spans="1:8" ht="36.75" thickBot="1">
      <c r="C40" s="19" t="s">
        <v>21</v>
      </c>
      <c r="D40" s="32">
        <f>1/C36</f>
        <v>2.0787139689578717E-2</v>
      </c>
      <c r="E40" t="s">
        <v>40</v>
      </c>
    </row>
    <row r="43" spans="1:8">
      <c r="C43" s="3"/>
      <c r="D43" t="s">
        <v>1</v>
      </c>
    </row>
    <row r="44" spans="1:8">
      <c r="C44" s="5"/>
      <c r="D44" t="s">
        <v>6</v>
      </c>
    </row>
    <row r="45" spans="1:8">
      <c r="E45" t="s">
        <v>8</v>
      </c>
    </row>
  </sheetData>
  <mergeCells count="4">
    <mergeCell ref="C31:G31"/>
    <mergeCell ref="C36:D36"/>
    <mergeCell ref="C2:G2"/>
    <mergeCell ref="C3:D3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B1:L18"/>
  <sheetViews>
    <sheetView workbookViewId="0">
      <selection activeCell="N19" sqref="N19"/>
    </sheetView>
  </sheetViews>
  <sheetFormatPr defaultRowHeight="15"/>
  <cols>
    <col min="1" max="1" width="3.42578125" customWidth="1"/>
    <col min="2" max="2" width="3.7109375" customWidth="1"/>
    <col min="3" max="12" width="10.7109375" customWidth="1"/>
  </cols>
  <sheetData>
    <row r="1" spans="2:12">
      <c r="C1" t="s">
        <v>32</v>
      </c>
    </row>
    <row r="3" spans="2:12" ht="18.75">
      <c r="C3" s="41" t="s">
        <v>42</v>
      </c>
      <c r="D3" s="41"/>
      <c r="E3" s="41" t="s">
        <v>28</v>
      </c>
      <c r="F3" s="41"/>
      <c r="G3" s="41" t="s">
        <v>29</v>
      </c>
      <c r="H3" s="41"/>
      <c r="I3" s="41" t="s">
        <v>30</v>
      </c>
      <c r="J3" s="41"/>
      <c r="K3" s="41" t="s">
        <v>31</v>
      </c>
      <c r="L3" s="41"/>
    </row>
    <row r="4" spans="2:12" s="1" customFormat="1">
      <c r="C4" s="25" t="s">
        <v>26</v>
      </c>
      <c r="D4" s="26" t="s">
        <v>27</v>
      </c>
      <c r="E4" s="25" t="s">
        <v>26</v>
      </c>
      <c r="F4" s="26" t="s">
        <v>27</v>
      </c>
      <c r="G4" s="25" t="s">
        <v>26</v>
      </c>
      <c r="H4" s="26" t="s">
        <v>27</v>
      </c>
      <c r="I4" s="25" t="s">
        <v>26</v>
      </c>
      <c r="J4" s="26" t="s">
        <v>27</v>
      </c>
      <c r="K4" s="27" t="s">
        <v>26</v>
      </c>
      <c r="L4" s="26" t="s">
        <v>27</v>
      </c>
    </row>
    <row r="5" spans="2:12">
      <c r="B5" t="s">
        <v>8</v>
      </c>
      <c r="C5" s="33">
        <v>-0.5</v>
      </c>
      <c r="D5" s="33">
        <v>-0.5</v>
      </c>
      <c r="E5" s="33">
        <v>-0.5</v>
      </c>
      <c r="F5" s="34">
        <v>-0.35</v>
      </c>
      <c r="G5" s="33">
        <v>-0.5</v>
      </c>
      <c r="H5" s="34">
        <v>-0.05</v>
      </c>
      <c r="I5" s="33">
        <v>-0.5</v>
      </c>
      <c r="J5" s="34">
        <v>0.21</v>
      </c>
      <c r="K5" s="33">
        <v>-0.5</v>
      </c>
      <c r="L5" s="34">
        <v>0.5</v>
      </c>
    </row>
    <row r="6" spans="2:12">
      <c r="B6" t="s">
        <v>8</v>
      </c>
      <c r="C6" s="33">
        <v>-0.4</v>
      </c>
      <c r="D6" s="33">
        <v>-0.5</v>
      </c>
      <c r="E6" s="33">
        <v>-0.4</v>
      </c>
      <c r="F6" s="34">
        <v>-0.35</v>
      </c>
      <c r="G6" s="33">
        <v>-0.4</v>
      </c>
      <c r="H6" s="34">
        <v>-0.05</v>
      </c>
      <c r="I6" s="33">
        <v>-0.4</v>
      </c>
      <c r="J6" s="34">
        <v>0.21</v>
      </c>
      <c r="K6" s="33">
        <v>-0.4</v>
      </c>
      <c r="L6" s="34">
        <v>0.45</v>
      </c>
    </row>
    <row r="7" spans="2:12">
      <c r="C7" s="33">
        <v>-0.3</v>
      </c>
      <c r="D7" s="33">
        <v>-0.49</v>
      </c>
      <c r="E7" s="33">
        <v>-0.3</v>
      </c>
      <c r="F7" s="34">
        <v>-0.35</v>
      </c>
      <c r="G7" s="33">
        <v>-0.3</v>
      </c>
      <c r="H7" s="34">
        <v>-0.05</v>
      </c>
      <c r="I7" s="33">
        <v>-0.3</v>
      </c>
      <c r="J7" s="34">
        <v>0.2</v>
      </c>
      <c r="K7" s="33">
        <v>-0.3</v>
      </c>
      <c r="L7" s="34">
        <v>0.44</v>
      </c>
    </row>
    <row r="8" spans="2:12">
      <c r="C8" s="33">
        <v>-0.2</v>
      </c>
      <c r="D8" s="33">
        <v>-0.49</v>
      </c>
      <c r="E8" s="33">
        <v>-0.2</v>
      </c>
      <c r="F8" s="34">
        <v>-0.35</v>
      </c>
      <c r="G8" s="33">
        <v>-0.2</v>
      </c>
      <c r="H8" s="34">
        <v>-0.05</v>
      </c>
      <c r="I8" s="33">
        <v>-0.2</v>
      </c>
      <c r="J8" s="34">
        <v>0.2</v>
      </c>
      <c r="K8" s="33">
        <v>-0.2</v>
      </c>
      <c r="L8" s="34">
        <v>0.43</v>
      </c>
    </row>
    <row r="9" spans="2:12">
      <c r="C9" s="33">
        <v>-0.1</v>
      </c>
      <c r="D9" s="33">
        <v>-0.49</v>
      </c>
      <c r="E9" s="33">
        <v>-0.1</v>
      </c>
      <c r="F9" s="34">
        <v>-0.35</v>
      </c>
      <c r="G9" s="33">
        <v>-0.1</v>
      </c>
      <c r="H9" s="34">
        <v>-0.05</v>
      </c>
      <c r="I9" s="33">
        <v>-0.1</v>
      </c>
      <c r="J9" s="34">
        <v>0.19</v>
      </c>
      <c r="K9" s="33">
        <v>-0.1</v>
      </c>
      <c r="L9" s="34">
        <v>0.42</v>
      </c>
    </row>
    <row r="10" spans="2:12">
      <c r="C10" s="33">
        <v>0</v>
      </c>
      <c r="D10" s="33">
        <v>-0.49</v>
      </c>
      <c r="E10" s="33">
        <v>0</v>
      </c>
      <c r="F10" s="34">
        <v>-0.35</v>
      </c>
      <c r="G10" s="33">
        <v>0</v>
      </c>
      <c r="H10" s="34">
        <v>-0.05</v>
      </c>
      <c r="I10" s="33">
        <v>0</v>
      </c>
      <c r="J10" s="34">
        <v>0.19</v>
      </c>
      <c r="K10" s="33">
        <v>0</v>
      </c>
      <c r="L10" s="34">
        <v>0.42</v>
      </c>
    </row>
    <row r="11" spans="2:12">
      <c r="C11" s="33">
        <v>0.1</v>
      </c>
      <c r="D11" s="33">
        <v>-0.49</v>
      </c>
      <c r="E11" s="33">
        <v>0.1</v>
      </c>
      <c r="F11" s="34">
        <v>-0.35</v>
      </c>
      <c r="G11" s="33">
        <v>0.1</v>
      </c>
      <c r="H11" s="34">
        <v>-0.05</v>
      </c>
      <c r="I11" s="33">
        <v>0.1</v>
      </c>
      <c r="J11" s="34">
        <v>0.19</v>
      </c>
      <c r="K11" s="33">
        <v>0.1</v>
      </c>
      <c r="L11" s="34">
        <v>0.42</v>
      </c>
    </row>
    <row r="12" spans="2:12">
      <c r="C12" s="33">
        <v>0.2</v>
      </c>
      <c r="D12" s="33">
        <v>-0.49</v>
      </c>
      <c r="E12" s="33">
        <v>0.2</v>
      </c>
      <c r="F12" s="34">
        <v>-0.35</v>
      </c>
      <c r="G12" s="33">
        <v>0.2</v>
      </c>
      <c r="H12" s="34">
        <v>-0.05</v>
      </c>
      <c r="I12" s="33">
        <v>0.2</v>
      </c>
      <c r="J12" s="34">
        <v>0.2</v>
      </c>
      <c r="K12" s="33">
        <v>0.2</v>
      </c>
      <c r="L12" s="34">
        <v>0.43</v>
      </c>
    </row>
    <row r="13" spans="2:12">
      <c r="C13" s="33">
        <v>0.3</v>
      </c>
      <c r="D13" s="33">
        <v>-0.49</v>
      </c>
      <c r="E13" s="33">
        <v>0.3</v>
      </c>
      <c r="F13" s="34">
        <v>-0.35</v>
      </c>
      <c r="G13" s="33">
        <v>0.3</v>
      </c>
      <c r="H13" s="34">
        <v>-0.05</v>
      </c>
      <c r="I13" s="33">
        <v>0.3</v>
      </c>
      <c r="J13" s="34">
        <v>0.2</v>
      </c>
      <c r="K13" s="33">
        <v>0.3</v>
      </c>
      <c r="L13" s="34">
        <v>0.44</v>
      </c>
    </row>
    <row r="14" spans="2:12">
      <c r="C14" s="33">
        <v>0.4</v>
      </c>
      <c r="D14" s="33">
        <v>-0.5</v>
      </c>
      <c r="E14" s="33">
        <v>0.4</v>
      </c>
      <c r="F14" s="34">
        <v>-0.35</v>
      </c>
      <c r="G14" s="33">
        <v>0.4</v>
      </c>
      <c r="H14" s="34">
        <v>-0.05</v>
      </c>
      <c r="I14" s="33">
        <v>0.4</v>
      </c>
      <c r="J14" s="34">
        <v>0.21</v>
      </c>
      <c r="K14" s="33">
        <v>0.4</v>
      </c>
      <c r="L14" s="34">
        <v>0.45</v>
      </c>
    </row>
    <row r="15" spans="2:12">
      <c r="C15" s="33">
        <v>0.5</v>
      </c>
      <c r="D15" s="33">
        <v>-0.5</v>
      </c>
      <c r="E15" s="33">
        <v>0.5</v>
      </c>
      <c r="F15" s="34">
        <v>-0.35</v>
      </c>
      <c r="G15" s="33">
        <v>0.5</v>
      </c>
      <c r="H15" s="34">
        <v>-0.05</v>
      </c>
      <c r="I15" s="33">
        <v>0.5</v>
      </c>
      <c r="J15" s="34">
        <v>0.21</v>
      </c>
      <c r="K15" s="33">
        <v>0.5</v>
      </c>
      <c r="L15" s="34">
        <v>0.5</v>
      </c>
    </row>
    <row r="18" spans="3:4">
      <c r="C18" s="5"/>
      <c r="D18" t="s">
        <v>1</v>
      </c>
    </row>
  </sheetData>
  <mergeCells count="5">
    <mergeCell ref="C3:D3"/>
    <mergeCell ref="E3:F3"/>
    <mergeCell ref="G3:H3"/>
    <mergeCell ref="I3:J3"/>
    <mergeCell ref="K3:L3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1:L18"/>
  <sheetViews>
    <sheetView tabSelected="1" topLeftCell="A40" workbookViewId="0">
      <selection activeCell="M60" sqref="M60"/>
    </sheetView>
  </sheetViews>
  <sheetFormatPr defaultRowHeight="15"/>
  <cols>
    <col min="1" max="1" width="3.42578125" customWidth="1"/>
    <col min="2" max="2" width="3.7109375" customWidth="1"/>
    <col min="3" max="12" width="10.7109375" customWidth="1"/>
  </cols>
  <sheetData>
    <row r="1" spans="2:12">
      <c r="C1" t="s">
        <v>33</v>
      </c>
    </row>
    <row r="3" spans="2:12" ht="18.75">
      <c r="C3" s="41" t="s">
        <v>43</v>
      </c>
      <c r="D3" s="41"/>
      <c r="E3" s="41" t="s">
        <v>44</v>
      </c>
      <c r="F3" s="41"/>
      <c r="G3" s="41" t="s">
        <v>45</v>
      </c>
      <c r="H3" s="41"/>
      <c r="I3" s="41" t="s">
        <v>46</v>
      </c>
      <c r="J3" s="41"/>
      <c r="K3" s="41" t="s">
        <v>47</v>
      </c>
      <c r="L3" s="41"/>
    </row>
    <row r="4" spans="2:12" s="1" customFormat="1">
      <c r="C4" s="25" t="s">
        <v>26</v>
      </c>
      <c r="D4" s="26" t="s">
        <v>27</v>
      </c>
      <c r="E4" s="25" t="s">
        <v>26</v>
      </c>
      <c r="F4" s="26" t="s">
        <v>27</v>
      </c>
      <c r="G4" s="25" t="s">
        <v>26</v>
      </c>
      <c r="H4" s="26" t="s">
        <v>27</v>
      </c>
      <c r="I4" s="25" t="s">
        <v>26</v>
      </c>
      <c r="J4" s="26" t="s">
        <v>27</v>
      </c>
      <c r="K4" s="27" t="s">
        <v>26</v>
      </c>
      <c r="L4" s="26" t="s">
        <v>27</v>
      </c>
    </row>
    <row r="5" spans="2:12">
      <c r="B5" t="s">
        <v>8</v>
      </c>
      <c r="C5" s="33">
        <v>-0.5</v>
      </c>
      <c r="D5" s="33"/>
      <c r="E5" s="33">
        <v>-0.5</v>
      </c>
      <c r="F5" s="35">
        <v>-0.36</v>
      </c>
      <c r="G5" s="33">
        <v>-0.5</v>
      </c>
      <c r="H5" s="35">
        <v>-0.03</v>
      </c>
      <c r="I5" s="35">
        <v>-0.5</v>
      </c>
      <c r="J5" s="35">
        <v>0.27</v>
      </c>
      <c r="K5" s="33"/>
      <c r="L5" s="35">
        <v>0.86</v>
      </c>
    </row>
    <row r="6" spans="2:12">
      <c r="B6" t="s">
        <v>8</v>
      </c>
      <c r="C6" s="33">
        <v>-0.4</v>
      </c>
      <c r="D6" s="24"/>
      <c r="E6" s="33">
        <v>-0.4</v>
      </c>
      <c r="F6" s="35">
        <v>-0.32</v>
      </c>
      <c r="G6" s="33">
        <v>-0.4</v>
      </c>
      <c r="H6" s="35">
        <v>-0.03</v>
      </c>
      <c r="I6" s="35">
        <v>-0.4</v>
      </c>
      <c r="J6" s="35">
        <v>0.25</v>
      </c>
      <c r="K6" s="33">
        <v>-0.4</v>
      </c>
      <c r="L6" s="35">
        <v>0.65</v>
      </c>
    </row>
    <row r="7" spans="2:12">
      <c r="C7" s="33">
        <v>-0.3</v>
      </c>
      <c r="D7" s="24"/>
      <c r="E7" s="33">
        <v>-0.3</v>
      </c>
      <c r="F7" s="35">
        <v>-0.3</v>
      </c>
      <c r="G7" s="33">
        <v>-0.3</v>
      </c>
      <c r="H7" s="35">
        <v>-0.03</v>
      </c>
      <c r="I7" s="35">
        <v>-0.3</v>
      </c>
      <c r="J7" s="35">
        <v>0.23</v>
      </c>
      <c r="K7" s="33">
        <v>-0.3</v>
      </c>
      <c r="L7" s="35">
        <v>0.54</v>
      </c>
    </row>
    <row r="8" spans="2:12">
      <c r="C8" s="33">
        <v>-0.2</v>
      </c>
      <c r="D8" s="35">
        <v>-0.5</v>
      </c>
      <c r="E8" s="33">
        <v>-0.2</v>
      </c>
      <c r="F8" s="35">
        <v>-0.25</v>
      </c>
      <c r="G8" s="33">
        <v>-0.2</v>
      </c>
      <c r="H8" s="35">
        <v>-0.03</v>
      </c>
      <c r="I8" s="35">
        <v>-0.2</v>
      </c>
      <c r="J8" s="35">
        <v>0.2</v>
      </c>
      <c r="K8" s="33">
        <v>-0.2</v>
      </c>
      <c r="L8" s="35">
        <v>0.46</v>
      </c>
    </row>
    <row r="9" spans="2:12">
      <c r="C9" s="33">
        <v>-0.1</v>
      </c>
      <c r="D9" s="35">
        <v>-0.45</v>
      </c>
      <c r="E9" s="33">
        <v>-0.1</v>
      </c>
      <c r="F9" s="35">
        <v>-0.25</v>
      </c>
      <c r="G9" s="33">
        <v>-0.1</v>
      </c>
      <c r="H9" s="35">
        <v>-0.03</v>
      </c>
      <c r="I9" s="35">
        <v>-0.1</v>
      </c>
      <c r="J9" s="35">
        <v>0.19</v>
      </c>
      <c r="K9" s="33">
        <v>-0.1</v>
      </c>
      <c r="L9" s="35">
        <v>0.42</v>
      </c>
    </row>
    <row r="10" spans="2:12">
      <c r="C10" s="33">
        <v>0</v>
      </c>
      <c r="D10" s="35">
        <v>-0.45</v>
      </c>
      <c r="E10" s="33">
        <v>0</v>
      </c>
      <c r="F10" s="35">
        <v>-0.25</v>
      </c>
      <c r="G10" s="33">
        <v>0</v>
      </c>
      <c r="H10" s="35">
        <v>-0.03</v>
      </c>
      <c r="I10" s="35">
        <v>0</v>
      </c>
      <c r="J10" s="35">
        <v>0.18</v>
      </c>
      <c r="K10" s="33">
        <v>0</v>
      </c>
      <c r="L10" s="35">
        <v>0.4</v>
      </c>
    </row>
    <row r="11" spans="2:12">
      <c r="C11" s="33">
        <v>0.1</v>
      </c>
      <c r="D11" s="35">
        <v>-0.45</v>
      </c>
      <c r="E11" s="33">
        <v>0.1</v>
      </c>
      <c r="F11" s="35">
        <v>-0.25</v>
      </c>
      <c r="G11" s="33">
        <v>0.1</v>
      </c>
      <c r="H11" s="35">
        <v>-0.03</v>
      </c>
      <c r="I11" s="35">
        <v>0.1</v>
      </c>
      <c r="J11" s="35">
        <v>0.19</v>
      </c>
      <c r="K11" s="33">
        <v>0.1</v>
      </c>
      <c r="L11" s="35">
        <v>0.42</v>
      </c>
    </row>
    <row r="12" spans="2:12">
      <c r="C12" s="33">
        <v>0.2</v>
      </c>
      <c r="D12" s="35">
        <v>-0.5</v>
      </c>
      <c r="E12" s="33">
        <v>0.2</v>
      </c>
      <c r="F12" s="35">
        <v>-0.25</v>
      </c>
      <c r="G12" s="33">
        <v>0.2</v>
      </c>
      <c r="H12" s="35">
        <v>-0.03</v>
      </c>
      <c r="I12" s="35">
        <v>0.2</v>
      </c>
      <c r="J12" s="35">
        <v>0.2</v>
      </c>
      <c r="K12" s="33">
        <v>0.2</v>
      </c>
      <c r="L12" s="35">
        <v>0.46</v>
      </c>
    </row>
    <row r="13" spans="2:12">
      <c r="C13" s="33">
        <v>0.3</v>
      </c>
      <c r="D13" s="24"/>
      <c r="E13" s="33">
        <v>0.3</v>
      </c>
      <c r="F13" s="35">
        <v>-0.3</v>
      </c>
      <c r="G13" s="33">
        <v>0.3</v>
      </c>
      <c r="H13" s="35">
        <v>-0.03</v>
      </c>
      <c r="I13" s="35">
        <v>0.3</v>
      </c>
      <c r="J13" s="35">
        <v>0.23</v>
      </c>
      <c r="K13" s="33">
        <v>0.3</v>
      </c>
      <c r="L13" s="35">
        <v>0.54</v>
      </c>
    </row>
    <row r="14" spans="2:12">
      <c r="C14" s="33">
        <v>0.4</v>
      </c>
      <c r="D14" s="24"/>
      <c r="E14" s="33">
        <v>0.4</v>
      </c>
      <c r="F14" s="35">
        <v>-0.32</v>
      </c>
      <c r="G14" s="33">
        <v>0.4</v>
      </c>
      <c r="H14" s="35">
        <v>-0.03</v>
      </c>
      <c r="I14" s="35">
        <v>0.4</v>
      </c>
      <c r="J14" s="35">
        <v>0.25</v>
      </c>
      <c r="K14" s="33">
        <v>0.4</v>
      </c>
      <c r="L14" s="35">
        <v>0.65</v>
      </c>
    </row>
    <row r="15" spans="2:12">
      <c r="C15" s="33">
        <v>0.5</v>
      </c>
      <c r="D15" s="24"/>
      <c r="E15" s="33">
        <v>0.5</v>
      </c>
      <c r="F15" s="35">
        <v>-0.36</v>
      </c>
      <c r="G15" s="33">
        <v>0.5</v>
      </c>
      <c r="H15" s="35">
        <v>-0.03</v>
      </c>
      <c r="I15" s="35">
        <v>0.5</v>
      </c>
      <c r="J15" s="35">
        <v>0.27</v>
      </c>
      <c r="K15" s="33"/>
      <c r="L15" s="35">
        <v>0.86</v>
      </c>
    </row>
    <row r="18" spans="3:4">
      <c r="C18" s="5"/>
      <c r="D18" t="s">
        <v>1</v>
      </c>
    </row>
  </sheetData>
  <mergeCells count="5">
    <mergeCell ref="C3:D3"/>
    <mergeCell ref="E3:F3"/>
    <mergeCell ref="G3:H3"/>
    <mergeCell ref="I3:J3"/>
    <mergeCell ref="K3:L3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B1:F18"/>
  <sheetViews>
    <sheetView topLeftCell="B31" workbookViewId="0">
      <selection activeCell="M47" sqref="M46:M47"/>
    </sheetView>
  </sheetViews>
  <sheetFormatPr defaultRowHeight="15"/>
  <cols>
    <col min="1" max="1" width="3.42578125" customWidth="1"/>
    <col min="2" max="2" width="3.7109375" customWidth="1"/>
    <col min="3" max="12" width="10.7109375" customWidth="1"/>
  </cols>
  <sheetData>
    <row r="1" spans="2:6">
      <c r="C1" t="s">
        <v>34</v>
      </c>
    </row>
    <row r="3" spans="2:6" ht="18.75">
      <c r="C3" s="41" t="s">
        <v>28</v>
      </c>
      <c r="D3" s="41"/>
      <c r="E3" s="41" t="s">
        <v>30</v>
      </c>
      <c r="F3" s="41"/>
    </row>
    <row r="4" spans="2:6" s="1" customFormat="1">
      <c r="C4" s="25" t="s">
        <v>26</v>
      </c>
      <c r="D4" s="26" t="s">
        <v>27</v>
      </c>
      <c r="E4" s="25" t="s">
        <v>26</v>
      </c>
      <c r="F4" s="26" t="s">
        <v>27</v>
      </c>
    </row>
    <row r="5" spans="2:6">
      <c r="B5" t="s">
        <v>8</v>
      </c>
      <c r="C5" s="35">
        <v>-0.5</v>
      </c>
      <c r="D5" s="35">
        <v>0.21</v>
      </c>
      <c r="E5" s="35">
        <v>-0.5</v>
      </c>
      <c r="F5" s="35">
        <v>0.6</v>
      </c>
    </row>
    <row r="6" spans="2:6">
      <c r="B6" t="s">
        <v>8</v>
      </c>
      <c r="C6" s="35">
        <v>-0.4</v>
      </c>
      <c r="D6" s="35">
        <v>0.21</v>
      </c>
      <c r="E6" s="35">
        <v>-0.4</v>
      </c>
      <c r="F6" s="35">
        <v>0.55000000000000004</v>
      </c>
    </row>
    <row r="7" spans="2:6">
      <c r="C7" s="35">
        <v>-0.3</v>
      </c>
      <c r="D7" s="35">
        <v>0.2</v>
      </c>
      <c r="E7" s="35">
        <v>-0.3</v>
      </c>
      <c r="F7" s="35">
        <v>0.48</v>
      </c>
    </row>
    <row r="8" spans="2:6">
      <c r="C8" s="35">
        <v>-0.2</v>
      </c>
      <c r="D8" s="35">
        <v>0.2</v>
      </c>
      <c r="E8" s="35">
        <v>-0.2</v>
      </c>
      <c r="F8" s="35">
        <v>0.42</v>
      </c>
    </row>
    <row r="9" spans="2:6">
      <c r="C9" s="35">
        <v>-0.1</v>
      </c>
      <c r="D9" s="35">
        <v>0.18</v>
      </c>
      <c r="E9" s="35">
        <v>-0.1</v>
      </c>
      <c r="F9" s="35">
        <v>0.39</v>
      </c>
    </row>
    <row r="10" spans="2:6">
      <c r="C10" s="35">
        <v>0</v>
      </c>
      <c r="D10" s="35">
        <v>0.18</v>
      </c>
      <c r="E10" s="35">
        <v>0</v>
      </c>
      <c r="F10" s="35">
        <v>0.39</v>
      </c>
    </row>
    <row r="11" spans="2:6">
      <c r="C11" s="35">
        <v>0.1</v>
      </c>
      <c r="D11" s="35">
        <v>0.18</v>
      </c>
      <c r="E11" s="35">
        <v>0.1</v>
      </c>
      <c r="F11" s="35">
        <v>0.39</v>
      </c>
    </row>
    <row r="12" spans="2:6">
      <c r="C12" s="35">
        <v>0.2</v>
      </c>
      <c r="D12" s="35">
        <v>0.2</v>
      </c>
      <c r="E12" s="35">
        <v>0.2</v>
      </c>
      <c r="F12" s="35">
        <v>0.42</v>
      </c>
    </row>
    <row r="13" spans="2:6">
      <c r="C13" s="35">
        <v>0.3</v>
      </c>
      <c r="D13" s="35">
        <v>0.2</v>
      </c>
      <c r="E13" s="35">
        <v>0.3</v>
      </c>
      <c r="F13" s="35">
        <v>0.48</v>
      </c>
    </row>
    <row r="14" spans="2:6">
      <c r="C14" s="35">
        <v>0.4</v>
      </c>
      <c r="D14" s="35">
        <v>0.21</v>
      </c>
      <c r="E14" s="35">
        <v>0.4</v>
      </c>
      <c r="F14" s="35">
        <v>0.55000000000000004</v>
      </c>
    </row>
    <row r="15" spans="2:6">
      <c r="C15" s="35">
        <v>0.5</v>
      </c>
      <c r="D15" s="35">
        <v>0.21</v>
      </c>
      <c r="E15" s="35">
        <v>0.5</v>
      </c>
      <c r="F15" s="35">
        <v>0.6</v>
      </c>
    </row>
    <row r="18" spans="3:4">
      <c r="C18" s="5"/>
      <c r="D18" t="s">
        <v>1</v>
      </c>
    </row>
  </sheetData>
  <mergeCells count="2">
    <mergeCell ref="C3:D3"/>
    <mergeCell ref="E3:F3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DIMENSIONAMENTO - 02</vt:lpstr>
      <vt:lpstr>DIMENSIONAMENTO - 01</vt:lpstr>
      <vt:lpstr>7.1. CONDUTIVIDADE DA ÁGUA </vt:lpstr>
      <vt:lpstr>7.2. PLANOS PARALELOS</vt:lpstr>
      <vt:lpstr>7.3. DOIS CILINDROS</vt:lpstr>
      <vt:lpstr>7.4. CILINDRO e PLANO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 Tomas</dc:creator>
  <cp:lastModifiedBy>Americo Tomas</cp:lastModifiedBy>
  <cp:lastPrinted>2014-10-03T19:51:43Z</cp:lastPrinted>
  <dcterms:created xsi:type="dcterms:W3CDTF">2014-09-30T18:40:40Z</dcterms:created>
  <dcterms:modified xsi:type="dcterms:W3CDTF">2014-10-04T16:05:17Z</dcterms:modified>
</cp:coreProperties>
</file>