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4295" windowHeight="4890" tabRatio="843" activeTab="5"/>
  </bookViews>
  <sheets>
    <sheet name="DIMENSIONAMENTO - 3_a) b) c)" sheetId="1" r:id="rId1"/>
    <sheet name="DIMENS. - EQ. POSICOES" sheetId="7" r:id="rId2"/>
    <sheet name="DIMENS. - EQ. VELOCIDADE" sheetId="8" r:id="rId3"/>
    <sheet name="Delta Vp em KV" sheetId="9" r:id="rId4"/>
    <sheet name="v0 - velocidade inicial " sheetId="10" r:id="rId5"/>
    <sheet name="Campo E " sheetId="11" r:id="rId6"/>
    <sheet name="Campo E em funcao delta Vp" sheetId="12" r:id="rId7"/>
  </sheets>
  <calcPr calcId="124519"/>
</workbook>
</file>

<file path=xl/calcChain.xml><?xml version="1.0" encoding="utf-8"?>
<calcChain xmlns="http://schemas.openxmlformats.org/spreadsheetml/2006/main">
  <c r="B4" i="12"/>
  <c r="B25"/>
  <c r="B20"/>
  <c r="B15"/>
  <c r="B9"/>
  <c r="B22"/>
  <c r="B23"/>
  <c r="B24"/>
  <c r="B21"/>
  <c r="B17"/>
  <c r="B18"/>
  <c r="B19"/>
  <c r="B16"/>
  <c r="B11"/>
  <c r="B12"/>
  <c r="B13"/>
  <c r="B14"/>
  <c r="B10"/>
  <c r="B6"/>
  <c r="B7"/>
  <c r="B8"/>
  <c r="B5"/>
  <c r="E4" i="10"/>
  <c r="E53" i="11" s="1"/>
  <c r="E6" s="1"/>
  <c r="C12" i="12" s="1"/>
  <c r="F4" i="10"/>
  <c r="F53" i="11" s="1"/>
  <c r="F8" s="1"/>
  <c r="C20" i="12" s="1"/>
  <c r="G4" i="10"/>
  <c r="G53" i="11" s="1"/>
  <c r="G8" s="1"/>
  <c r="C25" i="12" s="1"/>
  <c r="D4" i="10"/>
  <c r="D53" i="11" s="1"/>
  <c r="D8" s="1"/>
  <c r="C8" i="12" s="1"/>
  <c r="C14" i="8"/>
  <c r="C16"/>
  <c r="C19" i="7"/>
  <c r="J11"/>
  <c r="C14"/>
  <c r="D9" i="11" l="1"/>
  <c r="C9" i="12" s="1"/>
  <c r="D5" i="11"/>
  <c r="C5" i="12" s="1"/>
  <c r="E7" i="11"/>
  <c r="C13" i="12" s="1"/>
  <c r="F4" i="11"/>
  <c r="C16" i="12" s="1"/>
  <c r="F5" i="11"/>
  <c r="C17" i="12" s="1"/>
  <c r="G5" i="11"/>
  <c r="C22" i="12" s="1"/>
  <c r="D4" i="11"/>
  <c r="C4" i="12" s="1"/>
  <c r="D6" i="11"/>
  <c r="C6" i="12" s="1"/>
  <c r="E8" i="11"/>
  <c r="C14" i="12" s="1"/>
  <c r="G4" i="11"/>
  <c r="C21" i="12" s="1"/>
  <c r="F6" i="11"/>
  <c r="C18" i="12" s="1"/>
  <c r="G6" i="11"/>
  <c r="C23" i="12" s="1"/>
  <c r="D7" i="11"/>
  <c r="C7" i="12" s="1"/>
  <c r="E9" i="11"/>
  <c r="C15" i="12" s="1"/>
  <c r="E5" i="11"/>
  <c r="C11" i="12" s="1"/>
  <c r="F7" i="11"/>
  <c r="C19" i="12" s="1"/>
  <c r="G7" i="11"/>
  <c r="C24" i="12" s="1"/>
  <c r="E4" i="11"/>
  <c r="C10" i="12" s="1"/>
</calcChain>
</file>

<file path=xl/sharedStrings.xml><?xml version="1.0" encoding="utf-8"?>
<sst xmlns="http://schemas.openxmlformats.org/spreadsheetml/2006/main" count="109" uniqueCount="51">
  <si>
    <t>INPUT DATA</t>
  </si>
  <si>
    <t>FORMULA</t>
  </si>
  <si>
    <t xml:space="preserve"> </t>
  </si>
  <si>
    <t>Zi</t>
  </si>
  <si>
    <t>Yi</t>
  </si>
  <si>
    <t>Xi</t>
  </si>
  <si>
    <t>q (carga electrica: C)</t>
  </si>
  <si>
    <t>massa (electrao: Kg)</t>
  </si>
  <si>
    <t>x0</t>
  </si>
  <si>
    <t>t</t>
  </si>
  <si>
    <t>v0x</t>
  </si>
  <si>
    <t>ax</t>
  </si>
  <si>
    <t>y0</t>
  </si>
  <si>
    <t>v0y</t>
  </si>
  <si>
    <t>ay</t>
  </si>
  <si>
    <t>campo E (: V/m)</t>
  </si>
  <si>
    <t>desaparece</t>
  </si>
  <si>
    <t>x = d</t>
  </si>
  <si>
    <t>y = h</t>
  </si>
  <si>
    <t>d (distancia)</t>
  </si>
  <si>
    <t>h (altura)</t>
  </si>
  <si>
    <t>constante</t>
  </si>
  <si>
    <t>CONSTANTS</t>
  </si>
  <si>
    <t>TITLE</t>
  </si>
  <si>
    <r>
      <t xml:space="preserve"> Sabendo: q, m, E, </t>
    </r>
    <r>
      <rPr>
        <sz val="11"/>
        <color rgb="FFFF000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, v0x</t>
    </r>
  </si>
  <si>
    <r>
      <t xml:space="preserve"> Sabendo: q, m, E, 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, v0x</t>
    </r>
  </si>
  <si>
    <t>potencial diference V;  [V]</t>
  </si>
  <si>
    <t xml:space="preserve"> Sabendo: q, deltaV, m</t>
  </si>
  <si>
    <t>v (ponto b)</t>
  </si>
  <si>
    <t>velocidade inicial vi;  [m/s]</t>
  </si>
  <si>
    <t>verificacao (vi=0)</t>
  </si>
  <si>
    <t>deltaV (KV)</t>
  </si>
  <si>
    <t>delta Va; [kV]</t>
  </si>
  <si>
    <t>delta Va = 2; [KV]</t>
  </si>
  <si>
    <t>delta Va = 3; [KV]</t>
  </si>
  <si>
    <t>delta Va = 4; [KV]</t>
  </si>
  <si>
    <t>delta Va = 4.5; [KV]</t>
  </si>
  <si>
    <t>v0; [m/s]</t>
  </si>
  <si>
    <t>campo E (V/m)</t>
  </si>
  <si>
    <t>h (altura: m)</t>
  </si>
  <si>
    <t>x; [m]</t>
  </si>
  <si>
    <t xml:space="preserve">delta Vp </t>
  </si>
  <si>
    <t>(eixo xx)</t>
  </si>
  <si>
    <t>E(delta Vp)</t>
  </si>
  <si>
    <t>x = d; [m]</t>
  </si>
  <si>
    <t>y = h = 0,01; [m]</t>
  </si>
  <si>
    <t>y=0,01; [m]</t>
  </si>
  <si>
    <t>campo E para deltaVa = 2; [KV]</t>
  </si>
  <si>
    <t>campo E para deltaVa = 3; [KV]</t>
  </si>
  <si>
    <t>campo E para deltaVa = 4; [KV]</t>
  </si>
  <si>
    <t>campo E para deltaVa = 4.5; [KV]</t>
  </si>
</sst>
</file>

<file path=xl/styles.xml><?xml version="1.0" encoding="utf-8"?>
<styleSheet xmlns="http://schemas.openxmlformats.org/spreadsheetml/2006/main">
  <numFmts count="1">
    <numFmt numFmtId="164" formatCode="0.000E+00"/>
  </numFmts>
  <fonts count="1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22"/>
      <color rgb="FF92D050"/>
      <name val="Calibri"/>
      <family val="2"/>
      <scheme val="minor"/>
    </font>
    <font>
      <sz val="18"/>
      <color rgb="FFFFFF00"/>
      <name val="Calibri"/>
      <family val="2"/>
      <scheme val="minor"/>
    </font>
    <font>
      <sz val="9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0" fillId="0" borderId="3" xfId="0" applyBorder="1"/>
    <xf numFmtId="0" fontId="0" fillId="0" borderId="0" xfId="0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0" fillId="5" borderId="0" xfId="0" applyFill="1"/>
    <xf numFmtId="164" fontId="7" fillId="3" borderId="0" xfId="0" applyNumberFormat="1" applyFont="1" applyFill="1"/>
    <xf numFmtId="0" fontId="5" fillId="4" borderId="0" xfId="0" applyFont="1" applyFill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3" fillId="0" borderId="0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64" fontId="6" fillId="2" borderId="6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7" xfId="0" applyFont="1" applyBorder="1"/>
    <xf numFmtId="0" fontId="0" fillId="8" borderId="0" xfId="0" applyFill="1"/>
    <xf numFmtId="164" fontId="1" fillId="8" borderId="5" xfId="0" applyNumberFormat="1" applyFont="1" applyFill="1" applyBorder="1" applyAlignment="1">
      <alignment horizontal="center"/>
    </xf>
    <xf numFmtId="164" fontId="1" fillId="8" borderId="8" xfId="0" applyNumberFormat="1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5" borderId="7" xfId="0" applyFill="1" applyBorder="1"/>
    <xf numFmtId="0" fontId="0" fillId="5" borderId="0" xfId="0" applyFont="1" applyFill="1" applyBorder="1"/>
    <xf numFmtId="0" fontId="0" fillId="5" borderId="8" xfId="0" applyFont="1" applyFill="1" applyBorder="1"/>
    <xf numFmtId="164" fontId="7" fillId="3" borderId="6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0" fillId="9" borderId="0" xfId="0" applyFill="1"/>
    <xf numFmtId="0" fontId="10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/>
    <xf numFmtId="164" fontId="9" fillId="4" borderId="5" xfId="0" applyNumberFormat="1" applyFont="1" applyFill="1" applyBorder="1" applyAlignment="1">
      <alignment horizontal="center"/>
    </xf>
    <xf numFmtId="164" fontId="9" fillId="4" borderId="8" xfId="0" applyNumberFormat="1" applyFont="1" applyFill="1" applyBorder="1" applyAlignment="1">
      <alignment horizontal="center"/>
    </xf>
    <xf numFmtId="11" fontId="9" fillId="4" borderId="0" xfId="0" applyNumberFormat="1" applyFont="1" applyFill="1" applyAlignment="1">
      <alignment horizontal="center"/>
    </xf>
    <xf numFmtId="11" fontId="0" fillId="3" borderId="0" xfId="0" applyNumberFormat="1" applyFill="1"/>
    <xf numFmtId="11" fontId="0" fillId="9" borderId="0" xfId="0" applyNumberFormat="1" applyFill="1"/>
    <xf numFmtId="11" fontId="0" fillId="10" borderId="0" xfId="0" applyNumberFormat="1" applyFill="1"/>
    <xf numFmtId="11" fontId="0" fillId="11" borderId="0" xfId="0" applyNumberFormat="1" applyFill="1"/>
    <xf numFmtId="0" fontId="11" fillId="4" borderId="9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1" fontId="1" fillId="8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/>
              <a:t>DIAGRAMA</a:t>
            </a:r>
            <a:r>
              <a:rPr lang="pt-PT" baseline="0"/>
              <a:t> DE DISPERSAO - regressao Linear</a:t>
            </a:r>
            <a:endParaRPr lang="pt-PT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'DIMENSIONAMENTO - 3_a) b) c)'!$G$2</c:f>
              <c:strCache>
                <c:ptCount val="1"/>
                <c:pt idx="0">
                  <c:v>Yi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'DIMENSIONAMENTO - 3_a) b) c)'!$F$3:$F$9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34</c:v>
                </c:pt>
                <c:pt idx="6">
                  <c:v>40</c:v>
                </c:pt>
              </c:numCache>
            </c:numRef>
          </c:xVal>
          <c:yVal>
            <c:numRef>
              <c:f>'DIMENSIONAMENTO - 3_a) b) c)'!$G$3:$G$9</c:f>
              <c:numCache>
                <c:formatCode>General</c:formatCode>
                <c:ptCount val="7"/>
                <c:pt idx="0">
                  <c:v>32</c:v>
                </c:pt>
                <c:pt idx="1">
                  <c:v>50</c:v>
                </c:pt>
                <c:pt idx="2">
                  <c:v>59</c:v>
                </c:pt>
                <c:pt idx="3">
                  <c:v>71</c:v>
                </c:pt>
                <c:pt idx="4">
                  <c:v>90</c:v>
                </c:pt>
                <c:pt idx="5">
                  <c:v>107</c:v>
                </c:pt>
                <c:pt idx="6">
                  <c:v>125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'DIMENSIONAMENTO - 3_a) b) c)'!$H$2</c:f>
              <c:strCache>
                <c:ptCount val="1"/>
                <c:pt idx="0">
                  <c:v>Zi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'DIMENSIONAMENTO - 3_a) b) c)'!$F$3:$F$9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34</c:v>
                </c:pt>
                <c:pt idx="6">
                  <c:v>40</c:v>
                </c:pt>
              </c:numCache>
            </c:numRef>
          </c:xVal>
          <c:yVal>
            <c:numRef>
              <c:f>'DIMENSIONAMENTO - 3_a) b) c)'!$H$3:$H$9</c:f>
              <c:numCache>
                <c:formatCode>General</c:formatCode>
                <c:ptCount val="7"/>
                <c:pt idx="0">
                  <c:v>20</c:v>
                </c:pt>
                <c:pt idx="1">
                  <c:v>10</c:v>
                </c:pt>
                <c:pt idx="2">
                  <c:v>25</c:v>
                </c:pt>
                <c:pt idx="3">
                  <c:v>40</c:v>
                </c:pt>
                <c:pt idx="4">
                  <c:v>27</c:v>
                </c:pt>
                <c:pt idx="5">
                  <c:v>10</c:v>
                </c:pt>
                <c:pt idx="6">
                  <c:v>27</c:v>
                </c:pt>
              </c:numCache>
            </c:numRef>
          </c:yVal>
          <c:smooth val="1"/>
        </c:ser>
        <c:axId val="92583040"/>
        <c:axId val="92584960"/>
      </c:scatterChart>
      <c:valAx>
        <c:axId val="92583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eixo xx</a:t>
                </a:r>
                <a:r>
                  <a:rPr lang="pt-PT" baseline="0"/>
                  <a:t> (Xi)</a:t>
                </a:r>
                <a:endParaRPr lang="pt-PT"/>
              </a:p>
            </c:rich>
          </c:tx>
          <c:layout/>
        </c:title>
        <c:numFmt formatCode="General" sourceLinked="1"/>
        <c:tickLblPos val="nextTo"/>
        <c:crossAx val="92584960"/>
        <c:crosses val="autoZero"/>
        <c:crossBetween val="midCat"/>
      </c:valAx>
      <c:valAx>
        <c:axId val="9258496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Yi = F(Xi)</a:t>
                </a:r>
              </a:p>
              <a:p>
                <a:pPr>
                  <a:defRPr/>
                </a:pPr>
                <a:r>
                  <a:rPr lang="pt-PT"/>
                  <a:t>Zi</a:t>
                </a:r>
                <a:r>
                  <a:rPr lang="pt-PT" baseline="0"/>
                  <a:t> = f(Xi)</a:t>
                </a:r>
                <a:endParaRPr lang="pt-PT"/>
              </a:p>
            </c:rich>
          </c:tx>
          <c:layout/>
        </c:title>
        <c:numFmt formatCode="General" sourceLinked="1"/>
        <c:tickLblPos val="nextTo"/>
        <c:crossAx val="92583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scatterChart>
        <c:scatterStyle val="smoothMarker"/>
        <c:ser>
          <c:idx val="0"/>
          <c:order val="0"/>
          <c:tx>
            <c:strRef>
              <c:f>'Delta Vp em KV'!$D$3</c:f>
              <c:strCache>
                <c:ptCount val="1"/>
                <c:pt idx="0">
                  <c:v>delta Va = 2; [KV]</c:v>
                </c:pt>
              </c:strCache>
            </c:strRef>
          </c:tx>
          <c:trendline>
            <c:trendlineType val="linear"/>
          </c:trendline>
          <c:xVal>
            <c:numRef>
              <c:f>'Delta Vp em KV'!$C$4:$C$9</c:f>
              <c:numCache>
                <c:formatCode>General</c:formatCode>
                <c:ptCount val="6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</c:numCache>
            </c:numRef>
          </c:xVal>
          <c:yVal>
            <c:numRef>
              <c:f>'Delta Vp em KV'!$D$4:$D$9</c:f>
              <c:numCache>
                <c:formatCode>General</c:formatCode>
                <c:ptCount val="6"/>
                <c:pt idx="0">
                  <c:v>0.8</c:v>
                </c:pt>
                <c:pt idx="1">
                  <c:v>1</c:v>
                </c:pt>
                <c:pt idx="2">
                  <c:v>1.4</c:v>
                </c:pt>
                <c:pt idx="3">
                  <c:v>2.1</c:v>
                </c:pt>
                <c:pt idx="4">
                  <c:v>3.7</c:v>
                </c:pt>
                <c:pt idx="5">
                  <c:v>8.6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'Delta Vp em KV'!$E$3</c:f>
              <c:strCache>
                <c:ptCount val="1"/>
                <c:pt idx="0">
                  <c:v>delta Va = 3; [KV]</c:v>
                </c:pt>
              </c:strCache>
            </c:strRef>
          </c:tx>
          <c:trendline>
            <c:trendlineType val="linear"/>
          </c:trendline>
          <c:xVal>
            <c:numRef>
              <c:f>'Delta Vp em KV'!$C$4:$C$9</c:f>
              <c:numCache>
                <c:formatCode>General</c:formatCode>
                <c:ptCount val="6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</c:numCache>
            </c:numRef>
          </c:xVal>
          <c:yVal>
            <c:numRef>
              <c:f>'Delta Vp em KV'!$E$4:$E$9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1.5</c:v>
                </c:pt>
                <c:pt idx="2">
                  <c:v>2</c:v>
                </c:pt>
                <c:pt idx="3">
                  <c:v>3.1</c:v>
                </c:pt>
                <c:pt idx="4">
                  <c:v>5.3</c:v>
                </c:pt>
                <c:pt idx="5">
                  <c:v>10.1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'Delta Vp em KV'!$F$3</c:f>
              <c:strCache>
                <c:ptCount val="1"/>
                <c:pt idx="0">
                  <c:v>delta Va = 4; [KV]</c:v>
                </c:pt>
              </c:strCache>
            </c:strRef>
          </c:tx>
          <c:trendline>
            <c:trendlineType val="linear"/>
          </c:trendline>
          <c:xVal>
            <c:numRef>
              <c:f>'Delta Vp em KV'!$C$4:$C$9</c:f>
              <c:numCache>
                <c:formatCode>General</c:formatCode>
                <c:ptCount val="6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</c:numCache>
            </c:numRef>
          </c:xVal>
          <c:yVal>
            <c:numRef>
              <c:f>'Delta Vp em KV'!$F$4:$F$8</c:f>
              <c:numCache>
                <c:formatCode>General</c:formatCode>
                <c:ptCount val="5"/>
                <c:pt idx="0">
                  <c:v>1.5</c:v>
                </c:pt>
                <c:pt idx="1">
                  <c:v>2</c:v>
                </c:pt>
                <c:pt idx="2">
                  <c:v>2.7</c:v>
                </c:pt>
                <c:pt idx="3">
                  <c:v>4.2</c:v>
                </c:pt>
                <c:pt idx="4">
                  <c:v>7.4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'Delta Vp em KV'!$G$3</c:f>
              <c:strCache>
                <c:ptCount val="1"/>
                <c:pt idx="0">
                  <c:v>delta Va = 4.5; [KV]</c:v>
                </c:pt>
              </c:strCache>
            </c:strRef>
          </c:tx>
          <c:trendline>
            <c:trendlineType val="linear"/>
          </c:trendline>
          <c:xVal>
            <c:numRef>
              <c:f>'Delta Vp em KV'!$C$4:$C$9</c:f>
              <c:numCache>
                <c:formatCode>General</c:formatCode>
                <c:ptCount val="6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</c:numCache>
            </c:numRef>
          </c:xVal>
          <c:yVal>
            <c:numRef>
              <c:f>'Delta Vp em KV'!$G$4:$G$8</c:f>
              <c:numCache>
                <c:formatCode>General</c:formatCode>
                <c:ptCount val="5"/>
                <c:pt idx="0">
                  <c:v>1.8</c:v>
                </c:pt>
                <c:pt idx="1">
                  <c:v>2.2999999999999998</c:v>
                </c:pt>
                <c:pt idx="2">
                  <c:v>3.1</c:v>
                </c:pt>
                <c:pt idx="3">
                  <c:v>4.5999999999999996</c:v>
                </c:pt>
                <c:pt idx="4">
                  <c:v>8.3000000000000007</c:v>
                </c:pt>
              </c:numCache>
            </c:numRef>
          </c:yVal>
          <c:smooth val="1"/>
        </c:ser>
        <c:axId val="93470080"/>
        <c:axId val="93488640"/>
      </c:scatterChart>
      <c:valAx>
        <c:axId val="93470080"/>
        <c:scaling>
          <c:orientation val="minMax"/>
          <c:min val="4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Valores do</a:t>
                </a:r>
                <a:r>
                  <a:rPr lang="pt-PT" baseline="0"/>
                  <a:t> eixo xx; y=1; [cm]</a:t>
                </a:r>
                <a:endParaRPr lang="pt-PT"/>
              </a:p>
            </c:rich>
          </c:tx>
        </c:title>
        <c:numFmt formatCode="General" sourceLinked="1"/>
        <c:tickLblPos val="nextTo"/>
        <c:crossAx val="93488640"/>
        <c:crosses val="autoZero"/>
        <c:crossBetween val="midCat"/>
      </c:valAx>
      <c:valAx>
        <c:axId val="9348864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delta</a:t>
                </a:r>
                <a:r>
                  <a:rPr lang="pt-PT" baseline="0"/>
                  <a:t> V; [KV]</a:t>
                </a:r>
                <a:endParaRPr lang="pt-PT"/>
              </a:p>
            </c:rich>
          </c:tx>
        </c:title>
        <c:numFmt formatCode="General" sourceLinked="1"/>
        <c:tickLblPos val="nextTo"/>
        <c:crossAx val="934700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scatterChart>
        <c:scatterStyle val="smoothMarker"/>
        <c:ser>
          <c:idx val="0"/>
          <c:order val="0"/>
          <c:tx>
            <c:strRef>
              <c:f>'Delta Vp em KV'!$D$3</c:f>
              <c:strCache>
                <c:ptCount val="1"/>
                <c:pt idx="0">
                  <c:v>delta Va = 2; [KV]</c:v>
                </c:pt>
              </c:strCache>
            </c:strRef>
          </c:tx>
          <c:xVal>
            <c:numRef>
              <c:f>'Delta Vp em KV'!$C$4:$C$9</c:f>
              <c:numCache>
                <c:formatCode>General</c:formatCode>
                <c:ptCount val="6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</c:numCache>
            </c:numRef>
          </c:xVal>
          <c:yVal>
            <c:numRef>
              <c:f>'Delta Vp em KV'!$D$4:$D$9</c:f>
              <c:numCache>
                <c:formatCode>General</c:formatCode>
                <c:ptCount val="6"/>
                <c:pt idx="0">
                  <c:v>0.8</c:v>
                </c:pt>
                <c:pt idx="1">
                  <c:v>1</c:v>
                </c:pt>
                <c:pt idx="2">
                  <c:v>1.4</c:v>
                </c:pt>
                <c:pt idx="3">
                  <c:v>2.1</c:v>
                </c:pt>
                <c:pt idx="4">
                  <c:v>3.7</c:v>
                </c:pt>
                <c:pt idx="5">
                  <c:v>8.6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'Delta Vp em KV'!$E$3</c:f>
              <c:strCache>
                <c:ptCount val="1"/>
                <c:pt idx="0">
                  <c:v>delta Va = 3; [KV]</c:v>
                </c:pt>
              </c:strCache>
            </c:strRef>
          </c:tx>
          <c:xVal>
            <c:numRef>
              <c:f>'Delta Vp em KV'!$C$4:$C$9</c:f>
              <c:numCache>
                <c:formatCode>General</c:formatCode>
                <c:ptCount val="6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</c:numCache>
            </c:numRef>
          </c:xVal>
          <c:yVal>
            <c:numRef>
              <c:f>'Delta Vp em KV'!$E$4:$E$9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1.5</c:v>
                </c:pt>
                <c:pt idx="2">
                  <c:v>2</c:v>
                </c:pt>
                <c:pt idx="3">
                  <c:v>3.1</c:v>
                </c:pt>
                <c:pt idx="4">
                  <c:v>5.3</c:v>
                </c:pt>
                <c:pt idx="5">
                  <c:v>10.1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'Delta Vp em KV'!$F$3</c:f>
              <c:strCache>
                <c:ptCount val="1"/>
                <c:pt idx="0">
                  <c:v>delta Va = 4; [KV]</c:v>
                </c:pt>
              </c:strCache>
            </c:strRef>
          </c:tx>
          <c:xVal>
            <c:numRef>
              <c:f>'Delta Vp em KV'!$C$4:$C$9</c:f>
              <c:numCache>
                <c:formatCode>General</c:formatCode>
                <c:ptCount val="6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</c:numCache>
            </c:numRef>
          </c:xVal>
          <c:yVal>
            <c:numRef>
              <c:f>'Delta Vp em KV'!$F$4:$F$9</c:f>
              <c:numCache>
                <c:formatCode>General</c:formatCode>
                <c:ptCount val="6"/>
                <c:pt idx="0">
                  <c:v>1.5</c:v>
                </c:pt>
                <c:pt idx="1">
                  <c:v>2</c:v>
                </c:pt>
                <c:pt idx="2">
                  <c:v>2.7</c:v>
                </c:pt>
                <c:pt idx="3">
                  <c:v>4.2</c:v>
                </c:pt>
                <c:pt idx="4">
                  <c:v>7.4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'Delta Vp em KV'!$G$3</c:f>
              <c:strCache>
                <c:ptCount val="1"/>
                <c:pt idx="0">
                  <c:v>delta Va = 4.5; [KV]</c:v>
                </c:pt>
              </c:strCache>
            </c:strRef>
          </c:tx>
          <c:xVal>
            <c:numRef>
              <c:f>'Delta Vp em KV'!$C$4:$C$9</c:f>
              <c:numCache>
                <c:formatCode>General</c:formatCode>
                <c:ptCount val="6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</c:numCache>
            </c:numRef>
          </c:xVal>
          <c:yVal>
            <c:numRef>
              <c:f>'Delta Vp em KV'!$G$4:$G$9</c:f>
              <c:numCache>
                <c:formatCode>General</c:formatCode>
                <c:ptCount val="6"/>
                <c:pt idx="0">
                  <c:v>1.8</c:v>
                </c:pt>
                <c:pt idx="1">
                  <c:v>2.2999999999999998</c:v>
                </c:pt>
                <c:pt idx="2">
                  <c:v>3.1</c:v>
                </c:pt>
                <c:pt idx="3">
                  <c:v>4.5999999999999996</c:v>
                </c:pt>
                <c:pt idx="4">
                  <c:v>8.3000000000000007</c:v>
                </c:pt>
              </c:numCache>
            </c:numRef>
          </c:yVal>
          <c:smooth val="1"/>
        </c:ser>
        <c:axId val="93511040"/>
        <c:axId val="93525504"/>
      </c:scatterChart>
      <c:valAx>
        <c:axId val="93511040"/>
        <c:scaling>
          <c:orientation val="minMax"/>
          <c:min val="3.0000000000000002E-2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 sz="1000" b="0" i="0" u="none" strike="noStrike" baseline="0"/>
                  <a:t>x = d; [m]</a:t>
                </a:r>
                <a:r>
                  <a:rPr lang="pt-PT" sz="1000" b="1" i="0" u="none" strike="noStrike" baseline="0"/>
                  <a:t> </a:t>
                </a:r>
                <a:endParaRPr lang="pt-PT"/>
              </a:p>
            </c:rich>
          </c:tx>
          <c:layout/>
        </c:title>
        <c:numFmt formatCode="General" sourceLinked="1"/>
        <c:tickLblPos val="nextTo"/>
        <c:crossAx val="93525504"/>
        <c:crosses val="autoZero"/>
        <c:crossBetween val="midCat"/>
      </c:valAx>
      <c:valAx>
        <c:axId val="9352550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delta Va;</a:t>
                </a:r>
                <a:r>
                  <a:rPr lang="pt-PT" baseline="0"/>
                  <a:t> </a:t>
                </a:r>
                <a:r>
                  <a:rPr lang="pt-PT"/>
                  <a:t>[KV]</a:t>
                </a:r>
              </a:p>
            </c:rich>
          </c:tx>
          <c:layout/>
        </c:title>
        <c:numFmt formatCode="General" sourceLinked="1"/>
        <c:tickLblPos val="nextTo"/>
        <c:crossAx val="93511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42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'v0 - velocidade inicial '!$C$4</c:f>
              <c:strCache>
                <c:ptCount val="1"/>
                <c:pt idx="0">
                  <c:v>v0; [m/s]</c:v>
                </c:pt>
              </c:strCache>
            </c:strRef>
          </c:tx>
          <c:xVal>
            <c:strRef>
              <c:f>'v0 - velocidade inicial '!$D$3:$G$3</c:f>
              <c:strCache>
                <c:ptCount val="4"/>
                <c:pt idx="0">
                  <c:v>delta Va = 2; [KV]</c:v>
                </c:pt>
                <c:pt idx="1">
                  <c:v>delta Va = 3; [KV]</c:v>
                </c:pt>
                <c:pt idx="2">
                  <c:v>delta Va = 4; [KV]</c:v>
                </c:pt>
                <c:pt idx="3">
                  <c:v>delta Va = 4.5; [KV]</c:v>
                </c:pt>
              </c:strCache>
            </c:strRef>
          </c:xVal>
          <c:yVal>
            <c:numRef>
              <c:f>'v0 - velocidade inicial '!$D$4:$G$4</c:f>
              <c:numCache>
                <c:formatCode>0.000E+00</c:formatCode>
                <c:ptCount val="4"/>
                <c:pt idx="0">
                  <c:v>26522470.891864147</c:v>
                </c:pt>
                <c:pt idx="1">
                  <c:v>32483260.201443318</c:v>
                </c:pt>
                <c:pt idx="2">
                  <c:v>37508438.042919911</c:v>
                </c:pt>
                <c:pt idx="3">
                  <c:v>39783706.337796219</c:v>
                </c:pt>
              </c:numCache>
            </c:numRef>
          </c:yVal>
          <c:smooth val="1"/>
        </c:ser>
        <c:axId val="93570560"/>
        <c:axId val="93572480"/>
      </c:scatterChart>
      <c:valAx>
        <c:axId val="93570560"/>
        <c:scaling>
          <c:orientation val="minMax"/>
          <c:min val="0.8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delta Va; [KV]</a:t>
                </a:r>
              </a:p>
            </c:rich>
          </c:tx>
          <c:layout/>
        </c:title>
        <c:tickLblPos val="nextTo"/>
        <c:crossAx val="93572480"/>
        <c:crosses val="autoZero"/>
        <c:crossBetween val="midCat"/>
      </c:valAx>
      <c:valAx>
        <c:axId val="93572480"/>
        <c:scaling>
          <c:orientation val="minMax"/>
          <c:min val="10000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Velocidade Inicial</a:t>
                </a:r>
              </a:p>
            </c:rich>
          </c:tx>
          <c:layout/>
        </c:title>
        <c:numFmt formatCode="0.000E+00" sourceLinked="1"/>
        <c:tickLblPos val="nextTo"/>
        <c:crossAx val="93570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scatterChart>
        <c:scatterStyle val="smoothMarker"/>
        <c:ser>
          <c:idx val="0"/>
          <c:order val="0"/>
          <c:tx>
            <c:strRef>
              <c:f>'Delta Vp em KV'!$D$3</c:f>
              <c:strCache>
                <c:ptCount val="1"/>
                <c:pt idx="0">
                  <c:v>delta Va = 2; [KV]</c:v>
                </c:pt>
              </c:strCache>
            </c:strRef>
          </c:tx>
          <c:trendline>
            <c:trendlineType val="linear"/>
          </c:trendline>
          <c:xVal>
            <c:numRef>
              <c:f>'Delta Vp em KV'!$C$4:$C$9</c:f>
              <c:numCache>
                <c:formatCode>General</c:formatCode>
                <c:ptCount val="6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</c:numCache>
            </c:numRef>
          </c:xVal>
          <c:yVal>
            <c:numRef>
              <c:f>'Delta Vp em KV'!$D$4:$D$9</c:f>
              <c:numCache>
                <c:formatCode>General</c:formatCode>
                <c:ptCount val="6"/>
                <c:pt idx="0">
                  <c:v>0.8</c:v>
                </c:pt>
                <c:pt idx="1">
                  <c:v>1</c:v>
                </c:pt>
                <c:pt idx="2">
                  <c:v>1.4</c:v>
                </c:pt>
                <c:pt idx="3">
                  <c:v>2.1</c:v>
                </c:pt>
                <c:pt idx="4">
                  <c:v>3.7</c:v>
                </c:pt>
                <c:pt idx="5">
                  <c:v>8.6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'Delta Vp em KV'!$E$3</c:f>
              <c:strCache>
                <c:ptCount val="1"/>
                <c:pt idx="0">
                  <c:v>delta Va = 3; [KV]</c:v>
                </c:pt>
              </c:strCache>
            </c:strRef>
          </c:tx>
          <c:trendline>
            <c:trendlineType val="linear"/>
          </c:trendline>
          <c:xVal>
            <c:numRef>
              <c:f>'Delta Vp em KV'!$C$4:$C$9</c:f>
              <c:numCache>
                <c:formatCode>General</c:formatCode>
                <c:ptCount val="6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</c:numCache>
            </c:numRef>
          </c:xVal>
          <c:yVal>
            <c:numRef>
              <c:f>'Delta Vp em KV'!$E$4:$E$9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1.5</c:v>
                </c:pt>
                <c:pt idx="2">
                  <c:v>2</c:v>
                </c:pt>
                <c:pt idx="3">
                  <c:v>3.1</c:v>
                </c:pt>
                <c:pt idx="4">
                  <c:v>5.3</c:v>
                </c:pt>
                <c:pt idx="5">
                  <c:v>10.1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'Delta Vp em KV'!$F$3</c:f>
              <c:strCache>
                <c:ptCount val="1"/>
                <c:pt idx="0">
                  <c:v>delta Va = 4; [KV]</c:v>
                </c:pt>
              </c:strCache>
            </c:strRef>
          </c:tx>
          <c:trendline>
            <c:trendlineType val="linear"/>
          </c:trendline>
          <c:xVal>
            <c:numRef>
              <c:f>'Delta Vp em KV'!$C$4:$C$9</c:f>
              <c:numCache>
                <c:formatCode>General</c:formatCode>
                <c:ptCount val="6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</c:numCache>
            </c:numRef>
          </c:xVal>
          <c:yVal>
            <c:numRef>
              <c:f>'Delta Vp em KV'!$F$4:$F$8</c:f>
              <c:numCache>
                <c:formatCode>General</c:formatCode>
                <c:ptCount val="5"/>
                <c:pt idx="0">
                  <c:v>1.5</c:v>
                </c:pt>
                <c:pt idx="1">
                  <c:v>2</c:v>
                </c:pt>
                <c:pt idx="2">
                  <c:v>2.7</c:v>
                </c:pt>
                <c:pt idx="3">
                  <c:v>4.2</c:v>
                </c:pt>
                <c:pt idx="4">
                  <c:v>7.4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'Delta Vp em KV'!$G$3</c:f>
              <c:strCache>
                <c:ptCount val="1"/>
                <c:pt idx="0">
                  <c:v>delta Va = 4.5; [KV]</c:v>
                </c:pt>
              </c:strCache>
            </c:strRef>
          </c:tx>
          <c:trendline>
            <c:trendlineType val="linear"/>
          </c:trendline>
          <c:xVal>
            <c:numRef>
              <c:f>'Delta Vp em KV'!$C$4:$C$9</c:f>
              <c:numCache>
                <c:formatCode>General</c:formatCode>
                <c:ptCount val="6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</c:numCache>
            </c:numRef>
          </c:xVal>
          <c:yVal>
            <c:numRef>
              <c:f>'Delta Vp em KV'!$G$4:$G$8</c:f>
              <c:numCache>
                <c:formatCode>General</c:formatCode>
                <c:ptCount val="5"/>
                <c:pt idx="0">
                  <c:v>1.8</c:v>
                </c:pt>
                <c:pt idx="1">
                  <c:v>2.2999999999999998</c:v>
                </c:pt>
                <c:pt idx="2">
                  <c:v>3.1</c:v>
                </c:pt>
                <c:pt idx="3">
                  <c:v>4.5999999999999996</c:v>
                </c:pt>
                <c:pt idx="4">
                  <c:v>8.3000000000000007</c:v>
                </c:pt>
              </c:numCache>
            </c:numRef>
          </c:yVal>
          <c:smooth val="1"/>
        </c:ser>
        <c:axId val="94856320"/>
        <c:axId val="94858240"/>
      </c:scatterChart>
      <c:valAx>
        <c:axId val="94856320"/>
        <c:scaling>
          <c:orientation val="minMax"/>
          <c:min val="4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Valores do</a:t>
                </a:r>
                <a:r>
                  <a:rPr lang="pt-PT" baseline="0"/>
                  <a:t> eixo xx; y=1; [cm]</a:t>
                </a:r>
                <a:endParaRPr lang="pt-PT"/>
              </a:p>
            </c:rich>
          </c:tx>
          <c:layout/>
        </c:title>
        <c:numFmt formatCode="General" sourceLinked="1"/>
        <c:tickLblPos val="nextTo"/>
        <c:crossAx val="94858240"/>
        <c:crosses val="autoZero"/>
        <c:crossBetween val="midCat"/>
      </c:valAx>
      <c:valAx>
        <c:axId val="9485824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delta</a:t>
                </a:r>
                <a:r>
                  <a:rPr lang="pt-PT" baseline="0"/>
                  <a:t> V; [KV]</a:t>
                </a:r>
                <a:endParaRPr lang="pt-PT"/>
              </a:p>
            </c:rich>
          </c:tx>
          <c:layout/>
        </c:title>
        <c:numFmt formatCode="General" sourceLinked="1"/>
        <c:tickLblPos val="nextTo"/>
        <c:crossAx val="94856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42"/>
  <c:chart>
    <c:plotArea>
      <c:layout/>
      <c:scatterChart>
        <c:scatterStyle val="smoothMarker"/>
        <c:ser>
          <c:idx val="0"/>
          <c:order val="0"/>
          <c:tx>
            <c:strRef>
              <c:f>'Campo E '!$D$3</c:f>
              <c:strCache>
                <c:ptCount val="1"/>
                <c:pt idx="0">
                  <c:v>campo E para deltaVa = 2; [KV]</c:v>
                </c:pt>
              </c:strCache>
            </c:strRef>
          </c:tx>
          <c:xVal>
            <c:numRef>
              <c:f>'Campo E '!$C$4:$C$9</c:f>
              <c:numCache>
                <c:formatCode>0.00E+00</c:formatCode>
                <c:ptCount val="6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</c:numCache>
            </c:numRef>
          </c:xVal>
          <c:yVal>
            <c:numRef>
              <c:f>'Campo E '!$D$4:$D$9</c:f>
              <c:numCache>
                <c:formatCode>0.000E+00</c:formatCode>
                <c:ptCount val="6"/>
                <c:pt idx="0">
                  <c:v>-9876.543209876545</c:v>
                </c:pt>
                <c:pt idx="1">
                  <c:v>-12500.000000000002</c:v>
                </c:pt>
                <c:pt idx="2">
                  <c:v>-16326.530612244898</c:v>
                </c:pt>
                <c:pt idx="3">
                  <c:v>-22222.222222222226</c:v>
                </c:pt>
                <c:pt idx="4">
                  <c:v>-32000</c:v>
                </c:pt>
                <c:pt idx="5">
                  <c:v>-50000.000000000007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'Campo E '!$E$3</c:f>
              <c:strCache>
                <c:ptCount val="1"/>
                <c:pt idx="0">
                  <c:v>campo E para deltaVa = 3; [KV]</c:v>
                </c:pt>
              </c:strCache>
            </c:strRef>
          </c:tx>
          <c:xVal>
            <c:numRef>
              <c:f>'Campo E '!$C$4:$C$9</c:f>
              <c:numCache>
                <c:formatCode>0.00E+00</c:formatCode>
                <c:ptCount val="6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</c:numCache>
            </c:numRef>
          </c:xVal>
          <c:yVal>
            <c:numRef>
              <c:f>'Campo E '!$E$4:$E$9</c:f>
              <c:numCache>
                <c:formatCode>0.000E+00</c:formatCode>
                <c:ptCount val="6"/>
                <c:pt idx="0">
                  <c:v>-14814.814814814816</c:v>
                </c:pt>
                <c:pt idx="1">
                  <c:v>-18750.000000000004</c:v>
                </c:pt>
                <c:pt idx="2">
                  <c:v>-24489.795918367348</c:v>
                </c:pt>
                <c:pt idx="3">
                  <c:v>-33333.333333333336</c:v>
                </c:pt>
                <c:pt idx="4">
                  <c:v>-48000</c:v>
                </c:pt>
                <c:pt idx="5">
                  <c:v>-75000.000000000015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'Campo E '!$F$3</c:f>
              <c:strCache>
                <c:ptCount val="1"/>
                <c:pt idx="0">
                  <c:v>campo E para deltaVa = 4; [KV]</c:v>
                </c:pt>
              </c:strCache>
            </c:strRef>
          </c:tx>
          <c:xVal>
            <c:numRef>
              <c:f>'Campo E '!$C$4:$C$9</c:f>
              <c:numCache>
                <c:formatCode>0.00E+00</c:formatCode>
                <c:ptCount val="6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</c:numCache>
            </c:numRef>
          </c:xVal>
          <c:yVal>
            <c:numRef>
              <c:f>'Campo E '!$F$4:$F$8</c:f>
              <c:numCache>
                <c:formatCode>0.000E+00</c:formatCode>
                <c:ptCount val="5"/>
                <c:pt idx="0">
                  <c:v>-19753.086419753086</c:v>
                </c:pt>
                <c:pt idx="1">
                  <c:v>-25000</c:v>
                </c:pt>
                <c:pt idx="2">
                  <c:v>-32653.061224489793</c:v>
                </c:pt>
                <c:pt idx="3">
                  <c:v>-44444.444444444445</c:v>
                </c:pt>
                <c:pt idx="4">
                  <c:v>-63999.999999999993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'Campo E '!$G$3</c:f>
              <c:strCache>
                <c:ptCount val="1"/>
                <c:pt idx="0">
                  <c:v>campo E para deltaVa = 4.5; [KV]</c:v>
                </c:pt>
              </c:strCache>
            </c:strRef>
          </c:tx>
          <c:xVal>
            <c:numRef>
              <c:f>'Campo E '!$C$4:$C$9</c:f>
              <c:numCache>
                <c:formatCode>0.00E+00</c:formatCode>
                <c:ptCount val="6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</c:numCache>
            </c:numRef>
          </c:xVal>
          <c:yVal>
            <c:numRef>
              <c:f>'Campo E '!$G$4:$G$8</c:f>
              <c:numCache>
                <c:formatCode>0.000E+00</c:formatCode>
                <c:ptCount val="5"/>
                <c:pt idx="0">
                  <c:v>-22222.222222222219</c:v>
                </c:pt>
                <c:pt idx="1">
                  <c:v>-28124.999999999996</c:v>
                </c:pt>
                <c:pt idx="2">
                  <c:v>-36734.693877551013</c:v>
                </c:pt>
                <c:pt idx="3">
                  <c:v>-50000</c:v>
                </c:pt>
                <c:pt idx="4">
                  <c:v>-71999.999999999985</c:v>
                </c:pt>
              </c:numCache>
            </c:numRef>
          </c:yVal>
          <c:smooth val="1"/>
        </c:ser>
        <c:axId val="94893184"/>
        <c:axId val="94895104"/>
      </c:scatterChart>
      <c:valAx>
        <c:axId val="94893184"/>
        <c:scaling>
          <c:orientation val="minMax"/>
          <c:min val="3.0000000000000002E-2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x</a:t>
                </a:r>
                <a:r>
                  <a:rPr lang="pt-PT" baseline="0"/>
                  <a:t> = d; [m]</a:t>
                </a:r>
                <a:endParaRPr lang="pt-PT"/>
              </a:p>
            </c:rich>
          </c:tx>
          <c:layout/>
        </c:title>
        <c:numFmt formatCode="#,##0.00" sourceLinked="0"/>
        <c:tickLblPos val="nextTo"/>
        <c:crossAx val="94895104"/>
        <c:crosses val="autoZero"/>
        <c:crossBetween val="midCat"/>
      </c:valAx>
      <c:valAx>
        <c:axId val="9489510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campo E (V/m)</a:t>
                </a:r>
              </a:p>
            </c:rich>
          </c:tx>
          <c:layout/>
        </c:title>
        <c:numFmt formatCode="0.000E+00" sourceLinked="1"/>
        <c:tickLblPos val="nextTo"/>
        <c:crossAx val="94893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42"/>
  <c:chart>
    <c:title>
      <c:layout>
        <c:manualLayout>
          <c:xMode val="edge"/>
          <c:yMode val="edge"/>
          <c:x val="0.31142010785629326"/>
          <c:y val="3.4934497816593885E-2"/>
        </c:manualLayout>
      </c:layout>
    </c:title>
    <c:plotArea>
      <c:layout>
        <c:manualLayout>
          <c:layoutTarget val="inner"/>
          <c:xMode val="edge"/>
          <c:yMode val="edge"/>
          <c:x val="0.1763148255985687"/>
          <c:y val="0.15160861442538023"/>
          <c:w val="0.76110742588044666"/>
          <c:h val="0.80121514286696627"/>
        </c:manualLayout>
      </c:layout>
      <c:scatterChart>
        <c:scatterStyle val="lineMarker"/>
        <c:ser>
          <c:idx val="0"/>
          <c:order val="0"/>
          <c:tx>
            <c:strRef>
              <c:f>'Campo E em funcao delta Vp'!$C$3</c:f>
              <c:strCache>
                <c:ptCount val="1"/>
                <c:pt idx="0">
                  <c:v>E(delta Vp)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'Campo E em funcao delta Vp'!$B$4:$B$25</c:f>
              <c:numCache>
                <c:formatCode>General</c:formatCode>
                <c:ptCount val="22"/>
                <c:pt idx="0">
                  <c:v>0.8</c:v>
                </c:pt>
                <c:pt idx="1">
                  <c:v>1</c:v>
                </c:pt>
                <c:pt idx="2">
                  <c:v>1.4</c:v>
                </c:pt>
                <c:pt idx="3">
                  <c:v>2.1</c:v>
                </c:pt>
                <c:pt idx="4">
                  <c:v>3.7</c:v>
                </c:pt>
                <c:pt idx="5">
                  <c:v>8.6</c:v>
                </c:pt>
                <c:pt idx="6">
                  <c:v>1.1000000000000001</c:v>
                </c:pt>
                <c:pt idx="7">
                  <c:v>1.5</c:v>
                </c:pt>
                <c:pt idx="8">
                  <c:v>2</c:v>
                </c:pt>
                <c:pt idx="9">
                  <c:v>3.1</c:v>
                </c:pt>
                <c:pt idx="10">
                  <c:v>5.3</c:v>
                </c:pt>
                <c:pt idx="11">
                  <c:v>10.1</c:v>
                </c:pt>
                <c:pt idx="12">
                  <c:v>1.5</c:v>
                </c:pt>
                <c:pt idx="13">
                  <c:v>2</c:v>
                </c:pt>
                <c:pt idx="14">
                  <c:v>2.7</c:v>
                </c:pt>
                <c:pt idx="15">
                  <c:v>4.2</c:v>
                </c:pt>
                <c:pt idx="16">
                  <c:v>7.4</c:v>
                </c:pt>
                <c:pt idx="17">
                  <c:v>1.8</c:v>
                </c:pt>
                <c:pt idx="18">
                  <c:v>2.2999999999999998</c:v>
                </c:pt>
                <c:pt idx="19">
                  <c:v>3.1</c:v>
                </c:pt>
                <c:pt idx="20">
                  <c:v>4.5999999999999996</c:v>
                </c:pt>
                <c:pt idx="21">
                  <c:v>8.3000000000000007</c:v>
                </c:pt>
              </c:numCache>
            </c:numRef>
          </c:xVal>
          <c:yVal>
            <c:numRef>
              <c:f>'Campo E em funcao delta Vp'!$C$4:$C$25</c:f>
              <c:numCache>
                <c:formatCode>0.00E+00</c:formatCode>
                <c:ptCount val="22"/>
                <c:pt idx="0">
                  <c:v>-9876.543209876545</c:v>
                </c:pt>
                <c:pt idx="1">
                  <c:v>-12500.000000000002</c:v>
                </c:pt>
                <c:pt idx="2">
                  <c:v>-16326.530612244898</c:v>
                </c:pt>
                <c:pt idx="3">
                  <c:v>-22222.222222222226</c:v>
                </c:pt>
                <c:pt idx="4">
                  <c:v>-32000</c:v>
                </c:pt>
                <c:pt idx="5">
                  <c:v>-50000.000000000007</c:v>
                </c:pt>
                <c:pt idx="6">
                  <c:v>-14814.814814814816</c:v>
                </c:pt>
                <c:pt idx="7">
                  <c:v>-18750.000000000004</c:v>
                </c:pt>
                <c:pt idx="8">
                  <c:v>-24489.795918367348</c:v>
                </c:pt>
                <c:pt idx="9">
                  <c:v>-33333.333333333336</c:v>
                </c:pt>
                <c:pt idx="10">
                  <c:v>-48000</c:v>
                </c:pt>
                <c:pt idx="11">
                  <c:v>-75000.000000000015</c:v>
                </c:pt>
                <c:pt idx="12">
                  <c:v>-19753.086419753086</c:v>
                </c:pt>
                <c:pt idx="13">
                  <c:v>-25000</c:v>
                </c:pt>
                <c:pt idx="14">
                  <c:v>-32653.061224489793</c:v>
                </c:pt>
                <c:pt idx="15">
                  <c:v>-44444.444444444445</c:v>
                </c:pt>
                <c:pt idx="16">
                  <c:v>-63999.999999999993</c:v>
                </c:pt>
                <c:pt idx="17">
                  <c:v>-22222.222222222219</c:v>
                </c:pt>
                <c:pt idx="18">
                  <c:v>-28124.999999999996</c:v>
                </c:pt>
                <c:pt idx="19">
                  <c:v>-36734.693877551013</c:v>
                </c:pt>
                <c:pt idx="20">
                  <c:v>-50000</c:v>
                </c:pt>
                <c:pt idx="21">
                  <c:v>-71999.999999999985</c:v>
                </c:pt>
              </c:numCache>
            </c:numRef>
          </c:yVal>
        </c:ser>
        <c:axId val="95003392"/>
        <c:axId val="95005312"/>
      </c:scatterChart>
      <c:valAx>
        <c:axId val="95003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delta</a:t>
                </a:r>
                <a:r>
                  <a:rPr lang="pt-PT" baseline="0"/>
                  <a:t> Vp; [V]</a:t>
                </a:r>
                <a:endParaRPr lang="pt-PT"/>
              </a:p>
            </c:rich>
          </c:tx>
          <c:layout/>
        </c:title>
        <c:numFmt formatCode="General" sourceLinked="1"/>
        <c:tickLblPos val="nextTo"/>
        <c:crossAx val="95005312"/>
        <c:crosses val="autoZero"/>
        <c:crossBetween val="midCat"/>
      </c:valAx>
      <c:valAx>
        <c:axId val="9500531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campo</a:t>
                </a:r>
                <a:r>
                  <a:rPr lang="pt-PT" baseline="0"/>
                  <a:t> E; [V/m]</a:t>
                </a:r>
              </a:p>
            </c:rich>
          </c:tx>
          <c:layout/>
        </c:title>
        <c:numFmt formatCode="0.00E+00" sourceLinked="1"/>
        <c:tickLblPos val="nextTo"/>
        <c:crossAx val="95003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605564979618751"/>
          <c:y val="2.6650849866474157E-2"/>
          <c:w val="0.23177929125418809"/>
          <c:h val="0.10528624969913701"/>
        </c:manualLayout>
      </c:layout>
    </c:legend>
    <c:plotVisOnly val="1"/>
  </c:chart>
  <c:printSettings>
    <c:headerFooter/>
    <c:pageMargins b="0.74803149606299268" l="0.70866141732283516" r="0.70866141732283516" t="0.74803149606299268" header="0.31496062992126028" footer="0.31496062992126028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9</xdr:row>
      <xdr:rowOff>152399</xdr:rowOff>
    </xdr:from>
    <xdr:to>
      <xdr:col>10</xdr:col>
      <xdr:colOff>257175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7</xdr:row>
      <xdr:rowOff>76200</xdr:rowOff>
    </xdr:from>
    <xdr:to>
      <xdr:col>2</xdr:col>
      <xdr:colOff>866775</xdr:colOff>
      <xdr:row>10</xdr:row>
      <xdr:rowOff>19050</xdr:rowOff>
    </xdr:to>
    <xdr:sp macro="" textlink="">
      <xdr:nvSpPr>
        <xdr:cNvPr id="4" name="Cloud Callout 3"/>
        <xdr:cNvSpPr/>
      </xdr:nvSpPr>
      <xdr:spPr>
        <a:xfrm>
          <a:off x="762000" y="1581150"/>
          <a:ext cx="1571625" cy="657225"/>
        </a:xfrm>
        <a:prstGeom prst="cloud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PT" sz="1100"/>
            <a:t>TUBO</a:t>
          </a:r>
          <a:r>
            <a:rPr lang="pt-PT" sz="1100" baseline="0"/>
            <a:t> DE THOMSON</a:t>
          </a:r>
          <a:endParaRPr lang="pt-PT" sz="1100"/>
        </a:p>
      </xdr:txBody>
    </xdr:sp>
    <xdr:clientData/>
  </xdr:twoCellAnchor>
  <xdr:twoCellAnchor editAs="oneCell">
    <xdr:from>
      <xdr:col>4</xdr:col>
      <xdr:colOff>1181100</xdr:colOff>
      <xdr:row>13</xdr:row>
      <xdr:rowOff>38099</xdr:rowOff>
    </xdr:from>
    <xdr:to>
      <xdr:col>9</xdr:col>
      <xdr:colOff>737566</xdr:colOff>
      <xdr:row>28</xdr:row>
      <xdr:rowOff>28575</xdr:rowOff>
    </xdr:to>
    <xdr:pic>
      <xdr:nvPicPr>
        <xdr:cNvPr id="5" name="Picture 4" descr="figure07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5" y="2981324"/>
          <a:ext cx="4328491" cy="313372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7</xdr:row>
      <xdr:rowOff>76200</xdr:rowOff>
    </xdr:from>
    <xdr:to>
      <xdr:col>2</xdr:col>
      <xdr:colOff>866775</xdr:colOff>
      <xdr:row>10</xdr:row>
      <xdr:rowOff>19050</xdr:rowOff>
    </xdr:to>
    <xdr:sp macro="" textlink="">
      <xdr:nvSpPr>
        <xdr:cNvPr id="2" name="Cloud Callout 1"/>
        <xdr:cNvSpPr/>
      </xdr:nvSpPr>
      <xdr:spPr>
        <a:xfrm>
          <a:off x="762000" y="1581150"/>
          <a:ext cx="1571625" cy="657225"/>
        </a:xfrm>
        <a:prstGeom prst="cloud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PT" sz="1100"/>
            <a:t>TUBO</a:t>
          </a:r>
          <a:r>
            <a:rPr lang="pt-PT" sz="1100" baseline="0"/>
            <a:t> DE THOMSON</a:t>
          </a:r>
          <a:endParaRPr lang="pt-PT" sz="1100"/>
        </a:p>
      </xdr:txBody>
    </xdr:sp>
    <xdr:clientData/>
  </xdr:twoCellAnchor>
  <xdr:twoCellAnchor editAs="oneCell">
    <xdr:from>
      <xdr:col>4</xdr:col>
      <xdr:colOff>304800</xdr:colOff>
      <xdr:row>9</xdr:row>
      <xdr:rowOff>12501</xdr:rowOff>
    </xdr:from>
    <xdr:to>
      <xdr:col>8</xdr:col>
      <xdr:colOff>1524000</xdr:colOff>
      <xdr:row>24</xdr:row>
      <xdr:rowOff>101037</xdr:rowOff>
    </xdr:to>
    <xdr:pic>
      <xdr:nvPicPr>
        <xdr:cNvPr id="3" name="Picture 2" descr="figure07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875" y="2050851"/>
          <a:ext cx="4562475" cy="308891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35</xdr:row>
      <xdr:rowOff>0</xdr:rowOff>
    </xdr:from>
    <xdr:to>
      <xdr:col>4</xdr:col>
      <xdr:colOff>66675</xdr:colOff>
      <xdr:row>43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19049</xdr:colOff>
      <xdr:row>11</xdr:row>
      <xdr:rowOff>28574</xdr:rowOff>
    </xdr:from>
    <xdr:to>
      <xdr:col>6</xdr:col>
      <xdr:colOff>1276350</xdr:colOff>
      <xdr:row>33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171450</xdr:rowOff>
    </xdr:from>
    <xdr:to>
      <xdr:col>6</xdr:col>
      <xdr:colOff>1371601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35</xdr:row>
      <xdr:rowOff>0</xdr:rowOff>
    </xdr:from>
    <xdr:to>
      <xdr:col>4</xdr:col>
      <xdr:colOff>66675</xdr:colOff>
      <xdr:row>43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19049</xdr:colOff>
      <xdr:row>11</xdr:row>
      <xdr:rowOff>76200</xdr:rowOff>
    </xdr:from>
    <xdr:to>
      <xdr:col>6</xdr:col>
      <xdr:colOff>1323974</xdr:colOff>
      <xdr:row>30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57150</xdr:rowOff>
    </xdr:from>
    <xdr:to>
      <xdr:col>9</xdr:col>
      <xdr:colOff>209550</xdr:colOff>
      <xdr:row>24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H28"/>
  <sheetViews>
    <sheetView workbookViewId="0">
      <selection activeCell="C2" sqref="C2:D3"/>
    </sheetView>
  </sheetViews>
  <sheetFormatPr defaultRowHeight="15"/>
  <cols>
    <col min="1" max="1" width="1.5703125" customWidth="1"/>
    <col min="2" max="2" width="2.5703125" customWidth="1"/>
    <col min="3" max="3" width="9.42578125" customWidth="1"/>
    <col min="4" max="4" width="14.42578125" customWidth="1"/>
    <col min="5" max="5" width="21" customWidth="1"/>
    <col min="6" max="6" width="26.85546875" customWidth="1"/>
    <col min="7" max="7" width="19.140625" customWidth="1"/>
    <col min="8" max="8" width="22.140625" customWidth="1"/>
    <col min="9" max="9" width="2.5703125" customWidth="1"/>
    <col min="10" max="10" width="2.7109375" customWidth="1"/>
  </cols>
  <sheetData>
    <row r="1" spans="1:8" ht="14.25" customHeight="1">
      <c r="A1" s="4"/>
    </row>
    <row r="2" spans="1:8" ht="14.25" customHeight="1">
      <c r="A2" s="4"/>
      <c r="C2" s="1"/>
      <c r="D2" t="s">
        <v>0</v>
      </c>
      <c r="F2" s="7" t="s">
        <v>5</v>
      </c>
      <c r="G2" s="7" t="s">
        <v>4</v>
      </c>
      <c r="H2" s="7" t="s">
        <v>3</v>
      </c>
    </row>
    <row r="3" spans="1:8" ht="14.25" customHeight="1">
      <c r="A3" s="4"/>
      <c r="C3" s="2"/>
      <c r="D3" t="s">
        <v>1</v>
      </c>
      <c r="F3" s="8">
        <v>10</v>
      </c>
      <c r="G3" s="8">
        <v>32</v>
      </c>
      <c r="H3" s="8">
        <v>20</v>
      </c>
    </row>
    <row r="4" spans="1:8" ht="14.25" customHeight="1">
      <c r="A4" s="4"/>
      <c r="F4" s="8">
        <v>15</v>
      </c>
      <c r="G4" s="8">
        <v>50</v>
      </c>
      <c r="H4" s="8">
        <v>10</v>
      </c>
    </row>
    <row r="5" spans="1:8" ht="14.25" customHeight="1">
      <c r="A5" s="4"/>
      <c r="F5" s="8">
        <v>18</v>
      </c>
      <c r="G5" s="8">
        <v>59</v>
      </c>
      <c r="H5" s="8">
        <v>25</v>
      </c>
    </row>
    <row r="6" spans="1:8" ht="18" customHeight="1">
      <c r="A6" s="4"/>
      <c r="F6" s="8">
        <v>24</v>
      </c>
      <c r="G6" s="8">
        <v>71</v>
      </c>
      <c r="H6" s="8">
        <v>40</v>
      </c>
    </row>
    <row r="7" spans="1:8" ht="14.25" customHeight="1">
      <c r="A7" s="4"/>
      <c r="F7" s="8">
        <v>30</v>
      </c>
      <c r="G7" s="8">
        <v>90</v>
      </c>
      <c r="H7" s="8">
        <v>27</v>
      </c>
    </row>
    <row r="8" spans="1:8" ht="14.25" customHeight="1">
      <c r="A8" s="4"/>
      <c r="F8" s="8">
        <v>34</v>
      </c>
      <c r="G8" s="8">
        <v>107</v>
      </c>
      <c r="H8" s="8">
        <v>10</v>
      </c>
    </row>
    <row r="9" spans="1:8" ht="14.25" customHeight="1">
      <c r="A9" s="4"/>
      <c r="F9" s="8">
        <v>40</v>
      </c>
      <c r="G9" s="8">
        <v>125</v>
      </c>
      <c r="H9" s="8">
        <v>27</v>
      </c>
    </row>
    <row r="10" spans="1:8" ht="14.25" customHeight="1">
      <c r="A10" s="4"/>
    </row>
    <row r="11" spans="1:8" ht="14.25" customHeight="1">
      <c r="A11" s="4"/>
    </row>
    <row r="12" spans="1:8" ht="14.25" customHeight="1">
      <c r="A12" s="4"/>
    </row>
    <row r="13" spans="1:8" ht="14.25" customHeight="1">
      <c r="A13" s="4"/>
    </row>
    <row r="14" spans="1:8" ht="14.25" customHeight="1">
      <c r="A14" s="4"/>
    </row>
    <row r="15" spans="1:8">
      <c r="A15" s="4"/>
    </row>
    <row r="16" spans="1:8">
      <c r="A16" s="4"/>
    </row>
    <row r="17" spans="1:8">
      <c r="A17" s="4"/>
    </row>
    <row r="18" spans="1:8" ht="9" customHeight="1">
      <c r="A18" s="4"/>
    </row>
    <row r="19" spans="1:8">
      <c r="A19" s="4"/>
    </row>
    <row r="20" spans="1:8" ht="26.25" customHeight="1">
      <c r="A20" s="4"/>
    </row>
    <row r="21" spans="1:8">
      <c r="A21" s="4"/>
      <c r="D21" t="s">
        <v>2</v>
      </c>
    </row>
    <row r="22" spans="1:8">
      <c r="A22" s="4"/>
    </row>
    <row r="23" spans="1:8">
      <c r="A23" s="4"/>
    </row>
    <row r="24" spans="1:8" ht="42.75" customHeight="1">
      <c r="A24" s="4"/>
    </row>
    <row r="25" spans="1:8" ht="38.25" customHeight="1">
      <c r="A25" s="4"/>
      <c r="F25" t="s">
        <v>2</v>
      </c>
      <c r="G25" t="s">
        <v>2</v>
      </c>
      <c r="H25" s="3" t="s">
        <v>2</v>
      </c>
    </row>
    <row r="26" spans="1:8">
      <c r="A26" s="4"/>
    </row>
    <row r="27" spans="1:8">
      <c r="A27" s="4"/>
    </row>
    <row r="28" spans="1:8">
      <c r="A28" s="4"/>
    </row>
  </sheetData>
  <pageMargins left="0.48" right="0.35" top="0.44" bottom="0.42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B1:J21"/>
  <sheetViews>
    <sheetView workbookViewId="0">
      <selection activeCell="E17" sqref="E17"/>
    </sheetView>
  </sheetViews>
  <sheetFormatPr defaultRowHeight="15"/>
  <cols>
    <col min="1" max="1" width="3.140625" customWidth="1"/>
    <col min="2" max="2" width="18.85546875" customWidth="1"/>
    <col min="3" max="3" width="22" customWidth="1"/>
    <col min="4" max="4" width="3.85546875" customWidth="1"/>
    <col min="5" max="5" width="20.5703125" customWidth="1"/>
    <col min="6" max="6" width="1.85546875" customWidth="1"/>
    <col min="7" max="7" width="21" customWidth="1"/>
    <col min="8" max="8" width="13.7109375" customWidth="1"/>
    <col min="9" max="9" width="14.42578125" customWidth="1"/>
    <col min="10" max="10" width="22.7109375" customWidth="1"/>
    <col min="11" max="11" width="12.140625" customWidth="1"/>
    <col min="12" max="12" width="19.7109375" customWidth="1"/>
    <col min="13" max="13" width="21.28515625" customWidth="1"/>
  </cols>
  <sheetData>
    <row r="1" spans="2:10" ht="15.75" thickBot="1"/>
    <row r="2" spans="2:10">
      <c r="B2" s="1"/>
      <c r="C2" t="s">
        <v>0</v>
      </c>
      <c r="E2" s="24" t="s">
        <v>6</v>
      </c>
      <c r="G2" s="32" t="s">
        <v>15</v>
      </c>
      <c r="H2" s="9"/>
      <c r="I2" s="9"/>
      <c r="J2" s="25" t="s">
        <v>7</v>
      </c>
    </row>
    <row r="3" spans="2:10" ht="27" thickBot="1">
      <c r="B3" s="2"/>
      <c r="C3" t="s">
        <v>1</v>
      </c>
      <c r="E3" s="27">
        <v>-1.602E-19</v>
      </c>
      <c r="G3" s="23">
        <v>-1</v>
      </c>
      <c r="H3" s="11"/>
      <c r="I3" s="11"/>
      <c r="J3" s="28">
        <v>9.1095000000000007E-31</v>
      </c>
    </row>
    <row r="4" spans="2:10">
      <c r="B4" s="26"/>
      <c r="C4" t="s">
        <v>22</v>
      </c>
      <c r="E4" s="6" t="s">
        <v>21</v>
      </c>
      <c r="J4" s="6" t="s">
        <v>21</v>
      </c>
    </row>
    <row r="5" spans="2:10">
      <c r="B5" s="4"/>
      <c r="C5" t="s">
        <v>23</v>
      </c>
      <c r="E5" t="s">
        <v>2</v>
      </c>
      <c r="F5" t="s">
        <v>2</v>
      </c>
    </row>
    <row r="6" spans="2:10" ht="15.75" thickBot="1"/>
    <row r="7" spans="2:10">
      <c r="E7" s="33" t="s">
        <v>17</v>
      </c>
      <c r="F7" s="37"/>
      <c r="G7" s="15" t="s">
        <v>8</v>
      </c>
      <c r="H7" s="35" t="s">
        <v>10</v>
      </c>
      <c r="I7" s="15" t="s">
        <v>9</v>
      </c>
      <c r="J7" s="16" t="s">
        <v>11</v>
      </c>
    </row>
    <row r="8" spans="2:10" ht="26.25">
      <c r="E8" s="17">
        <v>5</v>
      </c>
      <c r="F8" s="38"/>
      <c r="G8" s="29">
        <v>0</v>
      </c>
      <c r="H8" s="18">
        <v>2</v>
      </c>
      <c r="I8" s="29" t="s">
        <v>16</v>
      </c>
      <c r="J8" s="30">
        <v>0</v>
      </c>
    </row>
    <row r="9" spans="2:10">
      <c r="E9" s="5"/>
      <c r="F9" s="38"/>
      <c r="G9" s="19"/>
      <c r="H9" s="19"/>
      <c r="I9" s="19"/>
      <c r="J9" s="20"/>
    </row>
    <row r="10" spans="2:10">
      <c r="E10" s="34" t="s">
        <v>18</v>
      </c>
      <c r="F10" s="38"/>
      <c r="G10" s="21" t="s">
        <v>12</v>
      </c>
      <c r="H10" s="21" t="s">
        <v>13</v>
      </c>
      <c r="I10" s="21" t="s">
        <v>9</v>
      </c>
      <c r="J10" s="36" t="s">
        <v>14</v>
      </c>
    </row>
    <row r="11" spans="2:10" ht="27" thickBot="1">
      <c r="E11" s="22">
        <v>2</v>
      </c>
      <c r="F11" s="39"/>
      <c r="G11" s="31">
        <v>0</v>
      </c>
      <c r="H11" s="31">
        <v>0</v>
      </c>
      <c r="I11" s="31" t="s">
        <v>16</v>
      </c>
      <c r="J11" s="40">
        <f>(E3*G3) / J3</f>
        <v>175860365552.44522</v>
      </c>
    </row>
    <row r="13" spans="2:10">
      <c r="C13" t="s">
        <v>24</v>
      </c>
    </row>
    <row r="14" spans="2:10" ht="26.25">
      <c r="B14" s="14" t="s">
        <v>20</v>
      </c>
      <c r="C14" s="13">
        <f>(E3*G3*(E8^2)) / (2*J3*(H8^2))</f>
        <v>549563642351.39136</v>
      </c>
    </row>
    <row r="15" spans="2:10">
      <c r="C15" s="12"/>
    </row>
    <row r="18" spans="2:3">
      <c r="C18" t="s">
        <v>25</v>
      </c>
    </row>
    <row r="19" spans="2:3" ht="26.25">
      <c r="B19" s="14" t="s">
        <v>19</v>
      </c>
      <c r="C19" s="13">
        <f>H8 * (SQRT((2*E11*J3)/(E3*G3)))</f>
        <v>9.5384104235579891E-6</v>
      </c>
    </row>
    <row r="21" spans="2:3">
      <c r="B21" t="s">
        <v>2</v>
      </c>
    </row>
  </sheetData>
  <pageMargins left="0.16" right="0.28000000000000003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B1:I19"/>
  <sheetViews>
    <sheetView workbookViewId="0">
      <selection activeCell="I2" sqref="I2:I4"/>
    </sheetView>
  </sheetViews>
  <sheetFormatPr defaultRowHeight="15"/>
  <cols>
    <col min="1" max="1" width="3.140625" customWidth="1"/>
    <col min="2" max="2" width="18.85546875" customWidth="1"/>
    <col min="3" max="3" width="23.140625" customWidth="1"/>
    <col min="4" max="4" width="3.85546875" customWidth="1"/>
    <col min="5" max="5" width="20.5703125" customWidth="1"/>
    <col min="6" max="6" width="1.85546875" customWidth="1"/>
    <col min="7" max="7" width="25.28515625" customWidth="1"/>
    <col min="8" max="8" width="2.42578125" customWidth="1"/>
    <col min="9" max="9" width="25.85546875" customWidth="1"/>
    <col min="10" max="10" width="22.7109375" customWidth="1"/>
    <col min="11" max="11" width="12.140625" customWidth="1"/>
    <col min="12" max="12" width="19.7109375" customWidth="1"/>
    <col min="13" max="13" width="21.28515625" customWidth="1"/>
  </cols>
  <sheetData>
    <row r="1" spans="2:9" ht="15.75" thickBot="1"/>
    <row r="2" spans="2:9">
      <c r="B2" s="1"/>
      <c r="C2" t="s">
        <v>0</v>
      </c>
      <c r="E2" s="24" t="s">
        <v>6</v>
      </c>
      <c r="G2" s="32" t="s">
        <v>26</v>
      </c>
      <c r="H2" s="9"/>
      <c r="I2" s="25" t="s">
        <v>7</v>
      </c>
    </row>
    <row r="3" spans="2:9" ht="27" thickBot="1">
      <c r="B3" s="2"/>
      <c r="C3" t="s">
        <v>1</v>
      </c>
      <c r="E3" s="27">
        <v>-1.602E-19</v>
      </c>
      <c r="G3" s="23">
        <v>1</v>
      </c>
      <c r="H3" s="11"/>
      <c r="I3" s="28">
        <v>9.1095000000000007E-31</v>
      </c>
    </row>
    <row r="4" spans="2:9">
      <c r="B4" s="26"/>
      <c r="C4" t="s">
        <v>22</v>
      </c>
      <c r="E4" s="6" t="s">
        <v>21</v>
      </c>
      <c r="I4" s="6" t="s">
        <v>21</v>
      </c>
    </row>
    <row r="5" spans="2:9" ht="15.75" thickBot="1">
      <c r="B5" s="4"/>
      <c r="C5" t="s">
        <v>23</v>
      </c>
      <c r="E5" t="s">
        <v>2</v>
      </c>
      <c r="F5" t="s">
        <v>2</v>
      </c>
    </row>
    <row r="6" spans="2:9">
      <c r="G6" s="32" t="s">
        <v>29</v>
      </c>
    </row>
    <row r="7" spans="2:9" ht="27" thickBot="1">
      <c r="G7" s="23">
        <v>0</v>
      </c>
    </row>
    <row r="13" spans="2:9">
      <c r="C13" t="s">
        <v>27</v>
      </c>
    </row>
    <row r="14" spans="2:9" ht="26.25">
      <c r="B14" s="14" t="s">
        <v>28</v>
      </c>
      <c r="C14" s="13">
        <f>SQRT( ((-2)/(I3)) *  ( (E3*G3) + ((I3*(G7^2))/2) ) )</f>
        <v>593060.47845467704</v>
      </c>
    </row>
    <row r="15" spans="2:9">
      <c r="C15" s="12"/>
    </row>
    <row r="16" spans="2:9">
      <c r="B16" t="s">
        <v>30</v>
      </c>
      <c r="C16" s="41">
        <f>SQRT( ((-2)*E3*G3) / (I3))</f>
        <v>593060.47845467704</v>
      </c>
    </row>
    <row r="19" spans="2:2">
      <c r="B19" t="s">
        <v>2</v>
      </c>
    </row>
  </sheetData>
  <pageMargins left="0.27" right="0.19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C2:H38"/>
  <sheetViews>
    <sheetView topLeftCell="A7" workbookViewId="0">
      <selection activeCell="D4" sqref="D4"/>
    </sheetView>
  </sheetViews>
  <sheetFormatPr defaultRowHeight="15"/>
  <cols>
    <col min="1" max="1" width="2" customWidth="1"/>
    <col min="3" max="3" width="16.85546875" customWidth="1"/>
    <col min="4" max="7" width="20.7109375" customWidth="1"/>
    <col min="8" max="8" width="15.7109375" customWidth="1"/>
  </cols>
  <sheetData>
    <row r="2" spans="3:8" ht="23.25">
      <c r="C2" s="43" t="s">
        <v>31</v>
      </c>
      <c r="D2" s="65" t="s">
        <v>45</v>
      </c>
      <c r="E2" s="65"/>
      <c r="F2" s="65"/>
      <c r="G2" s="65"/>
    </row>
    <row r="3" spans="3:8">
      <c r="C3" s="4"/>
      <c r="D3" s="44" t="s">
        <v>33</v>
      </c>
      <c r="E3" s="44" t="s">
        <v>34</v>
      </c>
      <c r="F3" s="44" t="s">
        <v>35</v>
      </c>
      <c r="G3" s="44" t="s">
        <v>36</v>
      </c>
      <c r="H3" s="10" t="s">
        <v>32</v>
      </c>
    </row>
    <row r="4" spans="3:8">
      <c r="C4" s="44">
        <v>0.09</v>
      </c>
      <c r="D4" s="45">
        <v>0.8</v>
      </c>
      <c r="E4" s="45">
        <v>1.1000000000000001</v>
      </c>
      <c r="F4" s="45">
        <v>1.5</v>
      </c>
      <c r="G4" s="45">
        <v>1.8</v>
      </c>
    </row>
    <row r="5" spans="3:8">
      <c r="C5" s="44">
        <v>0.08</v>
      </c>
      <c r="D5" s="45">
        <v>1</v>
      </c>
      <c r="E5" s="45">
        <v>1.5</v>
      </c>
      <c r="F5" s="45">
        <v>2</v>
      </c>
      <c r="G5" s="45">
        <v>2.2999999999999998</v>
      </c>
    </row>
    <row r="6" spans="3:8">
      <c r="C6" s="44">
        <v>7.0000000000000007E-2</v>
      </c>
      <c r="D6" s="45">
        <v>1.4</v>
      </c>
      <c r="E6" s="45">
        <v>2</v>
      </c>
      <c r="F6" s="45">
        <v>2.7</v>
      </c>
      <c r="G6" s="45">
        <v>3.1</v>
      </c>
    </row>
    <row r="7" spans="3:8">
      <c r="C7" s="44">
        <v>0.06</v>
      </c>
      <c r="D7" s="45">
        <v>2.1</v>
      </c>
      <c r="E7" s="45">
        <v>3.1</v>
      </c>
      <c r="F7" s="45">
        <v>4.2</v>
      </c>
      <c r="G7" s="45">
        <v>4.5999999999999996</v>
      </c>
    </row>
    <row r="8" spans="3:8">
      <c r="C8" s="44">
        <v>0.05</v>
      </c>
      <c r="D8" s="45">
        <v>3.7</v>
      </c>
      <c r="E8" s="45">
        <v>5.3</v>
      </c>
      <c r="F8" s="45">
        <v>7.4</v>
      </c>
      <c r="G8" s="45">
        <v>8.3000000000000007</v>
      </c>
    </row>
    <row r="9" spans="3:8">
      <c r="C9" s="44">
        <v>0.04</v>
      </c>
      <c r="D9" s="45">
        <v>8.6</v>
      </c>
      <c r="E9" s="45">
        <v>10.1</v>
      </c>
    </row>
    <row r="10" spans="3:8">
      <c r="C10" s="48" t="s">
        <v>44</v>
      </c>
    </row>
    <row r="35" spans="6:7">
      <c r="F35" s="1"/>
      <c r="G35" t="s">
        <v>0</v>
      </c>
    </row>
    <row r="36" spans="6:7">
      <c r="F36" s="2"/>
      <c r="G36" t="s">
        <v>1</v>
      </c>
    </row>
    <row r="37" spans="6:7">
      <c r="F37" s="26"/>
      <c r="G37" t="s">
        <v>22</v>
      </c>
    </row>
    <row r="38" spans="6:7">
      <c r="F38" s="4"/>
      <c r="G38" t="s">
        <v>23</v>
      </c>
    </row>
  </sheetData>
  <mergeCells count="1">
    <mergeCell ref="D2:G2"/>
  </mergeCells>
  <pageMargins left="0.41" right="0.31" top="0.43" bottom="0.74803149606299213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C2:H37"/>
  <sheetViews>
    <sheetView workbookViewId="0">
      <selection activeCell="I8" sqref="I8"/>
    </sheetView>
  </sheetViews>
  <sheetFormatPr defaultRowHeight="15"/>
  <cols>
    <col min="1" max="1" width="3.7109375" customWidth="1"/>
    <col min="2" max="2" width="3.5703125" customWidth="1"/>
    <col min="3" max="8" width="20.7109375" customWidth="1"/>
  </cols>
  <sheetData>
    <row r="2" spans="3:8">
      <c r="D2" s="64">
        <v>2000</v>
      </c>
      <c r="E2" s="64">
        <v>3000</v>
      </c>
      <c r="F2" s="64">
        <v>4000</v>
      </c>
      <c r="G2" s="64">
        <v>4500</v>
      </c>
    </row>
    <row r="3" spans="3:8">
      <c r="C3" s="12"/>
      <c r="D3" s="44" t="s">
        <v>33</v>
      </c>
      <c r="E3" s="44" t="s">
        <v>34</v>
      </c>
      <c r="F3" s="44" t="s">
        <v>35</v>
      </c>
      <c r="G3" s="44" t="s">
        <v>36</v>
      </c>
      <c r="H3" s="10" t="s">
        <v>32</v>
      </c>
    </row>
    <row r="4" spans="3:8" ht="28.5">
      <c r="C4" s="46" t="s">
        <v>37</v>
      </c>
      <c r="D4" s="49">
        <f>SQRT( ((-2) * ($C35) * (D2)) / $D35 )</f>
        <v>26522470.891864147</v>
      </c>
      <c r="E4" s="49">
        <f t="shared" ref="E4:G4" si="0">SQRT( ((-2) * ($C35) * (E2)) / $D35 )</f>
        <v>32483260.201443318</v>
      </c>
      <c r="F4" s="49">
        <f t="shared" si="0"/>
        <v>37508438.042919911</v>
      </c>
      <c r="G4" s="49">
        <f t="shared" si="0"/>
        <v>39783706.337796219</v>
      </c>
    </row>
    <row r="33" spans="3:7" ht="15.75" thickBot="1"/>
    <row r="34" spans="3:7">
      <c r="C34" s="24" t="s">
        <v>6</v>
      </c>
      <c r="D34" s="25" t="s">
        <v>7</v>
      </c>
      <c r="F34" s="1"/>
      <c r="G34" t="s">
        <v>0</v>
      </c>
    </row>
    <row r="35" spans="3:7" ht="15.75" thickBot="1">
      <c r="C35" s="27">
        <v>-1.602E-19</v>
      </c>
      <c r="D35" s="28">
        <v>9.1095000000000007E-31</v>
      </c>
      <c r="F35" s="2"/>
      <c r="G35" t="s">
        <v>1</v>
      </c>
    </row>
    <row r="36" spans="3:7">
      <c r="C36" s="42" t="s">
        <v>21</v>
      </c>
      <c r="D36" s="42" t="s">
        <v>21</v>
      </c>
      <c r="F36" s="26"/>
      <c r="G36" t="s">
        <v>22</v>
      </c>
    </row>
    <row r="37" spans="3:7">
      <c r="F37" s="4"/>
      <c r="G37" t="s">
        <v>23</v>
      </c>
    </row>
  </sheetData>
  <pageMargins left="0.52" right="0.24" top="0.74803149606299213" bottom="0.74803149606299213" header="0.31496062992125984" footer="0.31496062992125984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C2:H53"/>
  <sheetViews>
    <sheetView tabSelected="1" workbookViewId="0">
      <selection activeCell="C2" sqref="C2"/>
    </sheetView>
  </sheetViews>
  <sheetFormatPr defaultRowHeight="15"/>
  <cols>
    <col min="1" max="1" width="2" customWidth="1"/>
    <col min="2" max="2" width="3.140625" customWidth="1"/>
    <col min="3" max="3" width="11.5703125" customWidth="1"/>
    <col min="4" max="7" width="25.7109375" customWidth="1"/>
  </cols>
  <sheetData>
    <row r="2" spans="3:8">
      <c r="C2" s="66" t="s">
        <v>38</v>
      </c>
      <c r="D2" s="65" t="s">
        <v>46</v>
      </c>
      <c r="E2" s="65"/>
      <c r="F2" s="65"/>
      <c r="G2" s="65"/>
    </row>
    <row r="3" spans="3:8">
      <c r="C3" s="4"/>
      <c r="D3" s="44" t="s">
        <v>47</v>
      </c>
      <c r="E3" s="44" t="s">
        <v>48</v>
      </c>
      <c r="F3" s="44" t="s">
        <v>49</v>
      </c>
      <c r="G3" s="44" t="s">
        <v>50</v>
      </c>
    </row>
    <row r="4" spans="3:8">
      <c r="C4" s="52">
        <v>0.09</v>
      </c>
      <c r="D4" s="49">
        <f>( ($E$47*2*$D$47*(D$53^2)) / ($C$47*$C4^2) )</f>
        <v>-9876.543209876545</v>
      </c>
      <c r="E4" s="49">
        <f>( ($E$47*2*$D$47*(E$53^2)) / ($C$47*$C4^2) )</f>
        <v>-14814.814814814816</v>
      </c>
      <c r="F4" s="49">
        <f>( ($E$47*2*$D$47*(F$53^2)) / ($C$47*$C4^2) )</f>
        <v>-19753.086419753086</v>
      </c>
      <c r="G4" s="49">
        <f>( ($E$47*2*$D$47*(G$53^2)) / ($C$47*$C4^2) )</f>
        <v>-22222.222222222219</v>
      </c>
      <c r="H4" t="s">
        <v>2</v>
      </c>
    </row>
    <row r="5" spans="3:8">
      <c r="C5" s="52">
        <v>0.08</v>
      </c>
      <c r="D5" s="49">
        <f t="shared" ref="D5:E9" si="0">( ($E$47*2*$D$47*(D$53^2)) / ($C$47*$C5^2) )</f>
        <v>-12500.000000000002</v>
      </c>
      <c r="E5" s="49">
        <f t="shared" si="0"/>
        <v>-18750.000000000004</v>
      </c>
      <c r="F5" s="49">
        <f t="shared" ref="F5:G8" si="1">( ($E$47*2*$D$47*(F$53^2)) / ($C$47*$C5^2) )</f>
        <v>-25000</v>
      </c>
      <c r="G5" s="49">
        <f t="shared" si="1"/>
        <v>-28124.999999999996</v>
      </c>
    </row>
    <row r="6" spans="3:8">
      <c r="C6" s="52">
        <v>7.0000000000000007E-2</v>
      </c>
      <c r="D6" s="49">
        <f t="shared" si="0"/>
        <v>-16326.530612244898</v>
      </c>
      <c r="E6" s="49">
        <f t="shared" si="0"/>
        <v>-24489.795918367348</v>
      </c>
      <c r="F6" s="49">
        <f t="shared" si="1"/>
        <v>-32653.061224489793</v>
      </c>
      <c r="G6" s="49">
        <f t="shared" si="1"/>
        <v>-36734.693877551013</v>
      </c>
    </row>
    <row r="7" spans="3:8">
      <c r="C7" s="52">
        <v>0.06</v>
      </c>
      <c r="D7" s="49">
        <f t="shared" si="0"/>
        <v>-22222.222222222226</v>
      </c>
      <c r="E7" s="49">
        <f t="shared" si="0"/>
        <v>-33333.333333333336</v>
      </c>
      <c r="F7" s="49">
        <f t="shared" si="1"/>
        <v>-44444.444444444445</v>
      </c>
      <c r="G7" s="49">
        <f t="shared" si="1"/>
        <v>-50000</v>
      </c>
    </row>
    <row r="8" spans="3:8">
      <c r="C8" s="52">
        <v>0.05</v>
      </c>
      <c r="D8" s="49">
        <f t="shared" si="0"/>
        <v>-32000</v>
      </c>
      <c r="E8" s="49">
        <f t="shared" si="0"/>
        <v>-48000</v>
      </c>
      <c r="F8" s="49">
        <f t="shared" si="1"/>
        <v>-63999.999999999993</v>
      </c>
      <c r="G8" s="49">
        <f t="shared" si="1"/>
        <v>-71999.999999999985</v>
      </c>
    </row>
    <row r="9" spans="3:8">
      <c r="C9" s="52">
        <v>0.04</v>
      </c>
      <c r="D9" s="49">
        <f t="shared" si="0"/>
        <v>-50000.000000000007</v>
      </c>
      <c r="E9" s="49">
        <f t="shared" si="0"/>
        <v>-75000.000000000015</v>
      </c>
    </row>
    <row r="10" spans="3:8">
      <c r="C10" s="42" t="s">
        <v>40</v>
      </c>
    </row>
    <row r="35" spans="3:7">
      <c r="F35" s="1"/>
      <c r="G35" t="s">
        <v>0</v>
      </c>
    </row>
    <row r="36" spans="3:7">
      <c r="F36" s="2"/>
      <c r="G36" t="s">
        <v>1</v>
      </c>
    </row>
    <row r="37" spans="3:7">
      <c r="F37" s="26"/>
      <c r="G37" t="s">
        <v>22</v>
      </c>
    </row>
    <row r="38" spans="3:7">
      <c r="F38" s="4"/>
      <c r="G38" t="s">
        <v>23</v>
      </c>
    </row>
    <row r="45" spans="3:7" ht="15.75" thickBot="1"/>
    <row r="46" spans="3:7">
      <c r="C46" s="24" t="s">
        <v>6</v>
      </c>
      <c r="D46" s="25" t="s">
        <v>7</v>
      </c>
      <c r="E46" s="15" t="s">
        <v>39</v>
      </c>
    </row>
    <row r="47" spans="3:7" ht="15.75" thickBot="1">
      <c r="C47" s="50">
        <v>-1.602E-19</v>
      </c>
      <c r="D47" s="51">
        <v>9.1095000000000007E-31</v>
      </c>
      <c r="E47" s="51">
        <v>0.01</v>
      </c>
    </row>
    <row r="48" spans="3:7">
      <c r="C48" s="42" t="s">
        <v>21</v>
      </c>
      <c r="D48" s="42" t="s">
        <v>21</v>
      </c>
      <c r="E48" s="42" t="s">
        <v>21</v>
      </c>
    </row>
    <row r="51" spans="3:7">
      <c r="D51">
        <v>2</v>
      </c>
      <c r="E51">
        <v>3</v>
      </c>
      <c r="F51">
        <v>4</v>
      </c>
      <c r="G51" s="42">
        <v>4.5</v>
      </c>
    </row>
    <row r="52" spans="3:7">
      <c r="C52" s="12"/>
      <c r="D52" s="44" t="s">
        <v>33</v>
      </c>
      <c r="E52" s="44" t="s">
        <v>34</v>
      </c>
      <c r="F52" s="44" t="s">
        <v>35</v>
      </c>
      <c r="G52" s="44" t="s">
        <v>36</v>
      </c>
    </row>
    <row r="53" spans="3:7" ht="28.5">
      <c r="C53" s="46" t="s">
        <v>37</v>
      </c>
      <c r="D53" s="49">
        <f>SUM('v0 - velocidade inicial '!D4)</f>
        <v>26522470.891864147</v>
      </c>
      <c r="E53" s="49">
        <f>SUM('v0 - velocidade inicial '!E4)</f>
        <v>32483260.201443318</v>
      </c>
      <c r="F53" s="49">
        <f>SUM('v0 - velocidade inicial '!F4)</f>
        <v>37508438.042919911</v>
      </c>
      <c r="G53" s="49">
        <f>SUM('v0 - velocidade inicial '!G4)</f>
        <v>39783706.337796219</v>
      </c>
    </row>
  </sheetData>
  <mergeCells count="1">
    <mergeCell ref="D2:G2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B1:F28"/>
  <sheetViews>
    <sheetView workbookViewId="0">
      <selection activeCell="J19" sqref="J19"/>
    </sheetView>
  </sheetViews>
  <sheetFormatPr defaultRowHeight="15"/>
  <cols>
    <col min="1" max="1" width="2" customWidth="1"/>
    <col min="2" max="2" width="8.5703125" customWidth="1"/>
    <col min="3" max="6" width="20.7109375" customWidth="1"/>
  </cols>
  <sheetData>
    <row r="1" spans="2:6" ht="15.75" thickBot="1">
      <c r="C1" s="42" t="s">
        <v>2</v>
      </c>
    </row>
    <row r="2" spans="2:6" ht="6" customHeight="1" thickBot="1">
      <c r="B2" s="57" t="s">
        <v>2</v>
      </c>
      <c r="C2" s="58" t="s">
        <v>2</v>
      </c>
      <c r="D2" s="42"/>
      <c r="E2" s="42"/>
      <c r="F2" s="42"/>
    </row>
    <row r="3" spans="2:6">
      <c r="C3" s="63" t="s">
        <v>43</v>
      </c>
    </row>
    <row r="4" spans="2:6">
      <c r="B4" s="47">
        <f>SUM('Delta Vp em KV'!D4)</f>
        <v>0.8</v>
      </c>
      <c r="C4" s="53">
        <f>SUM('Campo E '!D4)</f>
        <v>-9876.543209876545</v>
      </c>
      <c r="D4" t="s">
        <v>2</v>
      </c>
    </row>
    <row r="5" spans="2:6">
      <c r="B5" s="59">
        <f>SUM('Delta Vp em KV'!D5)</f>
        <v>1</v>
      </c>
      <c r="C5" s="53">
        <f>SUM('Campo E '!D5)</f>
        <v>-12500.000000000002</v>
      </c>
    </row>
    <row r="6" spans="2:6">
      <c r="B6" s="59">
        <f>SUM('Delta Vp em KV'!D6)</f>
        <v>1.4</v>
      </c>
      <c r="C6" s="53">
        <f>SUM('Campo E '!D6)</f>
        <v>-16326.530612244898</v>
      </c>
    </row>
    <row r="7" spans="2:6">
      <c r="B7" s="59">
        <f>SUM('Delta Vp em KV'!D7)</f>
        <v>2.1</v>
      </c>
      <c r="C7" s="53">
        <f>SUM('Campo E '!D7)</f>
        <v>-22222.222222222226</v>
      </c>
    </row>
    <row r="8" spans="2:6">
      <c r="B8" s="59">
        <f>SUM('Delta Vp em KV'!D8)</f>
        <v>3.7</v>
      </c>
      <c r="C8" s="53">
        <f>SUM('Campo E '!D8)</f>
        <v>-32000</v>
      </c>
    </row>
    <row r="9" spans="2:6">
      <c r="B9" s="59">
        <f>SUM('Delta Vp em KV'!D9)</f>
        <v>8.6</v>
      </c>
      <c r="C9" s="53">
        <f>SUM('Campo E '!D9)</f>
        <v>-50000.000000000007</v>
      </c>
    </row>
    <row r="10" spans="2:6">
      <c r="B10" s="61">
        <f>SUM('Delta Vp em KV'!E4)</f>
        <v>1.1000000000000001</v>
      </c>
      <c r="C10" s="54">
        <f>SUM('Campo E '!E4)</f>
        <v>-14814.814814814816</v>
      </c>
    </row>
    <row r="11" spans="2:6">
      <c r="B11" s="61">
        <f>SUM('Delta Vp em KV'!E5)</f>
        <v>1.5</v>
      </c>
      <c r="C11" s="54">
        <f>SUM('Campo E '!E5)</f>
        <v>-18750.000000000004</v>
      </c>
    </row>
    <row r="12" spans="2:6">
      <c r="B12" s="61">
        <f>SUM('Delta Vp em KV'!E6)</f>
        <v>2</v>
      </c>
      <c r="C12" s="54">
        <f>SUM('Campo E '!E6)</f>
        <v>-24489.795918367348</v>
      </c>
    </row>
    <row r="13" spans="2:6">
      <c r="B13" s="61">
        <f>SUM('Delta Vp em KV'!E7)</f>
        <v>3.1</v>
      </c>
      <c r="C13" s="54">
        <f>SUM('Campo E '!E7)</f>
        <v>-33333.333333333336</v>
      </c>
    </row>
    <row r="14" spans="2:6">
      <c r="B14" s="61">
        <f>SUM('Delta Vp em KV'!E8)</f>
        <v>5.3</v>
      </c>
      <c r="C14" s="54">
        <f>SUM('Campo E '!E8)</f>
        <v>-48000</v>
      </c>
    </row>
    <row r="15" spans="2:6">
      <c r="B15" s="61">
        <f>SUM('Delta Vp em KV'!E9)</f>
        <v>10.1</v>
      </c>
      <c r="C15" s="54">
        <f>SUM('Campo E '!E9)</f>
        <v>-75000.000000000015</v>
      </c>
    </row>
    <row r="16" spans="2:6">
      <c r="B16" s="60">
        <f>SUM('Delta Vp em KV'!F4)</f>
        <v>1.5</v>
      </c>
      <c r="C16" s="55">
        <f>SUM('Campo E '!F4)</f>
        <v>-19753.086419753086</v>
      </c>
    </row>
    <row r="17" spans="2:3">
      <c r="B17" s="60">
        <f>SUM('Delta Vp em KV'!F5)</f>
        <v>2</v>
      </c>
      <c r="C17" s="55">
        <f>SUM('Campo E '!F5)</f>
        <v>-25000</v>
      </c>
    </row>
    <row r="18" spans="2:3">
      <c r="B18" s="60">
        <f>SUM('Delta Vp em KV'!F6)</f>
        <v>2.7</v>
      </c>
      <c r="C18" s="55">
        <f>SUM('Campo E '!F6)</f>
        <v>-32653.061224489793</v>
      </c>
    </row>
    <row r="19" spans="2:3">
      <c r="B19" s="60">
        <f>SUM('Delta Vp em KV'!F7)</f>
        <v>4.2</v>
      </c>
      <c r="C19" s="55">
        <f>SUM('Campo E '!F7)</f>
        <v>-44444.444444444445</v>
      </c>
    </row>
    <row r="20" spans="2:3">
      <c r="B20" s="60">
        <f>SUM('Delta Vp em KV'!F8)</f>
        <v>7.4</v>
      </c>
      <c r="C20" s="55">
        <f>SUM('Campo E '!F8)</f>
        <v>-63999.999999999993</v>
      </c>
    </row>
    <row r="21" spans="2:3">
      <c r="B21" s="62">
        <f>SUM('Delta Vp em KV'!G4)</f>
        <v>1.8</v>
      </c>
      <c r="C21" s="56">
        <f>SUM('Campo E '!G4)</f>
        <v>-22222.222222222219</v>
      </c>
    </row>
    <row r="22" spans="2:3">
      <c r="B22" s="62">
        <f>SUM('Delta Vp em KV'!G5)</f>
        <v>2.2999999999999998</v>
      </c>
      <c r="C22" s="56">
        <f>SUM('Campo E '!G5)</f>
        <v>-28124.999999999996</v>
      </c>
    </row>
    <row r="23" spans="2:3">
      <c r="B23" s="62">
        <f>SUM('Delta Vp em KV'!G6)</f>
        <v>3.1</v>
      </c>
      <c r="C23" s="56">
        <f>SUM('Campo E '!G6)</f>
        <v>-36734.693877551013</v>
      </c>
    </row>
    <row r="24" spans="2:3">
      <c r="B24" s="62">
        <f>SUM('Delta Vp em KV'!G7)</f>
        <v>4.5999999999999996</v>
      </c>
      <c r="C24" s="56">
        <f>SUM('Campo E '!G7)</f>
        <v>-50000</v>
      </c>
    </row>
    <row r="25" spans="2:3">
      <c r="B25" s="62">
        <f>SUM('Delta Vp em KV'!G8)</f>
        <v>8.3000000000000007</v>
      </c>
      <c r="C25" s="56">
        <f>SUM('Campo E '!G8)</f>
        <v>-71999.999999999985</v>
      </c>
    </row>
    <row r="27" spans="2:3">
      <c r="B27" t="s">
        <v>41</v>
      </c>
    </row>
    <row r="28" spans="2:3">
      <c r="B28" t="s">
        <v>42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DIMENSIONAMENTO - 3_a) b) c)</vt:lpstr>
      <vt:lpstr>DIMENS. - EQ. POSICOES</vt:lpstr>
      <vt:lpstr>DIMENS. - EQ. VELOCIDADE</vt:lpstr>
      <vt:lpstr>Delta Vp em KV</vt:lpstr>
      <vt:lpstr>v0 - velocidade inicial </vt:lpstr>
      <vt:lpstr>Campo E </vt:lpstr>
      <vt:lpstr>Campo E em funcao delta Vp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Americo Tomas</dc:creator>
  <cp:lastModifiedBy>Americo Tomas</cp:lastModifiedBy>
  <cp:lastPrinted>2014-10-17T20:30:58Z</cp:lastPrinted>
  <dcterms:created xsi:type="dcterms:W3CDTF">2014-09-30T18:40:40Z</dcterms:created>
  <dcterms:modified xsi:type="dcterms:W3CDTF">2014-10-17T20:31:52Z</dcterms:modified>
</cp:coreProperties>
</file>