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data_0___23_2_2019___2_11" localSheetId="0">Sheet1!$A$7:$N$14</definedName>
    <definedName name="data_0___23_2_2019___2_11_1" localSheetId="0">Sheet1!$AJ$2:$AW$8</definedName>
    <definedName name="data_0___23_2_2019___3_0" localSheetId="0">Sheet1!$A$16:$N$21</definedName>
    <definedName name="data_0___23_2_2019___4_1" localSheetId="0">Sheet1!$A$23:$N$30</definedName>
    <definedName name="data_0___23_2_2019___6_10" localSheetId="0">Sheet1!$A$32:$N$38</definedName>
    <definedName name="data_1___23_2_2019___0_10" localSheetId="0">Sheet1!$A$40:$N$49</definedName>
    <definedName name="data_1___23_2_2019___0_53" localSheetId="0">Sheet1!$A$51:$N$57</definedName>
    <definedName name="data_1___23_2_2019___1_17" localSheetId="0">Sheet1!$A$59:$N$68</definedName>
    <definedName name="data_1___23_2_2019___1_52" localSheetId="0">Sheet1!$A$70:$N$76</definedName>
    <definedName name="data_2___23_2_2019___0_49" localSheetId="0">Sheet1!$A$89:$N$95</definedName>
    <definedName name="data_2___23_2_2019___0_8" localSheetId="0">Sheet1!$A$78:$N$87</definedName>
    <definedName name="data_22_2_2019___22_55" localSheetId="0">Sheet1!$A$3:$N$5</definedName>
    <definedName name="data_3___23_2_2019___0_20" localSheetId="0">Sheet1!$A$97:$N$104</definedName>
    <definedName name="data_3___23_2_2019___0_35" localSheetId="0">Sheet1!$A$106:$N$111</definedName>
    <definedName name="data_3___23_2_2019___0_38" localSheetId="0">Sheet1!$A$113:$N$120</definedName>
    <definedName name="data_3___23_2_2019___0_46" localSheetId="0">Sheet1!$A$122:$N$127</definedName>
    <definedName name="data_4___23_2_2019___10_52" localSheetId="0">Sheet1!$A$129:$N$138</definedName>
    <definedName name="data_4___23_2_2019___12_9" localSheetId="0">Sheet1!$A$140:$N$146</definedName>
    <definedName name="data_5___26_2_2019___23_28" localSheetId="0">Sheet1!$A$148:$N$157</definedName>
    <definedName name="data_5___27_2_2019___0_56" localSheetId="0">Sheet1!$A$159:$N$164</definedName>
    <definedName name="headers" localSheetId="0">Sheet1!$A$1:$N$2</definedName>
    <definedName name="In_Between_Variance_Results_1___26_2_2019___21_55" localSheetId="0">Sheet1!$AO$21:$AV$28</definedName>
    <definedName name="Internal_Variance_Results0___26_2_2019___21_56" localSheetId="0">Sheet1!$AO$31:$AV$38</definedName>
  </definedNames>
  <calcPr calcId="152511"/>
  <fileRecoveryPr repairLoad="1"/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3" i="1"/>
  <c r="AS44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3" i="1"/>
  <c r="O147" i="1" l="1"/>
  <c r="P147" i="1"/>
  <c r="S147" i="1" s="1"/>
  <c r="Q147" i="1"/>
  <c r="R147" i="1"/>
  <c r="T147" i="1"/>
  <c r="U147" i="1"/>
  <c r="O148" i="1"/>
  <c r="Q148" i="1" s="1"/>
  <c r="P148" i="1"/>
  <c r="R148" i="1"/>
  <c r="S148" i="1"/>
  <c r="T148" i="1"/>
  <c r="U148" i="1"/>
  <c r="O149" i="1"/>
  <c r="Q149" i="1" s="1"/>
  <c r="P149" i="1"/>
  <c r="S149" i="1"/>
  <c r="T149" i="1"/>
  <c r="U149" i="1"/>
  <c r="O150" i="1"/>
  <c r="R150" i="1" s="1"/>
  <c r="P150" i="1"/>
  <c r="S150" i="1" s="1"/>
  <c r="Q150" i="1"/>
  <c r="T150" i="1"/>
  <c r="U150" i="1"/>
  <c r="O151" i="1"/>
  <c r="P151" i="1"/>
  <c r="S151" i="1" s="1"/>
  <c r="Q151" i="1"/>
  <c r="R151" i="1"/>
  <c r="T151" i="1"/>
  <c r="U151" i="1"/>
  <c r="O152" i="1"/>
  <c r="Q152" i="1" s="1"/>
  <c r="P152" i="1"/>
  <c r="R152" i="1"/>
  <c r="S152" i="1"/>
  <c r="T152" i="1"/>
  <c r="U152" i="1"/>
  <c r="O153" i="1"/>
  <c r="Q153" i="1" s="1"/>
  <c r="P153" i="1"/>
  <c r="S153" i="1"/>
  <c r="T153" i="1"/>
  <c r="U153" i="1"/>
  <c r="O154" i="1"/>
  <c r="R154" i="1" s="1"/>
  <c r="P154" i="1"/>
  <c r="S154" i="1" s="1"/>
  <c r="Q154" i="1"/>
  <c r="T154" i="1"/>
  <c r="U154" i="1"/>
  <c r="O155" i="1"/>
  <c r="P155" i="1"/>
  <c r="S155" i="1" s="1"/>
  <c r="Q155" i="1"/>
  <c r="R155" i="1"/>
  <c r="T155" i="1"/>
  <c r="U155" i="1"/>
  <c r="O156" i="1"/>
  <c r="Q156" i="1" s="1"/>
  <c r="P156" i="1"/>
  <c r="R156" i="1"/>
  <c r="S156" i="1"/>
  <c r="T156" i="1"/>
  <c r="U156" i="1"/>
  <c r="O157" i="1"/>
  <c r="Q157" i="1" s="1"/>
  <c r="P157" i="1"/>
  <c r="S157" i="1"/>
  <c r="T157" i="1"/>
  <c r="U157" i="1"/>
  <c r="O158" i="1"/>
  <c r="R158" i="1" s="1"/>
  <c r="P158" i="1"/>
  <c r="S158" i="1" s="1"/>
  <c r="Q158" i="1"/>
  <c r="T158" i="1"/>
  <c r="U158" i="1"/>
  <c r="O159" i="1"/>
  <c r="P159" i="1"/>
  <c r="S159" i="1" s="1"/>
  <c r="Q159" i="1"/>
  <c r="R159" i="1"/>
  <c r="T159" i="1"/>
  <c r="U159" i="1"/>
  <c r="O160" i="1"/>
  <c r="Q160" i="1" s="1"/>
  <c r="P160" i="1"/>
  <c r="R160" i="1"/>
  <c r="S160" i="1"/>
  <c r="T160" i="1"/>
  <c r="U160" i="1"/>
  <c r="O161" i="1"/>
  <c r="Q161" i="1" s="1"/>
  <c r="P161" i="1"/>
  <c r="S161" i="1"/>
  <c r="T161" i="1"/>
  <c r="U161" i="1"/>
  <c r="O162" i="1"/>
  <c r="R162" i="1" s="1"/>
  <c r="P162" i="1"/>
  <c r="S162" i="1" s="1"/>
  <c r="Q162" i="1"/>
  <c r="T162" i="1"/>
  <c r="U162" i="1"/>
  <c r="O163" i="1"/>
  <c r="P163" i="1"/>
  <c r="S163" i="1" s="1"/>
  <c r="Q163" i="1"/>
  <c r="R163" i="1"/>
  <c r="T163" i="1"/>
  <c r="U163" i="1"/>
  <c r="O164" i="1"/>
  <c r="Q164" i="1" s="1"/>
  <c r="P164" i="1"/>
  <c r="R164" i="1"/>
  <c r="S164" i="1"/>
  <c r="T164" i="1"/>
  <c r="U164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21" i="1"/>
  <c r="AV25" i="1"/>
  <c r="AV21" i="1"/>
  <c r="AV23" i="1"/>
  <c r="AV26" i="1"/>
  <c r="AV28" i="1"/>
  <c r="AV22" i="1"/>
  <c r="AV24" i="1"/>
  <c r="AV29" i="1"/>
  <c r="AV31" i="1"/>
  <c r="AV33" i="1"/>
  <c r="AV37" i="1"/>
  <c r="AV32" i="1"/>
  <c r="AV36" i="1"/>
  <c r="AV38" i="1"/>
  <c r="AV34" i="1"/>
  <c r="AV35" i="1"/>
  <c r="AV27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3" i="1"/>
  <c r="R161" i="1" l="1"/>
  <c r="R157" i="1"/>
  <c r="R153" i="1"/>
  <c r="R149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T3" i="1"/>
  <c r="S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P4" i="1" l="1"/>
  <c r="P5" i="1"/>
  <c r="P3" i="1"/>
  <c r="O4" i="1"/>
  <c r="O5" i="1"/>
  <c r="O3" i="1"/>
</calcChain>
</file>

<file path=xl/connections.xml><?xml version="1.0" encoding="utf-8"?>
<connections xmlns="http://schemas.openxmlformats.org/spreadsheetml/2006/main">
  <connection id="1" name="data 0 - 23-2-2019 - 2-11" type="6" refreshedVersion="5" background="1" saveData="1">
    <textPr codePage="857" sourceFile="D:\_DERS\IB IAs and EE and CAS\EE\Python Dollar\data 0 - 23-2-2019 - 2-11.txt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 0 - 23-2-2019 - 2-111" type="6" refreshedVersion="5" background="1" saveData="1">
    <textPr codePage="857" sourceFile="D:\_DERS\IB IAs and EE and CAS\EE\Python Dollar\data 0 - 23-2-2019 - 2-11.txt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 0 - 23-2-2019 - 3-0" type="6" refreshedVersion="5" background="1" saveData="1">
    <textPr codePage="857" sourceFile="D:\_DERS\IB IAs and EE and CAS\EE\Python Dollar\data 0 - 23-2-2019 - 3-0.txt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 0 - 23-2-2019 - 4-1" type="6" refreshedVersion="5" background="1" saveData="1">
    <textPr codePage="857" sourceFile="D:\_DERS\IB IAs and EE and CAS\EE\Python Dollar\data 0 - 23-2-2019 - 4-1.txt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 0 - 23-2-2019 - 6-10" type="6" refreshedVersion="5" background="1" saveData="1">
    <textPr codePage="857" sourceFile="D:\_DERS\IB IAs and EE and CAS\EE\Python Dollar\data 0 - 23-2-2019 - 6-10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ata 1 - 23-2-2019 - 0-10" type="6" refreshedVersion="5" background="1" saveData="1">
    <textPr codePage="857" sourceFile="D:\_DERS\IB IAs and EE and CAS\EE\Python Dollar\data 1 - 23-2-2019 - 0-10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ata 1 - 23-2-2019 - 0-53" type="6" refreshedVersion="5" background="1" saveData="1">
    <textPr codePage="857" sourceFile="D:\_DERS\IB IAs and EE and CAS\EE\Python Dollar\data 1 - 23-2-2019 - 0-53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ata 1 - 23-2-2019 - 1-17" type="6" refreshedVersion="5" background="1" saveData="1">
    <textPr codePage="857" sourceFile="D:\_DERS\IB IAs and EE and CAS\EE\Python Dollar\data 1 - 23-2-2019 - 1-17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ata 1 - 23-2-2019 - 1-52" type="6" refreshedVersion="5" background="1" saveData="1">
    <textPr codePage="857" sourceFile="D:\_DERS\IB IAs and EE and CAS\EE\Python Dollar\data 1 - 23-2-2019 - 1-52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ata 2 - 23-2-2019 - 0-49" type="6" refreshedVersion="5" background="1" saveData="1">
    <textPr codePage="857" sourceFile="D:\_DERS\IB IAs and EE and CAS\EE\Python Dollar\data 2 - 23-2-2019 - 0-49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ata 2 - 23-2-2019 - 0-8" type="6" refreshedVersion="5" background="1" saveData="1">
    <textPr codePage="857" sourceFile="D:\_DERS\IB IAs and EE and CAS\EE\Python Dollar\data 2 - 23-2-2019 - 0-8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ata 22-2-2019 - 22-55" type="6" refreshedVersion="5" background="1" saveData="1">
    <textPr codePage="857" sourceFile="D:\_DERS\IB IAs and EE and CAS\EE\Python Dollar\data 22-2-2019 - 22-55.txt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ata 3 - 23-2-2019 - 0-20" type="6" refreshedVersion="5" background="1" saveData="1">
    <textPr codePage="857" sourceFile="D:\_DERS\IB IAs and EE and CAS\EE\Python Dollar\data 3 - 23-2-2019 - 0-20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ata 3 - 23-2-2019 - 0-35" type="6" refreshedVersion="5" background="1" saveData="1">
    <textPr codePage="857" sourceFile="D:\_DERS\IB IAs and EE and CAS\EE\Python Dollar\data 3 - 23-2-2019 - 0-35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ata 3 - 23-2-2019 - 0-38" type="6" refreshedVersion="5" background="1" saveData="1">
    <textPr codePage="857" sourceFile="D:\_DERS\IB IAs and EE and CAS\EE\Python Dollar\data 3 - 23-2-2019 - 0-38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data 3 - 23-2-2019 - 0-46" type="6" refreshedVersion="5" background="1" saveData="1">
    <textPr codePage="857" sourceFile="D:\_DERS\IB IAs and EE and CAS\EE\Python Dollar\data 3 - 23-2-2019 - 0-46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data 4 - 23-2-2019 - 10-52" type="6" refreshedVersion="5" background="1" saveData="1">
    <textPr codePage="857" sourceFile="D:\_DERS\IB IAs and EE and CAS\EE\Python Dollar\data 4 - 23-2-2019 - 10-52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data 4 - 23-2-2019 - 12-9" type="6" refreshedVersion="5" background="1" saveData="1">
    <textPr codePage="857" sourceFile="D:\_DERS\IB IAs and EE and CAS\EE\Python Dollar\data 4 - 23-2-2019 - 12-9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data 5 - 26-2-2019 - 23-28" type="6" refreshedVersion="5" background="1" saveData="1">
    <textPr codePage="857" sourceFile="D:\_DERS\IB IAs and EE and CAS\EE\Python Dollar\data 5 - 26-2-2019 - 23-28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data 5 - 27-2-2019 - 0-56" type="6" refreshedVersion="5" background="1" saveData="1">
    <textPr codePage="857" sourceFile="D:\_DERS\IB IAs and EE and CAS\EE\Python Dollar\data 5 - 27-2-2019 - 0-56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headers" type="6" refreshedVersion="5" background="1" saveData="1">
    <textPr codePage="857" sourceFile="D:\_DERS\IB IAs and EE and CAS\EE\Python Dollar\headers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In Between Variance Results 1 - 26-2-2019 - 21-55" type="6" refreshedVersion="5" background="1" saveData="1">
    <textPr codePage="857" sourceFile="D:\_DERS\IB IAs and EE and CAS\EE\Python Dollar\In Between Variance Results 1 - 26-2-2019 - 21-55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23" name="Internal Variance Results0 - 26-2-2019 - 21-56" type="6" refreshedVersion="5" background="1" saveData="1">
    <textPr codePage="857" sourceFile="D:\_DERS\IB IAs and EE and CAS\EE\Python Dollar\Internal Variance Results0 - 26-2-2019 - 21-56.txt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<sst xmlns="http://schemas.openxmlformats.org/spreadsheetml/2006/main" count="254" uniqueCount="70">
  <si>
    <t>Test Name</t>
  </si>
  <si>
    <t xml:space="preserve"> Training Sample Count</t>
  </si>
  <si>
    <t xml:space="preserve"> Total Trial count</t>
  </si>
  <si>
    <t xml:space="preserve"> One Trial Count</t>
  </si>
  <si>
    <t xml:space="preserve"> Total Match Count</t>
  </si>
  <si>
    <t xml:space="preserve"> Max Match Count</t>
  </si>
  <si>
    <t xml:space="preserve"> Min Match Count</t>
  </si>
  <si>
    <t xml:space="preserve"> Total Check Time</t>
  </si>
  <si>
    <t xml:space="preserve"> Total Exec Time</t>
  </si>
  <si>
    <t xml:space="preserve"> Min Check Time</t>
  </si>
  <si>
    <t xml:space="preserve"> Max Check Time</t>
  </si>
  <si>
    <t xml:space="preserve"> Resampling Resolution</t>
  </si>
  <si>
    <t xml:space="preserve"> Test Trial Count</t>
  </si>
  <si>
    <t xml:space="preserve"> Gesture Copies Count</t>
  </si>
  <si>
    <t>Main Set - Training Sample 1-4</t>
  </si>
  <si>
    <t>Accuracy</t>
  </si>
  <si>
    <t>Average Check Time</t>
  </si>
  <si>
    <t>Main Set - TraSamp 1-8</t>
  </si>
  <si>
    <t>Main Set - ReSamp 1-6</t>
  </si>
  <si>
    <t>HighVar Set - TraSamp 1-8</t>
  </si>
  <si>
    <t>HighVar Set - ReSamp 1-7</t>
  </si>
  <si>
    <t>Lines Set - TraSamp 1-10</t>
  </si>
  <si>
    <t>Lines Set - ReSamp 1-7</t>
  </si>
  <si>
    <t>Dash Set - TraSamp 1-10</t>
  </si>
  <si>
    <t>Dash Set - ReSamp 1-7</t>
  </si>
  <si>
    <t>Parenthesis Set - TraSamp 1-8</t>
  </si>
  <si>
    <t>Parenthesis Set - ReSamp 1-6</t>
  </si>
  <si>
    <t>Dashes Set - TraSamp 1-8</t>
  </si>
  <si>
    <t>Dashes Set - ReSamp 1-6</t>
  </si>
  <si>
    <t>Max Acc</t>
  </si>
  <si>
    <t>Min Acc</t>
  </si>
  <si>
    <t>Max time</t>
  </si>
  <si>
    <t>Min Time</t>
  </si>
  <si>
    <t>Star Set - TraSamp 1-10</t>
  </si>
  <si>
    <t>Star Set - ReSamp 1-7</t>
  </si>
  <si>
    <t>…</t>
  </si>
  <si>
    <t>Basic Set</t>
  </si>
  <si>
    <t xml:space="preserve">High Variability Set </t>
  </si>
  <si>
    <t>Lines Set</t>
  </si>
  <si>
    <t>Dash Set</t>
  </si>
  <si>
    <t>____</t>
  </si>
  <si>
    <t>Parenthesis Set</t>
  </si>
  <si>
    <t>Tick Set</t>
  </si>
  <si>
    <t>Star Set</t>
  </si>
  <si>
    <t>Abstract Shapes Set</t>
  </si>
  <si>
    <t>Total training shape count</t>
  </si>
  <si>
    <t>High Variability Set</t>
  </si>
  <si>
    <t>InBetween Variance</t>
  </si>
  <si>
    <t>Internal Variance</t>
  </si>
  <si>
    <t>Sampling Res</t>
  </si>
  <si>
    <t>Trial Count</t>
  </si>
  <si>
    <t>Gesture Rep Count</t>
  </si>
  <si>
    <t>Total Trial Count</t>
  </si>
  <si>
    <t>Total Distance</t>
  </si>
  <si>
    <t>Max Distance</t>
  </si>
  <si>
    <t>Average Distance</t>
  </si>
  <si>
    <t>Error val</t>
  </si>
  <si>
    <t>Abstract Shapes Set - TraSamp 1-10</t>
  </si>
  <si>
    <t>Abstract Shapes Set - ReSamp 1-6</t>
  </si>
  <si>
    <t>res squared</t>
  </si>
  <si>
    <t>traSampRoot</t>
  </si>
  <si>
    <t>Set Name</t>
  </si>
  <si>
    <t>In Between Variance</t>
  </si>
  <si>
    <t>Accuracy Slope</t>
  </si>
  <si>
    <t>Time Slope</t>
  </si>
  <si>
    <t>Training Samples vs</t>
  </si>
  <si>
    <t>Resampling Rate vs</t>
  </si>
  <si>
    <t>Average</t>
  </si>
  <si>
    <t>Max</t>
  </si>
  <si>
    <t>Time Slope *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</si>
</sst>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700" b="0" i="0" u="none" strike="noStrike" baseline="0">
                <a:effectLst/>
              </a:rPr>
              <a:t>Basic</a:t>
            </a:r>
            <a:r>
              <a:rPr lang="tr-TR" sz="700" b="0" i="0" u="none" strike="noStrike" baseline="0">
                <a:effectLst/>
              </a:rPr>
              <a:t> Set </a:t>
            </a:r>
            <a:r>
              <a:rPr lang="en-GB" sz="700" b="0" i="0" u="none" strike="noStrike" baseline="0">
                <a:effectLst/>
              </a:rPr>
              <a:t>Accuracy and Execution Time vs. Number of Training Samples Chart </a:t>
            </a:r>
            <a:endParaRPr lang="tr-TR" sz="7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5048916500468479"/>
          <c:y val="0.25103213507625277"/>
          <c:w val="0.69339064468181244"/>
          <c:h val="0.5013921568627450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Sheet1!$Q$7:$Q$14</c:f>
                <c:numCache>
                  <c:formatCode>General</c:formatCode>
                  <c:ptCount val="8"/>
                  <c:pt idx="0">
                    <c:v>2.3922413793103487</c:v>
                  </c:pt>
                  <c:pt idx="1">
                    <c:v>0.5133928571428612</c:v>
                  </c:pt>
                  <c:pt idx="2">
                    <c:v>1.1805555555555571</c:v>
                  </c:pt>
                  <c:pt idx="3">
                    <c:v>0.8894230769230802</c:v>
                  </c:pt>
                  <c:pt idx="4">
                    <c:v>0.57500000000000284</c:v>
                  </c:pt>
                  <c:pt idx="5">
                    <c:v>0.9895833333333286</c:v>
                  </c:pt>
                  <c:pt idx="6">
                    <c:v>0.67934782608695343</c:v>
                  </c:pt>
                  <c:pt idx="7">
                    <c:v>0.59659090909090651</c:v>
                  </c:pt>
                </c:numCache>
              </c:numRef>
            </c:plus>
            <c:minus>
              <c:numRef>
                <c:f>Sheet1!$R$7:$R$14</c:f>
                <c:numCache>
                  <c:formatCode>General</c:formatCode>
                  <c:ptCount val="8"/>
                  <c:pt idx="0">
                    <c:v>3.426724137931032</c:v>
                  </c:pt>
                  <c:pt idx="1">
                    <c:v>1.0491071428571388</c:v>
                  </c:pt>
                  <c:pt idx="2">
                    <c:v>1.1342592592592666</c:v>
                  </c:pt>
                  <c:pt idx="3">
                    <c:v>1.274038461538467</c:v>
                  </c:pt>
                  <c:pt idx="4">
                    <c:v>1.4249999999999972</c:v>
                  </c:pt>
                  <c:pt idx="5">
                    <c:v>1.3541666666666714</c:v>
                  </c:pt>
                  <c:pt idx="6">
                    <c:v>1.4945652173913118</c:v>
                  </c:pt>
                  <c:pt idx="7">
                    <c:v>0.82386363636364024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40000"/>
                    <a:lumOff val="60000"/>
                    <a:alpha val="75000"/>
                  </a:schemeClr>
                </a:solidFill>
                <a:round/>
              </a:ln>
              <a:effectLst/>
            </c:spPr>
          </c:errBars>
          <c:xVal>
            <c:numRef>
              <c:f>Sheet1!$B$7:$B$14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Sheet1!$O$7:$O$14</c:f>
              <c:numCache>
                <c:formatCode>0.0</c:formatCode>
                <c:ptCount val="8"/>
                <c:pt idx="0">
                  <c:v>96.530172413793096</c:v>
                </c:pt>
                <c:pt idx="1">
                  <c:v>97.924107142857139</c:v>
                </c:pt>
                <c:pt idx="2">
                  <c:v>98.356481481481481</c:v>
                </c:pt>
                <c:pt idx="3">
                  <c:v>98.629807692307693</c:v>
                </c:pt>
                <c:pt idx="4">
                  <c:v>98.424999999999997</c:v>
                </c:pt>
                <c:pt idx="5">
                  <c:v>98.489583333333329</c:v>
                </c:pt>
                <c:pt idx="6">
                  <c:v>98.777173913043484</c:v>
                </c:pt>
                <c:pt idx="7">
                  <c:v>99.119318181818187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312976"/>
        <c:axId val="-2036324400"/>
      </c:scatterChart>
      <c:scatterChart>
        <c:scatterStyle val="lineMarker"/>
        <c:varyColors val="0"/>
        <c:ser>
          <c:idx val="1"/>
          <c:order val="1"/>
          <c:tx>
            <c:strRef>
              <c:f>Sheet1!$P$1</c:f>
              <c:strCache>
                <c:ptCount val="1"/>
                <c:pt idx="0">
                  <c:v>Average Check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Sheet1!$S$7:$S$14</c:f>
                <c:numCache>
                  <c:formatCode>General</c:formatCode>
                  <c:ptCount val="8"/>
                  <c:pt idx="0">
                    <c:v>0.35351408735431428</c:v>
                  </c:pt>
                  <c:pt idx="1">
                    <c:v>0.23847230071467984</c:v>
                  </c:pt>
                  <c:pt idx="2">
                    <c:v>0.40046855834899109</c:v>
                  </c:pt>
                  <c:pt idx="3">
                    <c:v>0.41087495890947601</c:v>
                  </c:pt>
                  <c:pt idx="4">
                    <c:v>0.46189321321249149</c:v>
                  </c:pt>
                  <c:pt idx="5">
                    <c:v>0.30455310226728555</c:v>
                  </c:pt>
                  <c:pt idx="6">
                    <c:v>0.37591826799123129</c:v>
                  </c:pt>
                  <c:pt idx="7">
                    <c:v>0.42452968196435426</c:v>
                  </c:pt>
                </c:numCache>
              </c:numRef>
            </c:plus>
            <c:minus>
              <c:numRef>
                <c:f>Sheet1!$T$7:$T$14</c:f>
                <c:numCache>
                  <c:formatCode>General</c:formatCode>
                  <c:ptCount val="8"/>
                  <c:pt idx="0">
                    <c:v>6.1743843401300333E-2</c:v>
                  </c:pt>
                  <c:pt idx="1">
                    <c:v>0.11857239609318118</c:v>
                  </c:pt>
                  <c:pt idx="2">
                    <c:v>0.16900876136841592</c:v>
                  </c:pt>
                  <c:pt idx="3">
                    <c:v>0.21644699963239361</c:v>
                  </c:pt>
                  <c:pt idx="4">
                    <c:v>0.26316963392495968</c:v>
                  </c:pt>
                  <c:pt idx="5">
                    <c:v>0.27589504836747925</c:v>
                  </c:pt>
                  <c:pt idx="6">
                    <c:v>0.3132382642963657</c:v>
                  </c:pt>
                  <c:pt idx="7">
                    <c:v>0.30847989483313076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40000"/>
                    <a:lumOff val="60000"/>
                    <a:alpha val="75000"/>
                  </a:schemeClr>
                </a:solidFill>
                <a:round/>
              </a:ln>
              <a:effectLst/>
            </c:spPr>
          </c:errBars>
          <c:xVal>
            <c:numRef>
              <c:f>Sheet1!$B$7:$B$14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Sheet1!$P$7:$P$14</c:f>
              <c:numCache>
                <c:formatCode>0.000</c:formatCode>
                <c:ptCount val="8"/>
                <c:pt idx="0">
                  <c:v>8.4682333315240735E-2</c:v>
                </c:pt>
                <c:pt idx="1">
                  <c:v>0.15946380501346918</c:v>
                </c:pt>
                <c:pt idx="2">
                  <c:v>0.22785142036499792</c:v>
                </c:pt>
                <c:pt idx="3">
                  <c:v>0.292244319044625</c:v>
                </c:pt>
                <c:pt idx="4">
                  <c:v>0.34096084791421749</c:v>
                </c:pt>
                <c:pt idx="5">
                  <c:v>0.36565487502763544</c:v>
                </c:pt>
                <c:pt idx="6">
                  <c:v>0.41197455045969567</c:v>
                </c:pt>
                <c:pt idx="7">
                  <c:v>0.42616616650061079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314064"/>
        <c:axId val="-2036317872"/>
      </c:scatterChart>
      <c:valAx>
        <c:axId val="-203631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600"/>
                  <a:t>Number of Training Samples</a:t>
                </a:r>
                <a:endParaRPr lang="tr-TR" sz="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6324400"/>
        <c:crosses val="autoZero"/>
        <c:crossBetween val="midCat"/>
        <c:majorUnit val="1"/>
      </c:valAx>
      <c:valAx>
        <c:axId val="-2036324400"/>
        <c:scaling>
          <c:orientation val="minMax"/>
          <c:max val="100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600"/>
                  <a:t>Accuracy (%)</a:t>
                </a:r>
                <a:endParaRPr lang="tr-TR" sz="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6312976"/>
        <c:crosses val="autoZero"/>
        <c:crossBetween val="midCat"/>
        <c:majorUnit val="2.5"/>
      </c:valAx>
      <c:valAx>
        <c:axId val="-2036317872"/>
        <c:scaling>
          <c:orientation val="minMax"/>
          <c:max val="1.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600"/>
                  <a:t>Execution time (s)</a:t>
                </a:r>
                <a:endParaRPr lang="tr-TR" sz="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6314064"/>
        <c:crosses val="max"/>
        <c:crossBetween val="midCat"/>
        <c:majorUnit val="0.30000000000000004"/>
      </c:valAx>
      <c:valAx>
        <c:axId val="-203631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3631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700" b="0" i="0" u="none" strike="noStrike" baseline="0">
                <a:effectLst/>
              </a:rPr>
              <a:t>Abstract Shapes Set Accuracy and Execution Time vs. Number of Training Samples Chart </a:t>
            </a:r>
            <a:endParaRPr lang="en-GB" sz="7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5048916500468479"/>
          <c:y val="0.25103213507625277"/>
          <c:w val="0.69339064468181244"/>
          <c:h val="0.5013921568627450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Sheet1!$Q$148:$Q$157</c:f>
                <c:numCache>
                  <c:formatCode>General</c:formatCode>
                  <c:ptCount val="10"/>
                  <c:pt idx="0">
                    <c:v>5.1097178683385494</c:v>
                  </c:pt>
                  <c:pt idx="1">
                    <c:v>2.5811688311688243</c:v>
                  </c:pt>
                  <c:pt idx="2">
                    <c:v>1.0606060606060623</c:v>
                  </c:pt>
                  <c:pt idx="3">
                    <c:v>1.7482517482517466</c:v>
                  </c:pt>
                  <c:pt idx="4">
                    <c:v>1.2909090909090963</c:v>
                  </c:pt>
                  <c:pt idx="5">
                    <c:v>0.28409090909090651</c:v>
                  </c:pt>
                  <c:pt idx="6">
                    <c:v>0.81027667984190543</c:v>
                  </c:pt>
                  <c:pt idx="7">
                    <c:v>1.9008264462810018</c:v>
                  </c:pt>
                  <c:pt idx="8">
                    <c:v>1.6450216450216431</c:v>
                  </c:pt>
                  <c:pt idx="9">
                    <c:v>1.1136363636363598</c:v>
                  </c:pt>
                </c:numCache>
              </c:numRef>
            </c:plus>
            <c:minus>
              <c:numRef>
                <c:f>Sheet1!$R$148:$R$157</c:f>
                <c:numCache>
                  <c:formatCode>General</c:formatCode>
                  <c:ptCount val="10"/>
                  <c:pt idx="0">
                    <c:v>3.1974921630094002</c:v>
                  </c:pt>
                  <c:pt idx="1">
                    <c:v>2.2889610389610482</c:v>
                  </c:pt>
                  <c:pt idx="2">
                    <c:v>1.2962962962963047</c:v>
                  </c:pt>
                  <c:pt idx="3">
                    <c:v>2.2727272727272805</c:v>
                  </c:pt>
                  <c:pt idx="4">
                    <c:v>1.0727272727272634</c:v>
                  </c:pt>
                  <c:pt idx="5">
                    <c:v>0.66287878787879606</c:v>
                  </c:pt>
                  <c:pt idx="6">
                    <c:v>2.1541501976284536</c:v>
                  </c:pt>
                  <c:pt idx="7">
                    <c:v>1.40495867768594</c:v>
                  </c:pt>
                  <c:pt idx="8">
                    <c:v>1.818181818181813</c:v>
                  </c:pt>
                  <c:pt idx="9">
                    <c:v>0.93181818181818699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40000"/>
                    <a:lumOff val="60000"/>
                    <a:alpha val="75000"/>
                  </a:schemeClr>
                </a:solidFill>
                <a:round/>
              </a:ln>
              <a:effectLst/>
            </c:spPr>
          </c:errBars>
          <c:xVal>
            <c:numRef>
              <c:f>Sheet1!$B$148:$B$157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Sheet1!$O$148:$O$157</c:f>
              <c:numCache>
                <c:formatCode>0.0</c:formatCode>
                <c:ptCount val="10"/>
                <c:pt idx="0">
                  <c:v>87.210031347962385</c:v>
                </c:pt>
                <c:pt idx="1">
                  <c:v>91.899350649350652</c:v>
                </c:pt>
                <c:pt idx="2">
                  <c:v>93.047138047138048</c:v>
                </c:pt>
                <c:pt idx="3">
                  <c:v>93.88111888111888</c:v>
                </c:pt>
                <c:pt idx="4">
                  <c:v>94.709090909090904</c:v>
                </c:pt>
                <c:pt idx="5">
                  <c:v>95.170454545454547</c:v>
                </c:pt>
                <c:pt idx="6">
                  <c:v>95.632411067193672</c:v>
                </c:pt>
                <c:pt idx="7">
                  <c:v>96.446280991735534</c:v>
                </c:pt>
                <c:pt idx="8">
                  <c:v>96.19047619047619</c:v>
                </c:pt>
                <c:pt idx="9">
                  <c:v>96.38636363636364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320592"/>
        <c:axId val="-2037679472"/>
      </c:scatterChart>
      <c:scatterChart>
        <c:scatterStyle val="lineMarker"/>
        <c:varyColors val="0"/>
        <c:ser>
          <c:idx val="1"/>
          <c:order val="1"/>
          <c:tx>
            <c:strRef>
              <c:f>Sheet1!$P$1</c:f>
              <c:strCache>
                <c:ptCount val="1"/>
                <c:pt idx="0">
                  <c:v>Average Check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Sheet1!$S$148:$S$157</c:f>
                <c:numCache>
                  <c:formatCode>General</c:formatCode>
                  <c:ptCount val="10"/>
                  <c:pt idx="0">
                    <c:v>0.18715246243162909</c:v>
                  </c:pt>
                  <c:pt idx="1">
                    <c:v>0.28190484027583884</c:v>
                  </c:pt>
                  <c:pt idx="2">
                    <c:v>0.55042461112693619</c:v>
                  </c:pt>
                  <c:pt idx="3">
                    <c:v>0.27548726005154095</c:v>
                  </c:pt>
                  <c:pt idx="4">
                    <c:v>0.36245327897505386</c:v>
                  </c:pt>
                  <c:pt idx="5">
                    <c:v>0.48639988235451975</c:v>
                  </c:pt>
                  <c:pt idx="6">
                    <c:v>1.1484632435052213</c:v>
                  </c:pt>
                  <c:pt idx="7">
                    <c:v>0.8155567862770734</c:v>
                  </c:pt>
                  <c:pt idx="8">
                    <c:v>1.168492499987277</c:v>
                  </c:pt>
                  <c:pt idx="9">
                    <c:v>1.2149316320094183</c:v>
                  </c:pt>
                </c:numCache>
              </c:numRef>
            </c:plus>
            <c:minus>
              <c:numRef>
                <c:f>Sheet1!$T$148:$T$157</c:f>
                <c:numCache>
                  <c:formatCode>General</c:formatCode>
                  <c:ptCount val="10"/>
                  <c:pt idx="0">
                    <c:v>6.6654128602305907E-2</c:v>
                  </c:pt>
                  <c:pt idx="1">
                    <c:v>0.11503372211734904</c:v>
                  </c:pt>
                  <c:pt idx="2">
                    <c:v>0.1696331147794356</c:v>
                  </c:pt>
                  <c:pt idx="3">
                    <c:v>0.2115892608682583</c:v>
                  </c:pt>
                  <c:pt idx="4">
                    <c:v>0.23658222250504818</c:v>
                  </c:pt>
                  <c:pt idx="5">
                    <c:v>0.31551528640768722</c:v>
                  </c:pt>
                  <c:pt idx="6">
                    <c:v>0.34360743139101058</c:v>
                  </c:pt>
                  <c:pt idx="7">
                    <c:v>0.35714957930824953</c:v>
                  </c:pt>
                  <c:pt idx="8">
                    <c:v>0.41036969025929698</c:v>
                  </c:pt>
                  <c:pt idx="9">
                    <c:v>0.50026044753464682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40000"/>
                    <a:lumOff val="60000"/>
                    <a:alpha val="75000"/>
                  </a:schemeClr>
                </a:solidFill>
                <a:round/>
              </a:ln>
              <a:effectLst/>
            </c:spPr>
          </c:errBars>
          <c:xVal>
            <c:numRef>
              <c:f>Sheet1!$B$148:$B$157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Sheet1!$P$148:$P$157</c:f>
              <c:numCache>
                <c:formatCode>0.000</c:formatCode>
                <c:ptCount val="10"/>
                <c:pt idx="0">
                  <c:v>9.3608302644053912E-2</c:v>
                </c:pt>
                <c:pt idx="1">
                  <c:v>0.16789279003421914</c:v>
                </c:pt>
                <c:pt idx="2">
                  <c:v>0.24243446632667678</c:v>
                </c:pt>
                <c:pt idx="3">
                  <c:v>0.309916182331271</c:v>
                </c:pt>
                <c:pt idx="4">
                  <c:v>0.35031718306107817</c:v>
                </c:pt>
                <c:pt idx="5">
                  <c:v>0.4491064614870322</c:v>
                </c:pt>
                <c:pt idx="6">
                  <c:v>0.50318027112794861</c:v>
                </c:pt>
                <c:pt idx="7">
                  <c:v>0.53754375197670656</c:v>
                </c:pt>
                <c:pt idx="8">
                  <c:v>0.63222008546193298</c:v>
                </c:pt>
                <c:pt idx="9">
                  <c:v>0.72266588118943176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666960"/>
        <c:axId val="-2037670768"/>
      </c:scatterChart>
      <c:valAx>
        <c:axId val="-203632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600"/>
                  <a:t>Number of Training Samples</a:t>
                </a:r>
                <a:endParaRPr lang="tr-TR" sz="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7679472"/>
        <c:crosses val="autoZero"/>
        <c:crossBetween val="midCat"/>
        <c:majorUnit val="1"/>
      </c:valAx>
      <c:valAx>
        <c:axId val="-2037679472"/>
        <c:scaling>
          <c:orientation val="minMax"/>
          <c:max val="100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600"/>
                  <a:t>Accuracy (%)</a:t>
                </a:r>
                <a:endParaRPr lang="tr-TR" sz="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6320592"/>
        <c:crosses val="autoZero"/>
        <c:crossBetween val="midCat"/>
        <c:majorUnit val="2.5"/>
      </c:valAx>
      <c:valAx>
        <c:axId val="-2037670768"/>
        <c:scaling>
          <c:orientation val="minMax"/>
          <c:max val="3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600"/>
                  <a:t>Execution time (s)</a:t>
                </a:r>
                <a:endParaRPr lang="tr-TR" sz="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7666960"/>
        <c:crosses val="max"/>
        <c:crossBetween val="midCat"/>
        <c:majorUnit val="0.30000000000000004"/>
      </c:valAx>
      <c:valAx>
        <c:axId val="-203766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3767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700"/>
              <a:t>Accuracy vs. Ln of Number of Training Samples Chart</a:t>
            </a:r>
          </a:p>
        </c:rich>
      </c:tx>
      <c:layout>
        <c:manualLayout>
          <c:xMode val="edge"/>
          <c:yMode val="edge"/>
          <c:x val="0.11265519021962868"/>
          <c:y val="2.76905634048491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4182705284033068"/>
          <c:y val="0.18927154195011339"/>
          <c:w val="0.7955624962172001"/>
          <c:h val="0.672874149659863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Basic Set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27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Sheet1!$W$7:$W$14</c:f>
              <c:numCache>
                <c:formatCode>General</c:formatCode>
                <c:ptCount val="8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</c:numCache>
            </c:numRef>
          </c:xVal>
          <c:yVal>
            <c:numRef>
              <c:f>Sheet1!$O$7:$O$14</c:f>
              <c:numCache>
                <c:formatCode>0.0</c:formatCode>
                <c:ptCount val="8"/>
                <c:pt idx="0">
                  <c:v>96.530172413793096</c:v>
                </c:pt>
                <c:pt idx="1">
                  <c:v>97.924107142857139</c:v>
                </c:pt>
                <c:pt idx="2">
                  <c:v>98.356481481481481</c:v>
                </c:pt>
                <c:pt idx="3">
                  <c:v>98.629807692307693</c:v>
                </c:pt>
                <c:pt idx="4">
                  <c:v>98.424999999999997</c:v>
                </c:pt>
                <c:pt idx="5">
                  <c:v>98.489583333333329</c:v>
                </c:pt>
                <c:pt idx="6">
                  <c:v>98.777173913043484</c:v>
                </c:pt>
                <c:pt idx="7">
                  <c:v>99.119318181818187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High Variability Set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27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Sheet1!$W$23:$W$30</c:f>
              <c:numCache>
                <c:formatCode>General</c:formatCode>
                <c:ptCount val="8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</c:numCache>
            </c:numRef>
          </c:xVal>
          <c:yVal>
            <c:numRef>
              <c:f>Sheet1!$O$23:$O$30</c:f>
              <c:numCache>
                <c:formatCode>0.0</c:formatCode>
                <c:ptCount val="8"/>
                <c:pt idx="0">
                  <c:v>87.068965517241381</c:v>
                </c:pt>
                <c:pt idx="1">
                  <c:v>91.357142857142861</c:v>
                </c:pt>
                <c:pt idx="2">
                  <c:v>92.592592592592595</c:v>
                </c:pt>
                <c:pt idx="3">
                  <c:v>95.038461538461533</c:v>
                </c:pt>
                <c:pt idx="4">
                  <c:v>94.399999999999991</c:v>
                </c:pt>
                <c:pt idx="5">
                  <c:v>95.75</c:v>
                </c:pt>
                <c:pt idx="6">
                  <c:v>96.086956521739125</c:v>
                </c:pt>
                <c:pt idx="7">
                  <c:v>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Lines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6350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270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Sheet1!$W$40:$W$49</c:f>
              <c:numCache>
                <c:formatCode>General</c:formatCode>
                <c:ptCount val="10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</c:numCache>
            </c:numRef>
          </c:xVal>
          <c:yVal>
            <c:numRef>
              <c:f>Sheet1!$O$40:$O$49</c:f>
              <c:numCache>
                <c:formatCode>0.0</c:formatCode>
                <c:ptCount val="10"/>
                <c:pt idx="0">
                  <c:v>56.161616161616159</c:v>
                </c:pt>
                <c:pt idx="1">
                  <c:v>62.067183462532306</c:v>
                </c:pt>
                <c:pt idx="2">
                  <c:v>71.322751322751316</c:v>
                </c:pt>
                <c:pt idx="3">
                  <c:v>73.27913279132791</c:v>
                </c:pt>
                <c:pt idx="4">
                  <c:v>78.055555555555557</c:v>
                </c:pt>
                <c:pt idx="5">
                  <c:v>79.715099715099711</c:v>
                </c:pt>
                <c:pt idx="6">
                  <c:v>82.222222222222214</c:v>
                </c:pt>
                <c:pt idx="7">
                  <c:v>82.102102102102108</c:v>
                </c:pt>
                <c:pt idx="8">
                  <c:v>85.864197530864189</c:v>
                </c:pt>
                <c:pt idx="9">
                  <c:v>84.761904761904759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Sheet1!$A$78</c:f>
              <c:strCache>
                <c:ptCount val="1"/>
                <c:pt idx="0">
                  <c:v>Dash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6350">
                <a:solidFill>
                  <a:schemeClr val="accent5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270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Sheet1!$W$78:$W$87</c:f>
              <c:numCache>
                <c:formatCode>General</c:formatCode>
                <c:ptCount val="10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</c:numCache>
            </c:numRef>
          </c:xVal>
          <c:yVal>
            <c:numRef>
              <c:f>Sheet1!$O$78:$O$87</c:f>
              <c:numCache>
                <c:formatCode>0.0</c:formatCode>
                <c:ptCount val="10"/>
                <c:pt idx="0">
                  <c:v>90.909090909090907</c:v>
                </c:pt>
                <c:pt idx="1">
                  <c:v>95.193798449612402</c:v>
                </c:pt>
                <c:pt idx="2">
                  <c:v>95.714285714285722</c:v>
                </c:pt>
                <c:pt idx="3">
                  <c:v>98.319783197831981</c:v>
                </c:pt>
                <c:pt idx="4">
                  <c:v>98.333333333333329</c:v>
                </c:pt>
                <c:pt idx="5">
                  <c:v>98.632478632478637</c:v>
                </c:pt>
                <c:pt idx="6">
                  <c:v>99.122807017543863</c:v>
                </c:pt>
                <c:pt idx="7">
                  <c:v>98.738738738738746</c:v>
                </c:pt>
                <c:pt idx="8">
                  <c:v>99.444444444444443</c:v>
                </c:pt>
                <c:pt idx="9">
                  <c:v>99.111111111111114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Sheet1!$A$97</c:f>
              <c:strCache>
                <c:ptCount val="1"/>
                <c:pt idx="0">
                  <c:v>Parenthesis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270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Sheet1!$W$97:$W$104</c:f>
              <c:numCache>
                <c:formatCode>General</c:formatCode>
                <c:ptCount val="8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</c:numCache>
            </c:numRef>
          </c:xVal>
          <c:yVal>
            <c:numRef>
              <c:f>Sheet1!$O$97:$O$104</c:f>
              <c:numCache>
                <c:formatCode>0.0</c:formatCode>
                <c:ptCount val="8"/>
                <c:pt idx="0">
                  <c:v>92.145593869731798</c:v>
                </c:pt>
                <c:pt idx="1">
                  <c:v>97.222222222222214</c:v>
                </c:pt>
                <c:pt idx="2">
                  <c:v>98.065843621399168</c:v>
                </c:pt>
                <c:pt idx="3">
                  <c:v>98.589743589743591</c:v>
                </c:pt>
                <c:pt idx="4">
                  <c:v>98.444444444444443</c:v>
                </c:pt>
                <c:pt idx="5">
                  <c:v>98.842592592592595</c:v>
                </c:pt>
                <c:pt idx="6">
                  <c:v>99.565217391304344</c:v>
                </c:pt>
                <c:pt idx="7">
                  <c:v>99.090909090909093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Sheet1!$A$113</c:f>
              <c:strCache>
                <c:ptCount val="1"/>
                <c:pt idx="0">
                  <c:v>Tick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</a:schemeClr>
              </a:solidFill>
              <a:ln w="635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270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Sheet1!$W$113:$W$120</c:f>
              <c:numCache>
                <c:formatCode>General</c:formatCode>
                <c:ptCount val="8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</c:numCache>
            </c:numRef>
          </c:xVal>
          <c:yVal>
            <c:numRef>
              <c:f>Sheet1!$O$113:$O$120</c:f>
              <c:numCache>
                <c:formatCode>0.0</c:formatCode>
                <c:ptCount val="8"/>
                <c:pt idx="0">
                  <c:v>73.484848484848484</c:v>
                </c:pt>
                <c:pt idx="1">
                  <c:v>80.413436692506451</c:v>
                </c:pt>
                <c:pt idx="2">
                  <c:v>83.915343915343925</c:v>
                </c:pt>
                <c:pt idx="3">
                  <c:v>87.425474254742554</c:v>
                </c:pt>
                <c:pt idx="4">
                  <c:v>88.1111111111111</c:v>
                </c:pt>
                <c:pt idx="5">
                  <c:v>89.116809116809108</c:v>
                </c:pt>
                <c:pt idx="6">
                  <c:v>90.818713450292393</c:v>
                </c:pt>
                <c:pt idx="7">
                  <c:v>89.369369369369366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Sheet1!$A$129</c:f>
              <c:strCache>
                <c:ptCount val="1"/>
                <c:pt idx="0">
                  <c:v>Star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</a:schemeClr>
              </a:solidFill>
              <a:ln w="635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270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Sheet1!$W$129:$W$138</c:f>
              <c:numCache>
                <c:formatCode>General</c:formatCode>
                <c:ptCount val="10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</c:numCache>
            </c:numRef>
          </c:xVal>
          <c:yVal>
            <c:numRef>
              <c:f>Sheet1!$O$129:$O$138</c:f>
              <c:numCache>
                <c:formatCode>0.0</c:formatCode>
                <c:ptCount val="10"/>
                <c:pt idx="0">
                  <c:v>93.825757575757578</c:v>
                </c:pt>
                <c:pt idx="1">
                  <c:v>97.596899224806194</c:v>
                </c:pt>
                <c:pt idx="2">
                  <c:v>98.055555555555557</c:v>
                </c:pt>
                <c:pt idx="3">
                  <c:v>98.577235772357724</c:v>
                </c:pt>
                <c:pt idx="4">
                  <c:v>98.666666666666671</c:v>
                </c:pt>
                <c:pt idx="5">
                  <c:v>98.675213675213683</c:v>
                </c:pt>
                <c:pt idx="6">
                  <c:v>98.991228070175438</c:v>
                </c:pt>
                <c:pt idx="7">
                  <c:v>99.009009009009006</c:v>
                </c:pt>
                <c:pt idx="8">
                  <c:v>98.472222222222229</c:v>
                </c:pt>
                <c:pt idx="9">
                  <c:v>98.904761904761912</c:v>
                </c:pt>
              </c:numCache>
            </c:numRef>
          </c:yVal>
          <c:smooth val="0"/>
        </c:ser>
        <c:ser>
          <c:idx val="3"/>
          <c:order val="7"/>
          <c:tx>
            <c:strRef>
              <c:f>Sheet1!$A$148</c:f>
              <c:strCache>
                <c:ptCount val="1"/>
                <c:pt idx="0">
                  <c:v>Abstract Shapes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Sheet1!$W$148:$W$157</c:f>
              <c:numCache>
                <c:formatCode>General</c:formatCode>
                <c:ptCount val="10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</c:numCache>
            </c:numRef>
          </c:xVal>
          <c:yVal>
            <c:numRef>
              <c:f>Sheet1!$O$148:$O$157</c:f>
              <c:numCache>
                <c:formatCode>0.0</c:formatCode>
                <c:ptCount val="10"/>
                <c:pt idx="0">
                  <c:v>87.210031347962385</c:v>
                </c:pt>
                <c:pt idx="1">
                  <c:v>91.899350649350652</c:v>
                </c:pt>
                <c:pt idx="2">
                  <c:v>93.047138047138048</c:v>
                </c:pt>
                <c:pt idx="3">
                  <c:v>93.88111888111888</c:v>
                </c:pt>
                <c:pt idx="4">
                  <c:v>94.709090909090904</c:v>
                </c:pt>
                <c:pt idx="5">
                  <c:v>95.170454545454547</c:v>
                </c:pt>
                <c:pt idx="6">
                  <c:v>95.632411067193672</c:v>
                </c:pt>
                <c:pt idx="7">
                  <c:v>96.446280991735534</c:v>
                </c:pt>
                <c:pt idx="8">
                  <c:v>96.19047619047619</c:v>
                </c:pt>
                <c:pt idx="9">
                  <c:v>96.38636363636364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681648"/>
        <c:axId val="-2037678384"/>
      </c:scatterChart>
      <c:valAx>
        <c:axId val="-2037681648"/>
        <c:scaling>
          <c:orientation val="minMax"/>
          <c:max val="2.2999999999999998"/>
          <c:min val="0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600"/>
                  <a:t>Ln(Number of Training Samples)</a:t>
                </a:r>
                <a:endParaRPr lang="tr-TR" sz="600"/>
              </a:p>
            </c:rich>
          </c:tx>
          <c:layout>
            <c:manualLayout>
              <c:xMode val="edge"/>
              <c:yMode val="edge"/>
              <c:x val="0.22400555301399869"/>
              <c:y val="0.92160081981510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7678384"/>
        <c:crosses val="autoZero"/>
        <c:crossBetween val="midCat"/>
        <c:majorUnit val="0.5"/>
      </c:valAx>
      <c:valAx>
        <c:axId val="-2037678384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600"/>
                  <a:t>Accuracy</a:t>
                </a:r>
                <a:r>
                  <a:rPr lang="en-GB" sz="600" baseline="0"/>
                  <a:t> (%)</a:t>
                </a:r>
                <a:endParaRPr lang="tr-TR" sz="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768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ayout>
        <c:manualLayout>
          <c:xMode val="edge"/>
          <c:yMode val="edge"/>
          <c:x val="0.32909241700605085"/>
          <c:y val="0.71149376417233556"/>
          <c:w val="0.6603604551683"/>
          <c:h val="0.17082134135705565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700"/>
              <a:t>Execution Time vs. Resampling Resolution Squared Chart </a:t>
            </a:r>
          </a:p>
        </c:rich>
      </c:tx>
      <c:layout>
        <c:manualLayout>
          <c:xMode val="edge"/>
          <c:yMode val="edge"/>
          <c:x val="0.18201095821885532"/>
          <c:y val="2.76905634048491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967660530042261"/>
          <c:y val="0.18927154195011339"/>
          <c:w val="0.77475579380461412"/>
          <c:h val="0.672874149659863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Basic Set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2000"/>
            <c:dispRSqr val="0"/>
            <c:dispEq val="0"/>
          </c:trendline>
          <c:xVal>
            <c:numRef>
              <c:f>Sheet1!$V$16:$V$21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</c:numCache>
            </c:numRef>
          </c:xVal>
          <c:yVal>
            <c:numRef>
              <c:f>Sheet1!$P$16:$P$21</c:f>
              <c:numCache>
                <c:formatCode>0.000</c:formatCode>
                <c:ptCount val="6"/>
                <c:pt idx="0">
                  <c:v>7.858563214540469E-4</c:v>
                </c:pt>
                <c:pt idx="1">
                  <c:v>1.4016080647706963E-3</c:v>
                </c:pt>
                <c:pt idx="2">
                  <c:v>6.7749615758657365E-3</c:v>
                </c:pt>
                <c:pt idx="3">
                  <c:v>2.1077545306512277E-2</c:v>
                </c:pt>
                <c:pt idx="4">
                  <c:v>0.11999212695019576</c:v>
                </c:pt>
                <c:pt idx="5">
                  <c:v>0.50335346401802006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High Variability Set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Sheet1!$V$32:$V$38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</c:numCache>
            </c:numRef>
          </c:xVal>
          <c:yVal>
            <c:numRef>
              <c:f>Sheet1!$P$32:$P$38</c:f>
              <c:numCache>
                <c:formatCode>0.000</c:formatCode>
                <c:ptCount val="7"/>
                <c:pt idx="0">
                  <c:v>5.121939522879464E-4</c:v>
                </c:pt>
                <c:pt idx="1">
                  <c:v>9.7451056752886076E-4</c:v>
                </c:pt>
                <c:pt idx="2">
                  <c:v>4.9581961120877859E-3</c:v>
                </c:pt>
                <c:pt idx="3">
                  <c:v>1.5916024531636895E-2</c:v>
                </c:pt>
                <c:pt idx="4">
                  <c:v>9.2919440439768936E-2</c:v>
                </c:pt>
                <c:pt idx="5">
                  <c:v>0.38654970143522505</c:v>
                </c:pt>
                <c:pt idx="6">
                  <c:v>2.2447141749518247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Sheet1!$A$51</c:f>
              <c:strCache>
                <c:ptCount val="1"/>
                <c:pt idx="0">
                  <c:v>Lines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6350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Sheet1!$V$51:$V$57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</c:numCache>
            </c:numRef>
          </c:xVal>
          <c:yVal>
            <c:numRef>
              <c:f>Sheet1!$P$51:$P$57</c:f>
              <c:numCache>
                <c:formatCode>0.000</c:formatCode>
                <c:ptCount val="7"/>
                <c:pt idx="0">
                  <c:v>2.3966882888044807E-4</c:v>
                </c:pt>
                <c:pt idx="1">
                  <c:v>4.8397739420257468E-4</c:v>
                </c:pt>
                <c:pt idx="2">
                  <c:v>2.4374096892600828E-3</c:v>
                </c:pt>
                <c:pt idx="3">
                  <c:v>7.6281808759506974E-3</c:v>
                </c:pt>
                <c:pt idx="4">
                  <c:v>4.6003096109828889E-2</c:v>
                </c:pt>
                <c:pt idx="5">
                  <c:v>0.19616902422843358</c:v>
                </c:pt>
                <c:pt idx="6">
                  <c:v>1.0795878163911834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Sheet1!$A$89</c:f>
              <c:strCache>
                <c:ptCount val="1"/>
                <c:pt idx="0">
                  <c:v>Dash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6350">
                <a:solidFill>
                  <a:schemeClr val="accent5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Sheet1!$V$89:$V$95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</c:numCache>
            </c:numRef>
          </c:xVal>
          <c:yVal>
            <c:numRef>
              <c:f>Sheet1!$P$89:$P$95</c:f>
              <c:numCache>
                <c:formatCode>0.000</c:formatCode>
                <c:ptCount val="7"/>
                <c:pt idx="0">
                  <c:v>2.4997849181024909E-4</c:v>
                </c:pt>
                <c:pt idx="1">
                  <c:v>4.999556282694026E-4</c:v>
                </c:pt>
                <c:pt idx="2">
                  <c:v>2.4343164084185583E-3</c:v>
                </c:pt>
                <c:pt idx="3">
                  <c:v>7.2462567371299226E-3</c:v>
                </c:pt>
                <c:pt idx="4">
                  <c:v>4.3247155872118241E-2</c:v>
                </c:pt>
                <c:pt idx="5">
                  <c:v>0.18270992136124753</c:v>
                </c:pt>
                <c:pt idx="6">
                  <c:v>1.0267982194589975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Sheet1!$A$106</c:f>
              <c:strCache>
                <c:ptCount val="1"/>
                <c:pt idx="0">
                  <c:v>Parenthesis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12000"/>
            <c:dispRSqr val="0"/>
            <c:dispEq val="0"/>
          </c:trendline>
          <c:xVal>
            <c:numRef>
              <c:f>Sheet1!$V$106:$V$111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</c:numCache>
            </c:numRef>
          </c:xVal>
          <c:yVal>
            <c:numRef>
              <c:f>Sheet1!$P$106:$P$111</c:f>
              <c:numCache>
                <c:formatCode>0.000</c:formatCode>
                <c:ptCount val="6"/>
                <c:pt idx="0">
                  <c:v>4.7254638066367464E-4</c:v>
                </c:pt>
                <c:pt idx="1">
                  <c:v>8.4852481645250795E-4</c:v>
                </c:pt>
                <c:pt idx="2">
                  <c:v>3.8591254325140078E-3</c:v>
                </c:pt>
                <c:pt idx="3">
                  <c:v>1.1482392795502182E-2</c:v>
                </c:pt>
                <c:pt idx="4">
                  <c:v>6.6818563238022613E-2</c:v>
                </c:pt>
                <c:pt idx="5">
                  <c:v>0.27456586606918809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Sheet1!$A$122</c:f>
              <c:strCache>
                <c:ptCount val="1"/>
                <c:pt idx="0">
                  <c:v>Tick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635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12000"/>
            <c:dispRSqr val="0"/>
            <c:dispEq val="0"/>
          </c:trendline>
          <c:xVal>
            <c:numRef>
              <c:f>Sheet1!$V$122:$V$127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</c:numCache>
            </c:numRef>
          </c:xVal>
          <c:yVal>
            <c:numRef>
              <c:f>Sheet1!$P$122:$P$127</c:f>
              <c:numCache>
                <c:formatCode>0.000</c:formatCode>
                <c:ptCount val="6"/>
                <c:pt idx="0">
                  <c:v>2.6647114322475042E-4</c:v>
                </c:pt>
                <c:pt idx="1">
                  <c:v>5.3036391581059441E-4</c:v>
                </c:pt>
                <c:pt idx="2">
                  <c:v>2.5229691843037722E-3</c:v>
                </c:pt>
                <c:pt idx="3">
                  <c:v>7.7343579718616544E-3</c:v>
                </c:pt>
                <c:pt idx="4">
                  <c:v>4.5603127689016539E-2</c:v>
                </c:pt>
                <c:pt idx="5">
                  <c:v>0.18351964075743982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Sheet1!$A$140</c:f>
              <c:strCache>
                <c:ptCount val="1"/>
                <c:pt idx="0">
                  <c:v>Star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</a:schemeClr>
              </a:solidFill>
              <a:ln w="635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Sheet1!$V$140:$V$146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</c:numCache>
            </c:numRef>
          </c:xVal>
          <c:yVal>
            <c:numRef>
              <c:f>Sheet1!$P$140:$P$146</c:f>
              <c:numCache>
                <c:formatCode>0.000</c:formatCode>
                <c:ptCount val="7"/>
                <c:pt idx="0">
                  <c:v>3.3860881199208333E-4</c:v>
                </c:pt>
                <c:pt idx="1">
                  <c:v>6.5901510475217828E-4</c:v>
                </c:pt>
                <c:pt idx="2">
                  <c:v>2.9763364976690696E-3</c:v>
                </c:pt>
                <c:pt idx="3">
                  <c:v>1.0376383629880194E-2</c:v>
                </c:pt>
                <c:pt idx="4">
                  <c:v>6.6100842361302328E-2</c:v>
                </c:pt>
                <c:pt idx="5">
                  <c:v>0.30470393646595079</c:v>
                </c:pt>
                <c:pt idx="6">
                  <c:v>1.4030398382696976</c:v>
                </c:pt>
              </c:numCache>
            </c:numRef>
          </c:yVal>
          <c:smooth val="0"/>
        </c:ser>
        <c:ser>
          <c:idx val="3"/>
          <c:order val="7"/>
          <c:tx>
            <c:strRef>
              <c:f>Sheet1!$A$159</c:f>
              <c:strCache>
                <c:ptCount val="1"/>
                <c:pt idx="0">
                  <c:v>Abstract Shapes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2000"/>
            <c:dispRSqr val="0"/>
            <c:dispEq val="0"/>
          </c:trendline>
          <c:xVal>
            <c:numRef>
              <c:f>Sheet1!$V$159:$V$164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</c:numCache>
            </c:numRef>
          </c:xVal>
          <c:yVal>
            <c:numRef>
              <c:f>Sheet1!$P$159:$P$164</c:f>
              <c:numCache>
                <c:formatCode>0.000</c:formatCode>
                <c:ptCount val="6"/>
                <c:pt idx="0">
                  <c:v>1.1461439844849821E-3</c:v>
                </c:pt>
                <c:pt idx="1">
                  <c:v>2.0175741477446107E-3</c:v>
                </c:pt>
                <c:pt idx="2">
                  <c:v>9.0672668698546111E-3</c:v>
                </c:pt>
                <c:pt idx="3">
                  <c:v>3.1654792443498378E-2</c:v>
                </c:pt>
                <c:pt idx="4">
                  <c:v>0.16836121771242693</c:v>
                </c:pt>
                <c:pt idx="5">
                  <c:v>0.6443788896520406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668048"/>
        <c:axId val="-2037667504"/>
      </c:scatterChart>
      <c:valAx>
        <c:axId val="-2037668048"/>
        <c:scaling>
          <c:orientation val="minMax"/>
          <c:max val="18000"/>
          <c:min val="0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/>
                  <a:t>Resampling Resolution²</a:t>
                </a:r>
              </a:p>
            </c:rich>
          </c:tx>
          <c:layout>
            <c:manualLayout>
              <c:xMode val="edge"/>
              <c:yMode val="edge"/>
              <c:x val="0.26561912079762462"/>
              <c:y val="0.92160081981510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7667504"/>
        <c:crosses val="autoZero"/>
        <c:crossBetween val="midCat"/>
        <c:majorUnit val="5000"/>
      </c:valAx>
      <c:valAx>
        <c:axId val="-2037667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600"/>
                  <a:t>Execution time</a:t>
                </a:r>
                <a:r>
                  <a:rPr lang="en-GB" sz="600" baseline="0"/>
                  <a:t> (s)</a:t>
                </a:r>
                <a:endParaRPr lang="tr-TR" sz="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766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4.4733408805567254E-2"/>
          <c:y val="0.16460513692656553"/>
          <c:w val="0.6603604551683"/>
          <c:h val="0.17082134135705565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Sheet1!$AQ$43:$AQ$50</c:f>
              <c:numCache>
                <c:formatCode>0.00</c:formatCode>
                <c:ptCount val="8"/>
                <c:pt idx="0">
                  <c:v>5.6705290283355213E-2</c:v>
                </c:pt>
                <c:pt idx="1">
                  <c:v>0.10512068790011464</c:v>
                </c:pt>
                <c:pt idx="2">
                  <c:v>0.1248277779246029</c:v>
                </c:pt>
                <c:pt idx="3">
                  <c:v>7.863268633503899E-2</c:v>
                </c:pt>
                <c:pt idx="4">
                  <c:v>0.11824195582854348</c:v>
                </c:pt>
                <c:pt idx="5">
                  <c:v>0.32778379513140871</c:v>
                </c:pt>
                <c:pt idx="6">
                  <c:v>0.10959064027278709</c:v>
                </c:pt>
                <c:pt idx="7">
                  <c:v>0.10809692051908158</c:v>
                </c:pt>
              </c:numCache>
            </c:numRef>
          </c:xVal>
          <c:yVal>
            <c:numRef>
              <c:f>Sheet1!$AT$43:$AT$50</c:f>
              <c:numCache>
                <c:formatCode>0.000</c:formatCode>
                <c:ptCount val="8"/>
                <c:pt idx="0">
                  <c:v>1.0477000000000001</c:v>
                </c:pt>
                <c:pt idx="1">
                  <c:v>4.3232999999999997</c:v>
                </c:pt>
                <c:pt idx="2">
                  <c:v>13.391999999999999</c:v>
                </c:pt>
                <c:pt idx="3">
                  <c:v>3.4943</c:v>
                </c:pt>
                <c:pt idx="4">
                  <c:v>3.0564</c:v>
                </c:pt>
                <c:pt idx="5">
                  <c:v>8.1608999999999998</c:v>
                </c:pt>
                <c:pt idx="6">
                  <c:v>1.8285</c:v>
                </c:pt>
                <c:pt idx="7">
                  <c:v>3.7789999999999999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626240"/>
        <c:axId val="-2036632224"/>
      </c:scatterChart>
      <c:valAx>
        <c:axId val="-20366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6632224"/>
        <c:crosses val="autoZero"/>
        <c:crossBetween val="midCat"/>
      </c:valAx>
      <c:valAx>
        <c:axId val="-20366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662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Sheet1!$AS$43:$AS$50</c:f>
              <c:numCache>
                <c:formatCode>0.00</c:formatCode>
                <c:ptCount val="8"/>
                <c:pt idx="0">
                  <c:v>0.64919639747914337</c:v>
                </c:pt>
                <c:pt idx="1">
                  <c:v>0.31662089922961073</c:v>
                </c:pt>
                <c:pt idx="2">
                  <c:v>0.1764312204086611</c:v>
                </c:pt>
                <c:pt idx="3">
                  <c:v>0.43251481667696773</c:v>
                </c:pt>
                <c:pt idx="4">
                  <c:v>0.58838618553471</c:v>
                </c:pt>
                <c:pt idx="5">
                  <c:v>0.68058652092643213</c:v>
                </c:pt>
                <c:pt idx="6">
                  <c:v>0.44596015813165002</c:v>
                </c:pt>
                <c:pt idx="7">
                  <c:v>0.23097228888096333</c:v>
                </c:pt>
              </c:numCache>
            </c:numRef>
          </c:xVal>
          <c:yVal>
            <c:numRef>
              <c:f>Sheet1!$AT$43:$AT$50</c:f>
              <c:numCache>
                <c:formatCode>0.000</c:formatCode>
                <c:ptCount val="8"/>
                <c:pt idx="0">
                  <c:v>1.0477000000000001</c:v>
                </c:pt>
                <c:pt idx="1">
                  <c:v>4.3232999999999997</c:v>
                </c:pt>
                <c:pt idx="2">
                  <c:v>13.391999999999999</c:v>
                </c:pt>
                <c:pt idx="3">
                  <c:v>3.4943</c:v>
                </c:pt>
                <c:pt idx="4">
                  <c:v>3.0564</c:v>
                </c:pt>
                <c:pt idx="5">
                  <c:v>8.1608999999999998</c:v>
                </c:pt>
                <c:pt idx="6">
                  <c:v>1.8285</c:v>
                </c:pt>
                <c:pt idx="7">
                  <c:v>3.7789999999999999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8553072"/>
        <c:axId val="-1608562864"/>
      </c:scatterChart>
      <c:valAx>
        <c:axId val="-16085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08562864"/>
        <c:crosses val="autoZero"/>
        <c:crossBetween val="midCat"/>
      </c:valAx>
      <c:valAx>
        <c:axId val="-16085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085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Sheet1!$AQ$43:$AQ$50</c:f>
              <c:numCache>
                <c:formatCode>0.00</c:formatCode>
                <c:ptCount val="8"/>
                <c:pt idx="0">
                  <c:v>5.6705290283355213E-2</c:v>
                </c:pt>
                <c:pt idx="1">
                  <c:v>0.10512068790011464</c:v>
                </c:pt>
                <c:pt idx="2">
                  <c:v>0.1248277779246029</c:v>
                </c:pt>
                <c:pt idx="3">
                  <c:v>7.863268633503899E-2</c:v>
                </c:pt>
                <c:pt idx="4">
                  <c:v>0.11824195582854348</c:v>
                </c:pt>
                <c:pt idx="5">
                  <c:v>0.32778379513140871</c:v>
                </c:pt>
                <c:pt idx="6">
                  <c:v>0.10959064027278709</c:v>
                </c:pt>
                <c:pt idx="7">
                  <c:v>0.10809692051908158</c:v>
                </c:pt>
              </c:numCache>
            </c:numRef>
          </c:xVal>
          <c:yVal>
            <c:numRef>
              <c:f>Sheet1!$AU$43:$AU$50</c:f>
              <c:numCache>
                <c:formatCode>0.000</c:formatCode>
                <c:ptCount val="8"/>
                <c:pt idx="0">
                  <c:v>4.9000000000000002E-2</c:v>
                </c:pt>
                <c:pt idx="1">
                  <c:v>3.78E-2</c:v>
                </c:pt>
                <c:pt idx="2">
                  <c:v>1.7399999999999999E-2</c:v>
                </c:pt>
                <c:pt idx="3">
                  <c:v>1.4999999999999999E-2</c:v>
                </c:pt>
                <c:pt idx="4">
                  <c:v>2.5999999999999999E-2</c:v>
                </c:pt>
                <c:pt idx="5">
                  <c:v>2.8999999999999998E-3</c:v>
                </c:pt>
                <c:pt idx="6">
                  <c:v>2.8400000000000002E-2</c:v>
                </c:pt>
                <c:pt idx="7">
                  <c:v>6.7100000000000007E-2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1616624"/>
        <c:axId val="-1691613360"/>
      </c:scatterChart>
      <c:valAx>
        <c:axId val="-16916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91613360"/>
        <c:crosses val="autoZero"/>
        <c:crossBetween val="midCat"/>
      </c:valAx>
      <c:valAx>
        <c:axId val="-16916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916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Sheet1!$AS$43:$AS$50</c:f>
              <c:numCache>
                <c:formatCode>0.00</c:formatCode>
                <c:ptCount val="8"/>
                <c:pt idx="0">
                  <c:v>0.64919639747914337</c:v>
                </c:pt>
                <c:pt idx="1">
                  <c:v>0.31662089922961073</c:v>
                </c:pt>
                <c:pt idx="2">
                  <c:v>0.1764312204086611</c:v>
                </c:pt>
                <c:pt idx="3">
                  <c:v>0.43251481667696773</c:v>
                </c:pt>
                <c:pt idx="4">
                  <c:v>0.58838618553471</c:v>
                </c:pt>
                <c:pt idx="5">
                  <c:v>0.68058652092643213</c:v>
                </c:pt>
                <c:pt idx="6">
                  <c:v>0.44596015813165002</c:v>
                </c:pt>
                <c:pt idx="7">
                  <c:v>0.23097228888096333</c:v>
                </c:pt>
              </c:numCache>
            </c:numRef>
          </c:xVal>
          <c:yVal>
            <c:numRef>
              <c:f>Sheet1!$AU$43:$AU$50</c:f>
              <c:numCache>
                <c:formatCode>0.000</c:formatCode>
                <c:ptCount val="8"/>
                <c:pt idx="0">
                  <c:v>4.9000000000000002E-2</c:v>
                </c:pt>
                <c:pt idx="1">
                  <c:v>3.78E-2</c:v>
                </c:pt>
                <c:pt idx="2">
                  <c:v>1.7399999999999999E-2</c:v>
                </c:pt>
                <c:pt idx="3">
                  <c:v>1.4999999999999999E-2</c:v>
                </c:pt>
                <c:pt idx="4">
                  <c:v>2.5999999999999999E-2</c:v>
                </c:pt>
                <c:pt idx="5">
                  <c:v>2.8999999999999998E-3</c:v>
                </c:pt>
                <c:pt idx="6">
                  <c:v>2.8400000000000002E-2</c:v>
                </c:pt>
                <c:pt idx="7">
                  <c:v>6.7100000000000007E-2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627328"/>
        <c:axId val="-2036631680"/>
      </c:scatterChart>
      <c:valAx>
        <c:axId val="-20366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6631680"/>
        <c:crosses val="autoZero"/>
        <c:crossBetween val="midCat"/>
      </c:valAx>
      <c:valAx>
        <c:axId val="-20366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662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Sheet1!$AQ$43:$AQ$50</c:f>
              <c:numCache>
                <c:formatCode>0.00</c:formatCode>
                <c:ptCount val="8"/>
                <c:pt idx="0">
                  <c:v>5.6705290283355213E-2</c:v>
                </c:pt>
                <c:pt idx="1">
                  <c:v>0.10512068790011464</c:v>
                </c:pt>
                <c:pt idx="2">
                  <c:v>0.1248277779246029</c:v>
                </c:pt>
                <c:pt idx="3">
                  <c:v>7.863268633503899E-2</c:v>
                </c:pt>
                <c:pt idx="4">
                  <c:v>0.11824195582854348</c:v>
                </c:pt>
                <c:pt idx="5">
                  <c:v>0.32778379513140871</c:v>
                </c:pt>
                <c:pt idx="6">
                  <c:v>0.10959064027278709</c:v>
                </c:pt>
                <c:pt idx="7">
                  <c:v>0.10809692051908158</c:v>
                </c:pt>
              </c:numCache>
            </c:numRef>
          </c:xVal>
          <c:yVal>
            <c:numRef>
              <c:f>Sheet1!$AV$43:$AV$50</c:f>
              <c:numCache>
                <c:formatCode>0.000</c:formatCode>
                <c:ptCount val="8"/>
                <c:pt idx="0">
                  <c:v>0.1235</c:v>
                </c:pt>
                <c:pt idx="1">
                  <c:v>0.13700000000000001</c:v>
                </c:pt>
                <c:pt idx="2">
                  <c:v>6.59E-2</c:v>
                </c:pt>
                <c:pt idx="3">
                  <c:v>6.2700000000000006E-2</c:v>
                </c:pt>
                <c:pt idx="4">
                  <c:v>6.7299999999999999E-2</c:v>
                </c:pt>
                <c:pt idx="5">
                  <c:v>4.4999999999999998E-2</c:v>
                </c:pt>
                <c:pt idx="6">
                  <c:v>8.5800000000000001E-2</c:v>
                </c:pt>
                <c:pt idx="7">
                  <c:v>0.15790000000000001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8546544"/>
        <c:axId val="-1608558512"/>
      </c:scatterChart>
      <c:valAx>
        <c:axId val="-160854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08558512"/>
        <c:crosses val="autoZero"/>
        <c:crossBetween val="midCat"/>
      </c:valAx>
      <c:valAx>
        <c:axId val="-16085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0854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Sheet1!$AS$43:$AS$50</c:f>
              <c:numCache>
                <c:formatCode>0.00</c:formatCode>
                <c:ptCount val="8"/>
                <c:pt idx="0">
                  <c:v>0.64919639747914337</c:v>
                </c:pt>
                <c:pt idx="1">
                  <c:v>0.31662089922961073</c:v>
                </c:pt>
                <c:pt idx="2">
                  <c:v>0.1764312204086611</c:v>
                </c:pt>
                <c:pt idx="3">
                  <c:v>0.43251481667696773</c:v>
                </c:pt>
                <c:pt idx="4">
                  <c:v>0.58838618553471</c:v>
                </c:pt>
                <c:pt idx="5">
                  <c:v>0.68058652092643213</c:v>
                </c:pt>
                <c:pt idx="6">
                  <c:v>0.44596015813165002</c:v>
                </c:pt>
                <c:pt idx="7">
                  <c:v>0.23097228888096333</c:v>
                </c:pt>
              </c:numCache>
            </c:numRef>
          </c:xVal>
          <c:yVal>
            <c:numRef>
              <c:f>Sheet1!$AV$43:$AV$50</c:f>
              <c:numCache>
                <c:formatCode>0.000</c:formatCode>
                <c:ptCount val="8"/>
                <c:pt idx="0">
                  <c:v>0.1235</c:v>
                </c:pt>
                <c:pt idx="1">
                  <c:v>0.13700000000000001</c:v>
                </c:pt>
                <c:pt idx="2">
                  <c:v>6.59E-2</c:v>
                </c:pt>
                <c:pt idx="3">
                  <c:v>6.2700000000000006E-2</c:v>
                </c:pt>
                <c:pt idx="4">
                  <c:v>6.7299999999999999E-2</c:v>
                </c:pt>
                <c:pt idx="5">
                  <c:v>4.4999999999999998E-2</c:v>
                </c:pt>
                <c:pt idx="6">
                  <c:v>8.5800000000000001E-2</c:v>
                </c:pt>
                <c:pt idx="7">
                  <c:v>0.15790000000000001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4411584"/>
        <c:axId val="-1694405600"/>
      </c:scatterChart>
      <c:valAx>
        <c:axId val="-169441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94405600"/>
        <c:crosses val="autoZero"/>
        <c:crossBetween val="midCat"/>
      </c:valAx>
      <c:valAx>
        <c:axId val="-16944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9441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Sheet1!$AU$43:$AU$50</c:f>
              <c:numCache>
                <c:formatCode>0.000</c:formatCode>
                <c:ptCount val="8"/>
                <c:pt idx="0">
                  <c:v>4.9000000000000002E-2</c:v>
                </c:pt>
                <c:pt idx="1">
                  <c:v>3.78E-2</c:v>
                </c:pt>
                <c:pt idx="2">
                  <c:v>1.7399999999999999E-2</c:v>
                </c:pt>
                <c:pt idx="3">
                  <c:v>1.4999999999999999E-2</c:v>
                </c:pt>
                <c:pt idx="4">
                  <c:v>2.5999999999999999E-2</c:v>
                </c:pt>
                <c:pt idx="5">
                  <c:v>2.8999999999999998E-3</c:v>
                </c:pt>
                <c:pt idx="6">
                  <c:v>2.8400000000000002E-2</c:v>
                </c:pt>
                <c:pt idx="7">
                  <c:v>6.7100000000000007E-2</c:v>
                </c:pt>
              </c:numCache>
            </c:numRef>
          </c:xVal>
          <c:yVal>
            <c:numRef>
              <c:f>Sheet1!$AV$43:$AV$50</c:f>
              <c:numCache>
                <c:formatCode>0.000</c:formatCode>
                <c:ptCount val="8"/>
                <c:pt idx="0">
                  <c:v>0.1235</c:v>
                </c:pt>
                <c:pt idx="1">
                  <c:v>0.13700000000000001</c:v>
                </c:pt>
                <c:pt idx="2">
                  <c:v>6.59E-2</c:v>
                </c:pt>
                <c:pt idx="3">
                  <c:v>6.2700000000000006E-2</c:v>
                </c:pt>
                <c:pt idx="4">
                  <c:v>6.7299999999999999E-2</c:v>
                </c:pt>
                <c:pt idx="5">
                  <c:v>4.4999999999999998E-2</c:v>
                </c:pt>
                <c:pt idx="6">
                  <c:v>8.5800000000000001E-2</c:v>
                </c:pt>
                <c:pt idx="7">
                  <c:v>0.15790000000000001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631136"/>
        <c:axId val="-2036632768"/>
      </c:scatterChart>
      <c:valAx>
        <c:axId val="-203663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6632768"/>
        <c:crosses val="autoZero"/>
        <c:crossBetween val="midCat"/>
      </c:valAx>
      <c:valAx>
        <c:axId val="-20366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663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700"/>
              <a:t>Accuracy</a:t>
            </a:r>
            <a:r>
              <a:rPr lang="en-GB" sz="700" baseline="0"/>
              <a:t> vs. Number of Training Samples Chart</a:t>
            </a:r>
            <a:endParaRPr lang="tr-TR" sz="700"/>
          </a:p>
        </c:rich>
      </c:tx>
      <c:layout>
        <c:manualLayout>
          <c:xMode val="edge"/>
          <c:yMode val="edge"/>
          <c:x val="0.17497937522049292"/>
          <c:y val="2.76905634048491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4182705284033068"/>
          <c:y val="0.18927154195011339"/>
          <c:w val="0.7955624962172001"/>
          <c:h val="0.672874149659863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Basic Set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Sheet1!$B$7:$B$14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Sheet1!$O$7:$O$14</c:f>
              <c:numCache>
                <c:formatCode>0.0</c:formatCode>
                <c:ptCount val="8"/>
                <c:pt idx="0">
                  <c:v>96.530172413793096</c:v>
                </c:pt>
                <c:pt idx="1">
                  <c:v>97.924107142857139</c:v>
                </c:pt>
                <c:pt idx="2">
                  <c:v>98.356481481481481</c:v>
                </c:pt>
                <c:pt idx="3">
                  <c:v>98.629807692307693</c:v>
                </c:pt>
                <c:pt idx="4">
                  <c:v>98.424999999999997</c:v>
                </c:pt>
                <c:pt idx="5">
                  <c:v>98.489583333333329</c:v>
                </c:pt>
                <c:pt idx="6">
                  <c:v>98.777173913043484</c:v>
                </c:pt>
                <c:pt idx="7">
                  <c:v>99.119318181818187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High Variability Set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Sheet1!$B$23:$B$30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Sheet1!$O$23:$O$30</c:f>
              <c:numCache>
                <c:formatCode>0.0</c:formatCode>
                <c:ptCount val="8"/>
                <c:pt idx="0">
                  <c:v>87.068965517241381</c:v>
                </c:pt>
                <c:pt idx="1">
                  <c:v>91.357142857142861</c:v>
                </c:pt>
                <c:pt idx="2">
                  <c:v>92.592592592592595</c:v>
                </c:pt>
                <c:pt idx="3">
                  <c:v>95.038461538461533</c:v>
                </c:pt>
                <c:pt idx="4">
                  <c:v>94.399999999999991</c:v>
                </c:pt>
                <c:pt idx="5">
                  <c:v>95.75</c:v>
                </c:pt>
                <c:pt idx="6">
                  <c:v>96.086956521739125</c:v>
                </c:pt>
                <c:pt idx="7">
                  <c:v>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Lines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6350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Sheet1!$B$40:$B$49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Sheet1!$O$40:$O$49</c:f>
              <c:numCache>
                <c:formatCode>0.0</c:formatCode>
                <c:ptCount val="10"/>
                <c:pt idx="0">
                  <c:v>56.161616161616159</c:v>
                </c:pt>
                <c:pt idx="1">
                  <c:v>62.067183462532306</c:v>
                </c:pt>
                <c:pt idx="2">
                  <c:v>71.322751322751316</c:v>
                </c:pt>
                <c:pt idx="3">
                  <c:v>73.27913279132791</c:v>
                </c:pt>
                <c:pt idx="4">
                  <c:v>78.055555555555557</c:v>
                </c:pt>
                <c:pt idx="5">
                  <c:v>79.715099715099711</c:v>
                </c:pt>
                <c:pt idx="6">
                  <c:v>82.222222222222214</c:v>
                </c:pt>
                <c:pt idx="7">
                  <c:v>82.102102102102108</c:v>
                </c:pt>
                <c:pt idx="8">
                  <c:v>85.864197530864189</c:v>
                </c:pt>
                <c:pt idx="9">
                  <c:v>84.761904761904759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Sheet1!$A$78</c:f>
              <c:strCache>
                <c:ptCount val="1"/>
                <c:pt idx="0">
                  <c:v>Dash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6350">
                <a:solidFill>
                  <a:schemeClr val="accent5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Sheet1!$B$78:$B$87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Sheet1!$O$78:$O$87</c:f>
              <c:numCache>
                <c:formatCode>0.0</c:formatCode>
                <c:ptCount val="10"/>
                <c:pt idx="0">
                  <c:v>90.909090909090907</c:v>
                </c:pt>
                <c:pt idx="1">
                  <c:v>95.193798449612402</c:v>
                </c:pt>
                <c:pt idx="2">
                  <c:v>95.714285714285722</c:v>
                </c:pt>
                <c:pt idx="3">
                  <c:v>98.319783197831981</c:v>
                </c:pt>
                <c:pt idx="4">
                  <c:v>98.333333333333329</c:v>
                </c:pt>
                <c:pt idx="5">
                  <c:v>98.632478632478637</c:v>
                </c:pt>
                <c:pt idx="6">
                  <c:v>99.122807017543863</c:v>
                </c:pt>
                <c:pt idx="7">
                  <c:v>98.738738738738746</c:v>
                </c:pt>
                <c:pt idx="8">
                  <c:v>99.444444444444443</c:v>
                </c:pt>
                <c:pt idx="9">
                  <c:v>99.111111111111114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Sheet1!$A$97</c:f>
              <c:strCache>
                <c:ptCount val="1"/>
                <c:pt idx="0">
                  <c:v>Parenthesis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Sheet1!$B$97:$B$104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Sheet1!$O$97:$O$104</c:f>
              <c:numCache>
                <c:formatCode>0.0</c:formatCode>
                <c:ptCount val="8"/>
                <c:pt idx="0">
                  <c:v>92.145593869731798</c:v>
                </c:pt>
                <c:pt idx="1">
                  <c:v>97.222222222222214</c:v>
                </c:pt>
                <c:pt idx="2">
                  <c:v>98.065843621399168</c:v>
                </c:pt>
                <c:pt idx="3">
                  <c:v>98.589743589743591</c:v>
                </c:pt>
                <c:pt idx="4">
                  <c:v>98.444444444444443</c:v>
                </c:pt>
                <c:pt idx="5">
                  <c:v>98.842592592592595</c:v>
                </c:pt>
                <c:pt idx="6">
                  <c:v>99.565217391304344</c:v>
                </c:pt>
                <c:pt idx="7">
                  <c:v>99.090909090909093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Sheet1!$A$113</c:f>
              <c:strCache>
                <c:ptCount val="1"/>
                <c:pt idx="0">
                  <c:v>Tick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</a:schemeClr>
              </a:solidFill>
              <a:ln w="635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Sheet1!$B$113:$B$120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Sheet1!$O$113:$O$120</c:f>
              <c:numCache>
                <c:formatCode>0.0</c:formatCode>
                <c:ptCount val="8"/>
                <c:pt idx="0">
                  <c:v>73.484848484848484</c:v>
                </c:pt>
                <c:pt idx="1">
                  <c:v>80.413436692506451</c:v>
                </c:pt>
                <c:pt idx="2">
                  <c:v>83.915343915343925</c:v>
                </c:pt>
                <c:pt idx="3">
                  <c:v>87.425474254742554</c:v>
                </c:pt>
                <c:pt idx="4">
                  <c:v>88.1111111111111</c:v>
                </c:pt>
                <c:pt idx="5">
                  <c:v>89.116809116809108</c:v>
                </c:pt>
                <c:pt idx="6">
                  <c:v>90.818713450292393</c:v>
                </c:pt>
                <c:pt idx="7">
                  <c:v>89.369369369369366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Sheet1!$A$129</c:f>
              <c:strCache>
                <c:ptCount val="1"/>
                <c:pt idx="0">
                  <c:v>Star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</a:schemeClr>
              </a:solidFill>
              <a:ln w="635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Sheet1!$B$129:$B$138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Sheet1!$O$129:$O$138</c:f>
              <c:numCache>
                <c:formatCode>0.0</c:formatCode>
                <c:ptCount val="10"/>
                <c:pt idx="0">
                  <c:v>93.825757575757578</c:v>
                </c:pt>
                <c:pt idx="1">
                  <c:v>97.596899224806194</c:v>
                </c:pt>
                <c:pt idx="2">
                  <c:v>98.055555555555557</c:v>
                </c:pt>
                <c:pt idx="3">
                  <c:v>98.577235772357724</c:v>
                </c:pt>
                <c:pt idx="4">
                  <c:v>98.666666666666671</c:v>
                </c:pt>
                <c:pt idx="5">
                  <c:v>98.675213675213683</c:v>
                </c:pt>
                <c:pt idx="6">
                  <c:v>98.991228070175438</c:v>
                </c:pt>
                <c:pt idx="7">
                  <c:v>99.009009009009006</c:v>
                </c:pt>
                <c:pt idx="8">
                  <c:v>98.472222222222229</c:v>
                </c:pt>
                <c:pt idx="9">
                  <c:v>98.904761904761912</c:v>
                </c:pt>
              </c:numCache>
            </c:numRef>
          </c:yVal>
          <c:smooth val="0"/>
        </c:ser>
        <c:ser>
          <c:idx val="3"/>
          <c:order val="7"/>
          <c:tx>
            <c:strRef>
              <c:f>Sheet1!$A$148</c:f>
              <c:strCache>
                <c:ptCount val="1"/>
                <c:pt idx="0">
                  <c:v>Abstract Shapes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Sheet1!$B$148:$B$157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Sheet1!$O$148:$O$157</c:f>
              <c:numCache>
                <c:formatCode>0.0</c:formatCode>
                <c:ptCount val="10"/>
                <c:pt idx="0">
                  <c:v>87.210031347962385</c:v>
                </c:pt>
                <c:pt idx="1">
                  <c:v>91.899350649350652</c:v>
                </c:pt>
                <c:pt idx="2">
                  <c:v>93.047138047138048</c:v>
                </c:pt>
                <c:pt idx="3">
                  <c:v>93.88111888111888</c:v>
                </c:pt>
                <c:pt idx="4">
                  <c:v>94.709090909090904</c:v>
                </c:pt>
                <c:pt idx="5">
                  <c:v>95.170454545454547</c:v>
                </c:pt>
                <c:pt idx="6">
                  <c:v>95.632411067193672</c:v>
                </c:pt>
                <c:pt idx="7">
                  <c:v>96.446280991735534</c:v>
                </c:pt>
                <c:pt idx="8">
                  <c:v>96.19047619047619</c:v>
                </c:pt>
                <c:pt idx="9">
                  <c:v>96.38636363636364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312432"/>
        <c:axId val="-2036313520"/>
      </c:scatterChart>
      <c:valAx>
        <c:axId val="-203631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600"/>
                  <a:t>Number of Training Samples</a:t>
                </a:r>
                <a:endParaRPr lang="tr-TR" sz="600"/>
              </a:p>
            </c:rich>
          </c:tx>
          <c:layout>
            <c:manualLayout>
              <c:xMode val="edge"/>
              <c:yMode val="edge"/>
              <c:x val="0.23785537190307959"/>
              <c:y val="0.92852346066631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6313520"/>
        <c:crosses val="autoZero"/>
        <c:crossBetween val="midCat"/>
        <c:majorUnit val="1"/>
      </c:valAx>
      <c:valAx>
        <c:axId val="-203631352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600"/>
                  <a:t>Accuracy</a:t>
                </a:r>
                <a:r>
                  <a:rPr lang="en-GB" sz="600" baseline="0"/>
                  <a:t> (%)</a:t>
                </a:r>
                <a:endParaRPr lang="tr-TR" sz="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631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32909241700605085"/>
          <c:y val="0.66995791906506197"/>
          <c:w val="0.6603604551683"/>
          <c:h val="0.17082134135705565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Sheet1!$AT$43:$AT$50</c:f>
              <c:numCache>
                <c:formatCode>0.000</c:formatCode>
                <c:ptCount val="8"/>
                <c:pt idx="0">
                  <c:v>1.0477000000000001</c:v>
                </c:pt>
                <c:pt idx="1">
                  <c:v>4.3232999999999997</c:v>
                </c:pt>
                <c:pt idx="2">
                  <c:v>13.391999999999999</c:v>
                </c:pt>
                <c:pt idx="3">
                  <c:v>3.4943</c:v>
                </c:pt>
                <c:pt idx="4">
                  <c:v>3.0564</c:v>
                </c:pt>
                <c:pt idx="5">
                  <c:v>8.1608999999999998</c:v>
                </c:pt>
                <c:pt idx="6">
                  <c:v>1.8285</c:v>
                </c:pt>
                <c:pt idx="7">
                  <c:v>3.7789999999999999</c:v>
                </c:pt>
              </c:numCache>
            </c:numRef>
          </c:xVal>
          <c:yVal>
            <c:numRef>
              <c:f>Sheet1!$AU$43:$AU$50</c:f>
              <c:numCache>
                <c:formatCode>0.000</c:formatCode>
                <c:ptCount val="8"/>
                <c:pt idx="0">
                  <c:v>4.9000000000000002E-2</c:v>
                </c:pt>
                <c:pt idx="1">
                  <c:v>3.78E-2</c:v>
                </c:pt>
                <c:pt idx="2">
                  <c:v>1.7399999999999999E-2</c:v>
                </c:pt>
                <c:pt idx="3">
                  <c:v>1.4999999999999999E-2</c:v>
                </c:pt>
                <c:pt idx="4">
                  <c:v>2.5999999999999999E-2</c:v>
                </c:pt>
                <c:pt idx="5">
                  <c:v>2.8999999999999998E-3</c:v>
                </c:pt>
                <c:pt idx="6">
                  <c:v>2.8400000000000002E-2</c:v>
                </c:pt>
                <c:pt idx="7">
                  <c:v>6.7100000000000007E-2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4409408"/>
        <c:axId val="-1694409952"/>
      </c:scatterChart>
      <c:valAx>
        <c:axId val="-169440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94409952"/>
        <c:crosses val="autoZero"/>
        <c:crossBetween val="midCat"/>
      </c:valAx>
      <c:valAx>
        <c:axId val="-16944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9440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Sheet1!$AT$43:$AT$50</c:f>
              <c:numCache>
                <c:formatCode>0.000</c:formatCode>
                <c:ptCount val="8"/>
                <c:pt idx="0">
                  <c:v>1.0477000000000001</c:v>
                </c:pt>
                <c:pt idx="1">
                  <c:v>4.3232999999999997</c:v>
                </c:pt>
                <c:pt idx="2">
                  <c:v>13.391999999999999</c:v>
                </c:pt>
                <c:pt idx="3">
                  <c:v>3.4943</c:v>
                </c:pt>
                <c:pt idx="4">
                  <c:v>3.0564</c:v>
                </c:pt>
                <c:pt idx="5">
                  <c:v>8.1608999999999998</c:v>
                </c:pt>
                <c:pt idx="6">
                  <c:v>1.8285</c:v>
                </c:pt>
                <c:pt idx="7">
                  <c:v>3.7789999999999999</c:v>
                </c:pt>
              </c:numCache>
            </c:numRef>
          </c:xVal>
          <c:yVal>
            <c:numRef>
              <c:f>Sheet1!$AV$43:$AV$50</c:f>
              <c:numCache>
                <c:formatCode>0.000</c:formatCode>
                <c:ptCount val="8"/>
                <c:pt idx="0">
                  <c:v>0.1235</c:v>
                </c:pt>
                <c:pt idx="1">
                  <c:v>0.13700000000000001</c:v>
                </c:pt>
                <c:pt idx="2">
                  <c:v>6.59E-2</c:v>
                </c:pt>
                <c:pt idx="3">
                  <c:v>6.2700000000000006E-2</c:v>
                </c:pt>
                <c:pt idx="4">
                  <c:v>6.7299999999999999E-2</c:v>
                </c:pt>
                <c:pt idx="5">
                  <c:v>4.4999999999999998E-2</c:v>
                </c:pt>
                <c:pt idx="6">
                  <c:v>8.5800000000000001E-2</c:v>
                </c:pt>
                <c:pt idx="7">
                  <c:v>0.15790000000000001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1617712"/>
        <c:axId val="-1691619344"/>
      </c:scatterChart>
      <c:valAx>
        <c:axId val="-169161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91619344"/>
        <c:crosses val="autoZero"/>
        <c:crossBetween val="midCat"/>
      </c:valAx>
      <c:valAx>
        <c:axId val="-16916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9161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Sheet1!$AP$43:$AP$50</c:f>
              <c:numCache>
                <c:formatCode>0.00</c:formatCode>
                <c:ptCount val="8"/>
                <c:pt idx="0">
                  <c:v>0.29551845383207198</c:v>
                </c:pt>
                <c:pt idx="1">
                  <c:v>0.33200805176123899</c:v>
                </c:pt>
                <c:pt idx="2">
                  <c:v>0.28924992707586</c:v>
                </c:pt>
                <c:pt idx="3">
                  <c:v>0.26388139137637601</c:v>
                </c:pt>
                <c:pt idx="4">
                  <c:v>0.96092946183503003</c:v>
                </c:pt>
                <c:pt idx="5">
                  <c:v>0.98841964093851598</c:v>
                </c:pt>
                <c:pt idx="6">
                  <c:v>0.62606179524840899</c:v>
                </c:pt>
                <c:pt idx="7">
                  <c:v>0.30321636204815799</c:v>
                </c:pt>
              </c:numCache>
            </c:numRef>
          </c:xVal>
          <c:yVal>
            <c:numRef>
              <c:f>Sheet1!$AT$43:$AT$50</c:f>
              <c:numCache>
                <c:formatCode>0.000</c:formatCode>
                <c:ptCount val="8"/>
                <c:pt idx="0">
                  <c:v>1.0477000000000001</c:v>
                </c:pt>
                <c:pt idx="1">
                  <c:v>4.3232999999999997</c:v>
                </c:pt>
                <c:pt idx="2">
                  <c:v>13.391999999999999</c:v>
                </c:pt>
                <c:pt idx="3">
                  <c:v>3.4943</c:v>
                </c:pt>
                <c:pt idx="4">
                  <c:v>3.0564</c:v>
                </c:pt>
                <c:pt idx="5">
                  <c:v>8.1608999999999998</c:v>
                </c:pt>
                <c:pt idx="6">
                  <c:v>1.8285</c:v>
                </c:pt>
                <c:pt idx="7">
                  <c:v>3.7789999999999999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1616080"/>
        <c:axId val="-1691617168"/>
      </c:scatterChart>
      <c:valAx>
        <c:axId val="-16916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91617168"/>
        <c:crosses val="autoZero"/>
        <c:crossBetween val="midCat"/>
      </c:valAx>
      <c:valAx>
        <c:axId val="-16916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9161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Sheet1!$AR$43:$AR$50</c:f>
              <c:numCache>
                <c:formatCode>0.00</c:formatCode>
                <c:ptCount val="8"/>
                <c:pt idx="0">
                  <c:v>2.0278771654172498</c:v>
                </c:pt>
                <c:pt idx="1">
                  <c:v>1.3437052694412901</c:v>
                </c:pt>
                <c:pt idx="2">
                  <c:v>0.39149454633402597</c:v>
                </c:pt>
                <c:pt idx="3">
                  <c:v>1.3021647187485801</c:v>
                </c:pt>
                <c:pt idx="4">
                  <c:v>1.1222272564709901</c:v>
                </c:pt>
                <c:pt idx="5">
                  <c:v>1.95660683051962</c:v>
                </c:pt>
                <c:pt idx="6">
                  <c:v>1.58682937826251</c:v>
                </c:pt>
                <c:pt idx="7">
                  <c:v>0.40322084349088699</c:v>
                </c:pt>
              </c:numCache>
            </c:numRef>
          </c:xVal>
          <c:yVal>
            <c:numRef>
              <c:f>Sheet1!$AT$43:$AT$50</c:f>
              <c:numCache>
                <c:formatCode>0.000</c:formatCode>
                <c:ptCount val="8"/>
                <c:pt idx="0">
                  <c:v>1.0477000000000001</c:v>
                </c:pt>
                <c:pt idx="1">
                  <c:v>4.3232999999999997</c:v>
                </c:pt>
                <c:pt idx="2">
                  <c:v>13.391999999999999</c:v>
                </c:pt>
                <c:pt idx="3">
                  <c:v>3.4943</c:v>
                </c:pt>
                <c:pt idx="4">
                  <c:v>3.0564</c:v>
                </c:pt>
                <c:pt idx="5">
                  <c:v>8.1608999999999998</c:v>
                </c:pt>
                <c:pt idx="6">
                  <c:v>1.8285</c:v>
                </c:pt>
                <c:pt idx="7">
                  <c:v>3.7789999999999999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8557968"/>
        <c:axId val="-1608548176"/>
      </c:scatterChart>
      <c:valAx>
        <c:axId val="-16085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08548176"/>
        <c:crosses val="autoZero"/>
        <c:crossBetween val="midCat"/>
      </c:valAx>
      <c:valAx>
        <c:axId val="-16085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0855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Sheet1!$AP$43:$AP$50</c:f>
              <c:numCache>
                <c:formatCode>0.00</c:formatCode>
                <c:ptCount val="8"/>
                <c:pt idx="0">
                  <c:v>0.29551845383207198</c:v>
                </c:pt>
                <c:pt idx="1">
                  <c:v>0.33200805176123899</c:v>
                </c:pt>
                <c:pt idx="2">
                  <c:v>0.28924992707586</c:v>
                </c:pt>
                <c:pt idx="3">
                  <c:v>0.26388139137637601</c:v>
                </c:pt>
                <c:pt idx="4">
                  <c:v>0.96092946183503003</c:v>
                </c:pt>
                <c:pt idx="5">
                  <c:v>0.98841964093851598</c:v>
                </c:pt>
                <c:pt idx="6">
                  <c:v>0.62606179524840899</c:v>
                </c:pt>
                <c:pt idx="7">
                  <c:v>0.30321636204815799</c:v>
                </c:pt>
              </c:numCache>
            </c:numRef>
          </c:xVal>
          <c:yVal>
            <c:numRef>
              <c:f>Sheet1!$AV$43:$AV$50</c:f>
              <c:numCache>
                <c:formatCode>0.000</c:formatCode>
                <c:ptCount val="8"/>
                <c:pt idx="0">
                  <c:v>0.1235</c:v>
                </c:pt>
                <c:pt idx="1">
                  <c:v>0.13700000000000001</c:v>
                </c:pt>
                <c:pt idx="2">
                  <c:v>6.59E-2</c:v>
                </c:pt>
                <c:pt idx="3">
                  <c:v>6.2700000000000006E-2</c:v>
                </c:pt>
                <c:pt idx="4">
                  <c:v>6.7299999999999999E-2</c:v>
                </c:pt>
                <c:pt idx="5">
                  <c:v>4.4999999999999998E-2</c:v>
                </c:pt>
                <c:pt idx="6">
                  <c:v>8.5800000000000001E-2</c:v>
                </c:pt>
                <c:pt idx="7">
                  <c:v>0.15790000000000001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8551984"/>
        <c:axId val="-1608557424"/>
      </c:scatterChart>
      <c:valAx>
        <c:axId val="-16085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08557424"/>
        <c:crosses val="autoZero"/>
        <c:crossBetween val="midCat"/>
      </c:valAx>
      <c:valAx>
        <c:axId val="-16085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085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Sheet1!$AP$43:$AP$50</c:f>
              <c:numCache>
                <c:formatCode>0.00</c:formatCode>
                <c:ptCount val="8"/>
                <c:pt idx="0">
                  <c:v>0.29551845383207198</c:v>
                </c:pt>
                <c:pt idx="1">
                  <c:v>0.33200805176123899</c:v>
                </c:pt>
                <c:pt idx="2">
                  <c:v>0.28924992707586</c:v>
                </c:pt>
                <c:pt idx="3">
                  <c:v>0.26388139137637601</c:v>
                </c:pt>
                <c:pt idx="4">
                  <c:v>0.96092946183503003</c:v>
                </c:pt>
                <c:pt idx="5">
                  <c:v>0.98841964093851598</c:v>
                </c:pt>
                <c:pt idx="6">
                  <c:v>0.62606179524840899</c:v>
                </c:pt>
                <c:pt idx="7">
                  <c:v>0.30321636204815799</c:v>
                </c:pt>
              </c:numCache>
            </c:numRef>
          </c:xVal>
          <c:yVal>
            <c:numRef>
              <c:f>Sheet1!$AU$43:$AU$50</c:f>
              <c:numCache>
                <c:formatCode>0.000</c:formatCode>
                <c:ptCount val="8"/>
                <c:pt idx="0">
                  <c:v>4.9000000000000002E-2</c:v>
                </c:pt>
                <c:pt idx="1">
                  <c:v>3.78E-2</c:v>
                </c:pt>
                <c:pt idx="2">
                  <c:v>1.7399999999999999E-2</c:v>
                </c:pt>
                <c:pt idx="3">
                  <c:v>1.4999999999999999E-2</c:v>
                </c:pt>
                <c:pt idx="4">
                  <c:v>2.5999999999999999E-2</c:v>
                </c:pt>
                <c:pt idx="5">
                  <c:v>2.8999999999999998E-3</c:v>
                </c:pt>
                <c:pt idx="6">
                  <c:v>2.8400000000000002E-2</c:v>
                </c:pt>
                <c:pt idx="7">
                  <c:v>6.7100000000000007E-2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1618256"/>
        <c:axId val="-1691613904"/>
      </c:scatterChart>
      <c:valAx>
        <c:axId val="-16916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91613904"/>
        <c:crosses val="autoZero"/>
        <c:crossBetween val="midCat"/>
      </c:valAx>
      <c:valAx>
        <c:axId val="-16916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916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Sheet1!$AR$43:$AR$50</c:f>
              <c:numCache>
                <c:formatCode>0.00</c:formatCode>
                <c:ptCount val="8"/>
                <c:pt idx="0">
                  <c:v>2.0278771654172498</c:v>
                </c:pt>
                <c:pt idx="1">
                  <c:v>1.3437052694412901</c:v>
                </c:pt>
                <c:pt idx="2">
                  <c:v>0.39149454633402597</c:v>
                </c:pt>
                <c:pt idx="3">
                  <c:v>1.3021647187485801</c:v>
                </c:pt>
                <c:pt idx="4">
                  <c:v>1.1222272564709901</c:v>
                </c:pt>
                <c:pt idx="5">
                  <c:v>1.95660683051962</c:v>
                </c:pt>
                <c:pt idx="6">
                  <c:v>1.58682937826251</c:v>
                </c:pt>
                <c:pt idx="7">
                  <c:v>0.40322084349088699</c:v>
                </c:pt>
              </c:numCache>
            </c:numRef>
          </c:xVal>
          <c:yVal>
            <c:numRef>
              <c:f>Sheet1!$AV$43:$AV$50</c:f>
              <c:numCache>
                <c:formatCode>0.000</c:formatCode>
                <c:ptCount val="8"/>
                <c:pt idx="0">
                  <c:v>0.1235</c:v>
                </c:pt>
                <c:pt idx="1">
                  <c:v>0.13700000000000001</c:v>
                </c:pt>
                <c:pt idx="2">
                  <c:v>6.59E-2</c:v>
                </c:pt>
                <c:pt idx="3">
                  <c:v>6.2700000000000006E-2</c:v>
                </c:pt>
                <c:pt idx="4">
                  <c:v>6.7299999999999999E-2</c:v>
                </c:pt>
                <c:pt idx="5">
                  <c:v>4.4999999999999998E-2</c:v>
                </c:pt>
                <c:pt idx="6">
                  <c:v>8.5800000000000001E-2</c:v>
                </c:pt>
                <c:pt idx="7">
                  <c:v>0.15790000000000001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1615536"/>
        <c:axId val="-1663371024"/>
      </c:scatterChart>
      <c:valAx>
        <c:axId val="-169161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63371024"/>
        <c:crosses val="autoZero"/>
        <c:crossBetween val="midCat"/>
      </c:valAx>
      <c:valAx>
        <c:axId val="-16633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9161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Sheet1!$AR$43:$AR$50</c:f>
              <c:numCache>
                <c:formatCode>0.00</c:formatCode>
                <c:ptCount val="8"/>
                <c:pt idx="0">
                  <c:v>2.0278771654172498</c:v>
                </c:pt>
                <c:pt idx="1">
                  <c:v>1.3437052694412901</c:v>
                </c:pt>
                <c:pt idx="2">
                  <c:v>0.39149454633402597</c:v>
                </c:pt>
                <c:pt idx="3">
                  <c:v>1.3021647187485801</c:v>
                </c:pt>
                <c:pt idx="4">
                  <c:v>1.1222272564709901</c:v>
                </c:pt>
                <c:pt idx="5">
                  <c:v>1.95660683051962</c:v>
                </c:pt>
                <c:pt idx="6">
                  <c:v>1.58682937826251</c:v>
                </c:pt>
                <c:pt idx="7">
                  <c:v>0.40322084349088699</c:v>
                </c:pt>
              </c:numCache>
            </c:numRef>
          </c:xVal>
          <c:yVal>
            <c:numRef>
              <c:f>Sheet1!$AU$43:$AU$50</c:f>
              <c:numCache>
                <c:formatCode>0.000</c:formatCode>
                <c:ptCount val="8"/>
                <c:pt idx="0">
                  <c:v>4.9000000000000002E-2</c:v>
                </c:pt>
                <c:pt idx="1">
                  <c:v>3.78E-2</c:v>
                </c:pt>
                <c:pt idx="2">
                  <c:v>1.7399999999999999E-2</c:v>
                </c:pt>
                <c:pt idx="3">
                  <c:v>1.4999999999999999E-2</c:v>
                </c:pt>
                <c:pt idx="4">
                  <c:v>2.5999999999999999E-2</c:v>
                </c:pt>
                <c:pt idx="5">
                  <c:v>2.8999999999999998E-3</c:v>
                </c:pt>
                <c:pt idx="6">
                  <c:v>2.8400000000000002E-2</c:v>
                </c:pt>
                <c:pt idx="7">
                  <c:v>6.7100000000000007E-2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8572656"/>
        <c:axId val="-1608565584"/>
      </c:scatterChart>
      <c:valAx>
        <c:axId val="-160857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08565584"/>
        <c:crosses val="autoZero"/>
        <c:crossBetween val="midCat"/>
      </c:valAx>
      <c:valAx>
        <c:axId val="-16085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0857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Sheet1!$AQ$43:$AQ$50</c:f>
              <c:numCache>
                <c:formatCode>0.00</c:formatCode>
                <c:ptCount val="8"/>
                <c:pt idx="0">
                  <c:v>5.6705290283355213E-2</c:v>
                </c:pt>
                <c:pt idx="1">
                  <c:v>0.10512068790011464</c:v>
                </c:pt>
                <c:pt idx="2">
                  <c:v>0.1248277779246029</c:v>
                </c:pt>
                <c:pt idx="3">
                  <c:v>7.863268633503899E-2</c:v>
                </c:pt>
                <c:pt idx="4">
                  <c:v>0.11824195582854348</c:v>
                </c:pt>
                <c:pt idx="5">
                  <c:v>0.32778379513140871</c:v>
                </c:pt>
                <c:pt idx="6">
                  <c:v>0.10959064027278709</c:v>
                </c:pt>
                <c:pt idx="7">
                  <c:v>0.10809692051908158</c:v>
                </c:pt>
              </c:numCache>
            </c:numRef>
          </c:xVal>
          <c:yVal>
            <c:numRef>
              <c:f>Sheet1!$AS$43:$AS$50</c:f>
              <c:numCache>
                <c:formatCode>0.00</c:formatCode>
                <c:ptCount val="8"/>
                <c:pt idx="0">
                  <c:v>0.64919639747914337</c:v>
                </c:pt>
                <c:pt idx="1">
                  <c:v>0.31662089922961073</c:v>
                </c:pt>
                <c:pt idx="2">
                  <c:v>0.1764312204086611</c:v>
                </c:pt>
                <c:pt idx="3">
                  <c:v>0.43251481667696773</c:v>
                </c:pt>
                <c:pt idx="4">
                  <c:v>0.58838618553471</c:v>
                </c:pt>
                <c:pt idx="5">
                  <c:v>0.68058652092643213</c:v>
                </c:pt>
                <c:pt idx="6">
                  <c:v>0.44596015813165002</c:v>
                </c:pt>
                <c:pt idx="7">
                  <c:v>0.23097228888096333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8570480"/>
        <c:axId val="-1608540560"/>
      </c:scatterChart>
      <c:valAx>
        <c:axId val="-160857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08540560"/>
        <c:crosses val="autoZero"/>
        <c:crossBetween val="midCat"/>
      </c:valAx>
      <c:valAx>
        <c:axId val="-16085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0857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Sheet1!$AP$43:$AP$51</c:f>
              <c:numCache>
                <c:formatCode>0.00</c:formatCode>
                <c:ptCount val="9"/>
                <c:pt idx="0">
                  <c:v>0.29551845383207198</c:v>
                </c:pt>
                <c:pt idx="1">
                  <c:v>0.33200805176123899</c:v>
                </c:pt>
                <c:pt idx="2">
                  <c:v>0.28924992707586</c:v>
                </c:pt>
                <c:pt idx="3">
                  <c:v>0.26388139137637601</c:v>
                </c:pt>
                <c:pt idx="4">
                  <c:v>0.96092946183503003</c:v>
                </c:pt>
                <c:pt idx="5">
                  <c:v>0.98841964093851598</c:v>
                </c:pt>
                <c:pt idx="6">
                  <c:v>0.62606179524840899</c:v>
                </c:pt>
                <c:pt idx="7">
                  <c:v>0.30321636204815799</c:v>
                </c:pt>
              </c:numCache>
            </c:numRef>
          </c:xVal>
          <c:yVal>
            <c:numRef>
              <c:f>Sheet1!$AQ$43:$AQ$50</c:f>
              <c:numCache>
                <c:formatCode>0.00</c:formatCode>
                <c:ptCount val="8"/>
                <c:pt idx="0">
                  <c:v>5.6705290283355213E-2</c:v>
                </c:pt>
                <c:pt idx="1">
                  <c:v>0.10512068790011464</c:v>
                </c:pt>
                <c:pt idx="2">
                  <c:v>0.1248277779246029</c:v>
                </c:pt>
                <c:pt idx="3">
                  <c:v>7.863268633503899E-2</c:v>
                </c:pt>
                <c:pt idx="4">
                  <c:v>0.11824195582854348</c:v>
                </c:pt>
                <c:pt idx="5">
                  <c:v>0.32778379513140871</c:v>
                </c:pt>
                <c:pt idx="6">
                  <c:v>0.10959064027278709</c:v>
                </c:pt>
                <c:pt idx="7">
                  <c:v>0.10809692051908158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2467392"/>
        <c:axId val="-1691614992"/>
      </c:scatterChart>
      <c:valAx>
        <c:axId val="-168246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91614992"/>
        <c:crosses val="autoZero"/>
        <c:crossBetween val="midCat"/>
      </c:valAx>
      <c:valAx>
        <c:axId val="-16916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8246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700"/>
              <a:t>Execution Time vs. Number of Training Samples Chart </a:t>
            </a:r>
          </a:p>
        </c:rich>
      </c:tx>
      <c:layout>
        <c:manualLayout>
          <c:xMode val="edge"/>
          <c:yMode val="edge"/>
          <c:x val="0.18201095821885532"/>
          <c:y val="2.76905634048491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4182705284033068"/>
          <c:y val="0.18927154195011339"/>
          <c:w val="0.7955624962172001"/>
          <c:h val="0.672874149659863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Basic Set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Sheet1!$B$7:$B$14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Sheet1!$P$7:$P$14</c:f>
              <c:numCache>
                <c:formatCode>0.000</c:formatCode>
                <c:ptCount val="8"/>
                <c:pt idx="0">
                  <c:v>8.4682333315240735E-2</c:v>
                </c:pt>
                <c:pt idx="1">
                  <c:v>0.15946380501346918</c:v>
                </c:pt>
                <c:pt idx="2">
                  <c:v>0.22785142036499792</c:v>
                </c:pt>
                <c:pt idx="3">
                  <c:v>0.292244319044625</c:v>
                </c:pt>
                <c:pt idx="4">
                  <c:v>0.34096084791421749</c:v>
                </c:pt>
                <c:pt idx="5">
                  <c:v>0.36565487502763544</c:v>
                </c:pt>
                <c:pt idx="6">
                  <c:v>0.41197455045969567</c:v>
                </c:pt>
                <c:pt idx="7">
                  <c:v>0.42616616650061079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High Variability Set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Sheet1!$B$23:$B$30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Sheet1!$P$23:$P$30</c:f>
              <c:numCache>
                <c:formatCode>0.000</c:formatCode>
                <c:ptCount val="8"/>
                <c:pt idx="0">
                  <c:v>5.0901147661537929E-2</c:v>
                </c:pt>
                <c:pt idx="1">
                  <c:v>9.3291968788419291E-2</c:v>
                </c:pt>
                <c:pt idx="2">
                  <c:v>0.13365338510937147</c:v>
                </c:pt>
                <c:pt idx="3">
                  <c:v>0.17168707755895732</c:v>
                </c:pt>
                <c:pt idx="4">
                  <c:v>0.2080676218986508</c:v>
                </c:pt>
                <c:pt idx="5">
                  <c:v>0.2447759113709129</c:v>
                </c:pt>
                <c:pt idx="6">
                  <c:v>0.28026799585508261</c:v>
                </c:pt>
                <c:pt idx="7">
                  <c:v>0.31781069755554181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Lines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6350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Sheet1!$B$40:$B$49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Sheet1!$P$40:$P$49</c:f>
              <c:numCache>
                <c:formatCode>0.000</c:formatCode>
                <c:ptCount val="10"/>
                <c:pt idx="0">
                  <c:v>2.2188630007734193E-2</c:v>
                </c:pt>
                <c:pt idx="1">
                  <c:v>4.3646443906680515E-2</c:v>
                </c:pt>
                <c:pt idx="2">
                  <c:v>6.7510981786818525E-2</c:v>
                </c:pt>
                <c:pt idx="3">
                  <c:v>8.2797046728573437E-2</c:v>
                </c:pt>
                <c:pt idx="4">
                  <c:v>0.10006023804346667</c:v>
                </c:pt>
                <c:pt idx="5">
                  <c:v>0.11679313203208433</c:v>
                </c:pt>
                <c:pt idx="6">
                  <c:v>0.13355809526833859</c:v>
                </c:pt>
                <c:pt idx="7">
                  <c:v>0.14998455691981921</c:v>
                </c:pt>
                <c:pt idx="8">
                  <c:v>0.16605846307895802</c:v>
                </c:pt>
                <c:pt idx="9">
                  <c:v>0.1814614760686476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Sheet1!$A$78</c:f>
              <c:strCache>
                <c:ptCount val="1"/>
                <c:pt idx="0">
                  <c:v>Dash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6350">
                <a:solidFill>
                  <a:schemeClr val="accent5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Sheet1!$B$78:$B$87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Sheet1!$P$78:$P$87</c:f>
              <c:numCache>
                <c:formatCode>0.000</c:formatCode>
                <c:ptCount val="10"/>
                <c:pt idx="0">
                  <c:v>2.2704443787083434E-2</c:v>
                </c:pt>
                <c:pt idx="1">
                  <c:v>4.6265985552962734E-2</c:v>
                </c:pt>
                <c:pt idx="2">
                  <c:v>6.0947620805608997E-2</c:v>
                </c:pt>
                <c:pt idx="3">
                  <c:v>7.4760539744927371E-2</c:v>
                </c:pt>
                <c:pt idx="4">
                  <c:v>9.0913027789857229E-2</c:v>
                </c:pt>
                <c:pt idx="5">
                  <c:v>0.10518996708753049</c:v>
                </c:pt>
                <c:pt idx="6">
                  <c:v>0.12047903217070234</c:v>
                </c:pt>
                <c:pt idx="7">
                  <c:v>0.13245305026973633</c:v>
                </c:pt>
                <c:pt idx="8">
                  <c:v>0.14510461150864012</c:v>
                </c:pt>
                <c:pt idx="9">
                  <c:v>0.16359622637430796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Sheet1!$A$97</c:f>
              <c:strCache>
                <c:ptCount val="1"/>
                <c:pt idx="0">
                  <c:v>Parenthesis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Sheet1!$B$97:$B$104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Sheet1!$P$97:$P$104</c:f>
              <c:numCache>
                <c:formatCode>0.000</c:formatCode>
                <c:ptCount val="8"/>
                <c:pt idx="0">
                  <c:v>3.7346536080955978E-2</c:v>
                </c:pt>
                <c:pt idx="1">
                  <c:v>6.7972619476772217E-2</c:v>
                </c:pt>
                <c:pt idx="2">
                  <c:v>9.3670529789394649E-2</c:v>
                </c:pt>
                <c:pt idx="3">
                  <c:v>0.12205228948185555</c:v>
                </c:pt>
                <c:pt idx="4">
                  <c:v>0.14662706014845067</c:v>
                </c:pt>
                <c:pt idx="5">
                  <c:v>0.17188993791739118</c:v>
                </c:pt>
                <c:pt idx="6">
                  <c:v>0.19630266214914349</c:v>
                </c:pt>
                <c:pt idx="7">
                  <c:v>0.22122364429512376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Sheet1!$A$113</c:f>
              <c:strCache>
                <c:ptCount val="1"/>
                <c:pt idx="0">
                  <c:v>Tick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</a:schemeClr>
              </a:solidFill>
              <a:ln w="635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Sheet1!$B$113:$B$120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Sheet1!$P$113:$P$120</c:f>
              <c:numCache>
                <c:formatCode>0.000</c:formatCode>
                <c:ptCount val="8"/>
                <c:pt idx="0">
                  <c:v>4.3258064925068536E-3</c:v>
                </c:pt>
                <c:pt idx="1">
                  <c:v>7.5482920466775193E-3</c:v>
                </c:pt>
                <c:pt idx="2">
                  <c:v>1.0519491553937301E-2</c:v>
                </c:pt>
                <c:pt idx="3">
                  <c:v>1.3741037063805367E-2</c:v>
                </c:pt>
                <c:pt idx="4">
                  <c:v>1.656681458155311E-2</c:v>
                </c:pt>
                <c:pt idx="5">
                  <c:v>1.9142548786608888E-2</c:v>
                </c:pt>
                <c:pt idx="6">
                  <c:v>2.1593142531768597E-2</c:v>
                </c:pt>
                <c:pt idx="7">
                  <c:v>2.4685347617209492E-2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Sheet1!$A$129</c:f>
              <c:strCache>
                <c:ptCount val="1"/>
                <c:pt idx="0">
                  <c:v>Star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</a:schemeClr>
              </a:solidFill>
              <a:ln w="635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Sheet1!$B$129:$B$138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Sheet1!$P$129:$P$138</c:f>
              <c:numCache>
                <c:formatCode>0.000</c:formatCode>
                <c:ptCount val="10"/>
                <c:pt idx="0">
                  <c:v>3.2948494409069849E-2</c:v>
                </c:pt>
                <c:pt idx="1">
                  <c:v>6.0170546890229076E-2</c:v>
                </c:pt>
                <c:pt idx="2">
                  <c:v>8.601477439441349E-2</c:v>
                </c:pt>
                <c:pt idx="3">
                  <c:v>0.11079412543676707</c:v>
                </c:pt>
                <c:pt idx="4">
                  <c:v>0.11622377336025207</c:v>
                </c:pt>
                <c:pt idx="5">
                  <c:v>0.13124170547876582</c:v>
                </c:pt>
                <c:pt idx="6">
                  <c:v>0.16940735411225702</c:v>
                </c:pt>
                <c:pt idx="7">
                  <c:v>0.23135232023290675</c:v>
                </c:pt>
                <c:pt idx="8">
                  <c:v>0.28020219449643702</c:v>
                </c:pt>
                <c:pt idx="9">
                  <c:v>0.28040406442823856</c:v>
                </c:pt>
              </c:numCache>
            </c:numRef>
          </c:yVal>
          <c:smooth val="0"/>
        </c:ser>
        <c:ser>
          <c:idx val="3"/>
          <c:order val="7"/>
          <c:tx>
            <c:strRef>
              <c:f>Sheet1!$A$148</c:f>
              <c:strCache>
                <c:ptCount val="1"/>
                <c:pt idx="0">
                  <c:v>Abstract Shapes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Sheet1!$B$148:$B$157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Sheet1!$P$148:$P$157</c:f>
              <c:numCache>
                <c:formatCode>0.000</c:formatCode>
                <c:ptCount val="10"/>
                <c:pt idx="0">
                  <c:v>9.3608302644053912E-2</c:v>
                </c:pt>
                <c:pt idx="1">
                  <c:v>0.16789279003421914</c:v>
                </c:pt>
                <c:pt idx="2">
                  <c:v>0.24243446632667678</c:v>
                </c:pt>
                <c:pt idx="3">
                  <c:v>0.309916182331271</c:v>
                </c:pt>
                <c:pt idx="4">
                  <c:v>0.35031718306107817</c:v>
                </c:pt>
                <c:pt idx="5">
                  <c:v>0.4491064614870322</c:v>
                </c:pt>
                <c:pt idx="6">
                  <c:v>0.50318027112794861</c:v>
                </c:pt>
                <c:pt idx="7">
                  <c:v>0.53754375197670656</c:v>
                </c:pt>
                <c:pt idx="8">
                  <c:v>0.63222008546193298</c:v>
                </c:pt>
                <c:pt idx="9">
                  <c:v>0.72266588118943176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315152"/>
        <c:axId val="-2036311888"/>
      </c:scatterChart>
      <c:valAx>
        <c:axId val="-2036315152"/>
        <c:scaling>
          <c:orientation val="minMax"/>
          <c:max val="11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600"/>
                  <a:t>Number of Training Samples</a:t>
                </a:r>
                <a:endParaRPr lang="tr-TR" sz="600"/>
              </a:p>
            </c:rich>
          </c:tx>
          <c:layout>
            <c:manualLayout>
              <c:xMode val="edge"/>
              <c:yMode val="edge"/>
              <c:x val="0.22400555301399869"/>
              <c:y val="0.92160081981510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6311888"/>
        <c:crosses val="autoZero"/>
        <c:crossBetween val="midCat"/>
        <c:majorUnit val="1"/>
      </c:valAx>
      <c:valAx>
        <c:axId val="-20363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600"/>
                  <a:t>Execution time</a:t>
                </a:r>
                <a:r>
                  <a:rPr lang="en-GB" sz="600" baseline="0"/>
                  <a:t> (s)</a:t>
                </a:r>
                <a:endParaRPr lang="tr-TR" sz="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631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4.4733408805567254E-2"/>
          <c:y val="0.16460513692656553"/>
          <c:w val="0.6603604551683"/>
          <c:h val="0.17082134135705565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Sheet1!$AR$43:$AR$50</c:f>
              <c:numCache>
                <c:formatCode>0.00</c:formatCode>
                <c:ptCount val="8"/>
                <c:pt idx="0">
                  <c:v>2.0278771654172498</c:v>
                </c:pt>
                <c:pt idx="1">
                  <c:v>1.3437052694412901</c:v>
                </c:pt>
                <c:pt idx="2">
                  <c:v>0.39149454633402597</c:v>
                </c:pt>
                <c:pt idx="3">
                  <c:v>1.3021647187485801</c:v>
                </c:pt>
                <c:pt idx="4">
                  <c:v>1.1222272564709901</c:v>
                </c:pt>
                <c:pt idx="5">
                  <c:v>1.95660683051962</c:v>
                </c:pt>
                <c:pt idx="6">
                  <c:v>1.58682937826251</c:v>
                </c:pt>
                <c:pt idx="7">
                  <c:v>0.40322084349088699</c:v>
                </c:pt>
              </c:numCache>
            </c:numRef>
          </c:xVal>
          <c:yVal>
            <c:numRef>
              <c:f>Sheet1!$AS$43:$AS$50</c:f>
              <c:numCache>
                <c:formatCode>0.00</c:formatCode>
                <c:ptCount val="8"/>
                <c:pt idx="0">
                  <c:v>0.64919639747914337</c:v>
                </c:pt>
                <c:pt idx="1">
                  <c:v>0.31662089922961073</c:v>
                </c:pt>
                <c:pt idx="2">
                  <c:v>0.1764312204086611</c:v>
                </c:pt>
                <c:pt idx="3">
                  <c:v>0.43251481667696773</c:v>
                </c:pt>
                <c:pt idx="4">
                  <c:v>0.58838618553471</c:v>
                </c:pt>
                <c:pt idx="5">
                  <c:v>0.68058652092643213</c:v>
                </c:pt>
                <c:pt idx="6">
                  <c:v>0.44596015813165002</c:v>
                </c:pt>
                <c:pt idx="7">
                  <c:v>0.23097228888096333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8861680"/>
        <c:axId val="-1608859504"/>
      </c:scatterChart>
      <c:valAx>
        <c:axId val="-16088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08859504"/>
        <c:crosses val="autoZero"/>
        <c:crossBetween val="midCat"/>
      </c:valAx>
      <c:valAx>
        <c:axId val="-16088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0886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700"/>
              <a:t>Accuracy vs. Resampling Resolution Chart</a:t>
            </a:r>
          </a:p>
        </c:rich>
      </c:tx>
      <c:layout>
        <c:manualLayout>
          <c:xMode val="edge"/>
          <c:yMode val="edge"/>
          <c:x val="0.14723701571046607"/>
          <c:y val="2.76905634048491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4182705284033068"/>
          <c:y val="0.18927154195011339"/>
          <c:w val="0.7955624962172001"/>
          <c:h val="0.4651949241234955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Basic Set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Sheet1!$C$16:$C$21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Sheet1!$O$16:$O$21</c:f>
              <c:numCache>
                <c:formatCode>0.0</c:formatCode>
                <c:ptCount val="6"/>
                <c:pt idx="0">
                  <c:v>92.232142857142861</c:v>
                </c:pt>
                <c:pt idx="1">
                  <c:v>90.647321428571431</c:v>
                </c:pt>
                <c:pt idx="2">
                  <c:v>93.705357142857139</c:v>
                </c:pt>
                <c:pt idx="3">
                  <c:v>96.830357142857139</c:v>
                </c:pt>
                <c:pt idx="4">
                  <c:v>98.102678571428569</c:v>
                </c:pt>
                <c:pt idx="5">
                  <c:v>98.125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High Variability Set 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xVal>
            <c:numRef>
              <c:f>Sheet1!$C$32:$C$38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Sheet1!$O$32:$O$38</c:f>
              <c:numCache>
                <c:formatCode>0.0</c:formatCode>
                <c:ptCount val="7"/>
                <c:pt idx="0">
                  <c:v>82.642857142857139</c:v>
                </c:pt>
                <c:pt idx="1">
                  <c:v>79.428571428571431</c:v>
                </c:pt>
                <c:pt idx="2">
                  <c:v>81.178571428571431</c:v>
                </c:pt>
                <c:pt idx="3">
                  <c:v>87.107142857142861</c:v>
                </c:pt>
                <c:pt idx="4">
                  <c:v>90.785714285714278</c:v>
                </c:pt>
                <c:pt idx="5">
                  <c:v>91.071428571428569</c:v>
                </c:pt>
                <c:pt idx="6">
                  <c:v>90.857142857142861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Sheet1!$A$51</c:f>
              <c:strCache>
                <c:ptCount val="1"/>
                <c:pt idx="0">
                  <c:v>Lines Set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6350">
                <a:solidFill>
                  <a:schemeClr val="accent3"/>
                </a:solidFill>
              </a:ln>
              <a:effectLst/>
            </c:spPr>
          </c:marker>
          <c:xVal>
            <c:numRef>
              <c:f>Sheet1!$C$51:$C$57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Sheet1!$O$51:$O$57</c:f>
              <c:numCache>
                <c:formatCode>0.0</c:formatCode>
                <c:ptCount val="7"/>
                <c:pt idx="0">
                  <c:v>44.702842377260978</c:v>
                </c:pt>
                <c:pt idx="1">
                  <c:v>49.974160206718352</c:v>
                </c:pt>
                <c:pt idx="2">
                  <c:v>52.506459948320419</c:v>
                </c:pt>
                <c:pt idx="3">
                  <c:v>63.875968992248069</c:v>
                </c:pt>
                <c:pt idx="4">
                  <c:v>66.770025839793277</c:v>
                </c:pt>
                <c:pt idx="5">
                  <c:v>66.253229974160206</c:v>
                </c:pt>
                <c:pt idx="6">
                  <c:v>67.131782945736433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Sheet1!$A$89</c:f>
              <c:strCache>
                <c:ptCount val="1"/>
                <c:pt idx="0">
                  <c:v>Dash Set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6350">
                <a:solidFill>
                  <a:schemeClr val="accent5"/>
                </a:solidFill>
              </a:ln>
              <a:effectLst/>
            </c:spPr>
          </c:marker>
          <c:xVal>
            <c:numRef>
              <c:f>Sheet1!$C$89:$C$95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Sheet1!$O$89:$O$95</c:f>
              <c:numCache>
                <c:formatCode>0.0</c:formatCode>
                <c:ptCount val="7"/>
                <c:pt idx="0">
                  <c:v>69.922480620155042</c:v>
                </c:pt>
                <c:pt idx="1">
                  <c:v>87.183462532299743</c:v>
                </c:pt>
                <c:pt idx="2">
                  <c:v>90.904392764857874</c:v>
                </c:pt>
                <c:pt idx="3">
                  <c:v>93.436692506459949</c:v>
                </c:pt>
                <c:pt idx="4">
                  <c:v>95.503875968992247</c:v>
                </c:pt>
                <c:pt idx="5">
                  <c:v>93.488372093023258</c:v>
                </c:pt>
                <c:pt idx="6">
                  <c:v>91.42118863049096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Sheet1!$A$106</c:f>
              <c:strCache>
                <c:ptCount val="1"/>
                <c:pt idx="0">
                  <c:v>Parenthesis Set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xVal>
            <c:numRef>
              <c:f>Sheet1!$C$106:$C$111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Sheet1!$O$106:$O$111</c:f>
              <c:numCache>
                <c:formatCode>0.0</c:formatCode>
                <c:ptCount val="6"/>
                <c:pt idx="0">
                  <c:v>80</c:v>
                </c:pt>
                <c:pt idx="1">
                  <c:v>96.111111111111114</c:v>
                </c:pt>
                <c:pt idx="2">
                  <c:v>93.650793650793645</c:v>
                </c:pt>
                <c:pt idx="3">
                  <c:v>97.023809523809518</c:v>
                </c:pt>
                <c:pt idx="4">
                  <c:v>97.182539682539684</c:v>
                </c:pt>
                <c:pt idx="5">
                  <c:v>97.420634920634924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Sheet1!$A$122</c:f>
              <c:strCache>
                <c:ptCount val="1"/>
                <c:pt idx="0">
                  <c:v>Tick Set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</a:schemeClr>
              </a:solidFill>
              <a:ln w="635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Sheet1!$C$122:$C$127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Sheet1!$O$122:$O$127</c:f>
              <c:numCache>
                <c:formatCode>0.0</c:formatCode>
                <c:ptCount val="6"/>
                <c:pt idx="0">
                  <c:v>69.664082687338507</c:v>
                </c:pt>
                <c:pt idx="1">
                  <c:v>71.627906976744185</c:v>
                </c:pt>
                <c:pt idx="2">
                  <c:v>76.330749354005164</c:v>
                </c:pt>
                <c:pt idx="3">
                  <c:v>82.583979328165384</c:v>
                </c:pt>
                <c:pt idx="4">
                  <c:v>81.550387596899228</c:v>
                </c:pt>
                <c:pt idx="5">
                  <c:v>82.325581395348834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Sheet1!$A$140</c:f>
              <c:strCache>
                <c:ptCount val="1"/>
                <c:pt idx="0">
                  <c:v>Star Set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</a:schemeClr>
              </a:solidFill>
              <a:ln w="635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Sheet1!$C$140:$C$146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Sheet1!$O$140:$O$146</c:f>
              <c:numCache>
                <c:formatCode>0.0</c:formatCode>
                <c:ptCount val="7"/>
                <c:pt idx="0">
                  <c:v>96.782945736434115</c:v>
                </c:pt>
                <c:pt idx="1">
                  <c:v>97.596899224806194</c:v>
                </c:pt>
                <c:pt idx="2">
                  <c:v>95.736434108527135</c:v>
                </c:pt>
                <c:pt idx="3">
                  <c:v>96.007751937984494</c:v>
                </c:pt>
                <c:pt idx="4">
                  <c:v>97.20930232558139</c:v>
                </c:pt>
                <c:pt idx="5">
                  <c:v>97.906976744186053</c:v>
                </c:pt>
                <c:pt idx="6">
                  <c:v>97.248062015503876</c:v>
                </c:pt>
              </c:numCache>
            </c:numRef>
          </c:yVal>
          <c:smooth val="0"/>
        </c:ser>
        <c:ser>
          <c:idx val="3"/>
          <c:order val="7"/>
          <c:tx>
            <c:strRef>
              <c:f>Sheet1!$A$159</c:f>
              <c:strCache>
                <c:ptCount val="1"/>
                <c:pt idx="0">
                  <c:v>Abstract Shapes Set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xVal>
            <c:numRef>
              <c:f>Sheet1!$C$159:$C$164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Sheet1!$O$159:$O$164</c:f>
              <c:numCache>
                <c:formatCode>0.0</c:formatCode>
                <c:ptCount val="6"/>
                <c:pt idx="0">
                  <c:v>62.743506493506494</c:v>
                </c:pt>
                <c:pt idx="1">
                  <c:v>86.152597402597394</c:v>
                </c:pt>
                <c:pt idx="2">
                  <c:v>89.805194805194816</c:v>
                </c:pt>
                <c:pt idx="3">
                  <c:v>90.974025974025977</c:v>
                </c:pt>
                <c:pt idx="4">
                  <c:v>92.012987012987011</c:v>
                </c:pt>
                <c:pt idx="5">
                  <c:v>92.467532467532465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319504"/>
        <c:axId val="-2036323856"/>
      </c:scatterChart>
      <c:valAx>
        <c:axId val="-2036319504"/>
        <c:scaling>
          <c:logBase val="2"/>
          <c:orientation val="minMax"/>
          <c:max val="256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/>
                  <a:t>Resampling Resolution (logarithmic)</a:t>
                </a:r>
              </a:p>
            </c:rich>
          </c:tx>
          <c:layout>
            <c:manualLayout>
              <c:xMode val="edge"/>
              <c:yMode val="edge"/>
              <c:x val="0.18930652884329729"/>
              <c:y val="0.72084423512994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6323856"/>
        <c:crosses val="autoZero"/>
        <c:crossBetween val="midCat"/>
        <c:majorUnit val="2"/>
      </c:valAx>
      <c:valAx>
        <c:axId val="-203632385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600"/>
                  <a:t>Accuracy</a:t>
                </a:r>
                <a:r>
                  <a:rPr lang="en-GB" sz="600" baseline="0"/>
                  <a:t> (%)</a:t>
                </a:r>
                <a:endParaRPr lang="tr-TR" sz="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631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73343323488807E-2"/>
          <c:y val="0.80841073608930747"/>
          <c:w val="0.92391280603952963"/>
          <c:h val="0.17082134135705565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700"/>
              <a:t>Execution Time vs. Resampling Resolution Chart </a:t>
            </a:r>
          </a:p>
        </c:rich>
      </c:tx>
      <c:layout>
        <c:manualLayout>
          <c:xMode val="edge"/>
          <c:yMode val="edge"/>
          <c:x val="0.18201095821885532"/>
          <c:y val="2.76905634048491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4182705284033068"/>
          <c:y val="0.18927154195011339"/>
          <c:w val="0.7955624962172001"/>
          <c:h val="0.672874149659863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Basic Set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Sheet1!$C$16:$C$21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Sheet1!$P$16:$P$21</c:f>
              <c:numCache>
                <c:formatCode>0.000</c:formatCode>
                <c:ptCount val="6"/>
                <c:pt idx="0">
                  <c:v>7.858563214540469E-4</c:v>
                </c:pt>
                <c:pt idx="1">
                  <c:v>1.4016080647706963E-3</c:v>
                </c:pt>
                <c:pt idx="2">
                  <c:v>6.7749615758657365E-3</c:v>
                </c:pt>
                <c:pt idx="3">
                  <c:v>2.1077545306512277E-2</c:v>
                </c:pt>
                <c:pt idx="4">
                  <c:v>0.11999212695019576</c:v>
                </c:pt>
                <c:pt idx="5">
                  <c:v>0.50335346401802006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High Variability Set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Sheet1!$C$32:$C$38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Sheet1!$P$32:$P$38</c:f>
              <c:numCache>
                <c:formatCode>0.000</c:formatCode>
                <c:ptCount val="7"/>
                <c:pt idx="0">
                  <c:v>5.121939522879464E-4</c:v>
                </c:pt>
                <c:pt idx="1">
                  <c:v>9.7451056752886076E-4</c:v>
                </c:pt>
                <c:pt idx="2">
                  <c:v>4.9581961120877859E-3</c:v>
                </c:pt>
                <c:pt idx="3">
                  <c:v>1.5916024531636895E-2</c:v>
                </c:pt>
                <c:pt idx="4">
                  <c:v>9.2919440439768936E-2</c:v>
                </c:pt>
                <c:pt idx="5">
                  <c:v>0.38654970143522505</c:v>
                </c:pt>
                <c:pt idx="6">
                  <c:v>2.2447141749518247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Sheet1!$A$51</c:f>
              <c:strCache>
                <c:ptCount val="1"/>
                <c:pt idx="0">
                  <c:v>Lines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6350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Sheet1!$C$51:$C$57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Sheet1!$P$51:$P$57</c:f>
              <c:numCache>
                <c:formatCode>0.000</c:formatCode>
                <c:ptCount val="7"/>
                <c:pt idx="0">
                  <c:v>2.3966882888044807E-4</c:v>
                </c:pt>
                <c:pt idx="1">
                  <c:v>4.8397739420257468E-4</c:v>
                </c:pt>
                <c:pt idx="2">
                  <c:v>2.4374096892600828E-3</c:v>
                </c:pt>
                <c:pt idx="3">
                  <c:v>7.6281808759506974E-3</c:v>
                </c:pt>
                <c:pt idx="4">
                  <c:v>4.6003096109828889E-2</c:v>
                </c:pt>
                <c:pt idx="5">
                  <c:v>0.19616902422843358</c:v>
                </c:pt>
                <c:pt idx="6">
                  <c:v>1.0795878163911834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Sheet1!$A$89</c:f>
              <c:strCache>
                <c:ptCount val="1"/>
                <c:pt idx="0">
                  <c:v>Dash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6350">
                <a:solidFill>
                  <a:schemeClr val="accent5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Sheet1!$C$89:$C$95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Sheet1!$P$89:$P$95</c:f>
              <c:numCache>
                <c:formatCode>0.000</c:formatCode>
                <c:ptCount val="7"/>
                <c:pt idx="0">
                  <c:v>2.4997849181024909E-4</c:v>
                </c:pt>
                <c:pt idx="1">
                  <c:v>4.999556282694026E-4</c:v>
                </c:pt>
                <c:pt idx="2">
                  <c:v>2.4343164084185583E-3</c:v>
                </c:pt>
                <c:pt idx="3">
                  <c:v>7.2462567371299226E-3</c:v>
                </c:pt>
                <c:pt idx="4">
                  <c:v>4.3247155872118241E-2</c:v>
                </c:pt>
                <c:pt idx="5">
                  <c:v>0.18270992136124753</c:v>
                </c:pt>
                <c:pt idx="6">
                  <c:v>1.0267982194589975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Sheet1!$A$106</c:f>
              <c:strCache>
                <c:ptCount val="1"/>
                <c:pt idx="0">
                  <c:v>Parenthesis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Sheet1!$C$106:$C$111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Sheet1!$P$106:$P$111</c:f>
              <c:numCache>
                <c:formatCode>0.000</c:formatCode>
                <c:ptCount val="6"/>
                <c:pt idx="0">
                  <c:v>4.7254638066367464E-4</c:v>
                </c:pt>
                <c:pt idx="1">
                  <c:v>8.4852481645250795E-4</c:v>
                </c:pt>
                <c:pt idx="2">
                  <c:v>3.8591254325140078E-3</c:v>
                </c:pt>
                <c:pt idx="3">
                  <c:v>1.1482392795502182E-2</c:v>
                </c:pt>
                <c:pt idx="4">
                  <c:v>6.6818563238022613E-2</c:v>
                </c:pt>
                <c:pt idx="5">
                  <c:v>0.27456586606918809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Sheet1!$A$122</c:f>
              <c:strCache>
                <c:ptCount val="1"/>
                <c:pt idx="0">
                  <c:v>Tick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635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Sheet1!$C$122:$C$127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Sheet1!$P$122:$P$127</c:f>
              <c:numCache>
                <c:formatCode>0.000</c:formatCode>
                <c:ptCount val="6"/>
                <c:pt idx="0">
                  <c:v>2.6647114322475042E-4</c:v>
                </c:pt>
                <c:pt idx="1">
                  <c:v>5.3036391581059441E-4</c:v>
                </c:pt>
                <c:pt idx="2">
                  <c:v>2.5229691843037722E-3</c:v>
                </c:pt>
                <c:pt idx="3">
                  <c:v>7.7343579718616544E-3</c:v>
                </c:pt>
                <c:pt idx="4">
                  <c:v>4.5603127689016539E-2</c:v>
                </c:pt>
                <c:pt idx="5">
                  <c:v>0.18351964075743982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Sheet1!$A$140</c:f>
              <c:strCache>
                <c:ptCount val="1"/>
                <c:pt idx="0">
                  <c:v>Star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</a:schemeClr>
              </a:solidFill>
              <a:ln w="635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Sheet1!$C$140:$C$146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Sheet1!$P$140:$P$146</c:f>
              <c:numCache>
                <c:formatCode>0.000</c:formatCode>
                <c:ptCount val="7"/>
                <c:pt idx="0">
                  <c:v>3.3860881199208333E-4</c:v>
                </c:pt>
                <c:pt idx="1">
                  <c:v>6.5901510475217828E-4</c:v>
                </c:pt>
                <c:pt idx="2">
                  <c:v>2.9763364976690696E-3</c:v>
                </c:pt>
                <c:pt idx="3">
                  <c:v>1.0376383629880194E-2</c:v>
                </c:pt>
                <c:pt idx="4">
                  <c:v>6.6100842361302328E-2</c:v>
                </c:pt>
                <c:pt idx="5">
                  <c:v>0.30470393646595079</c:v>
                </c:pt>
                <c:pt idx="6">
                  <c:v>1.4030398382696976</c:v>
                </c:pt>
              </c:numCache>
            </c:numRef>
          </c:yVal>
          <c:smooth val="0"/>
        </c:ser>
        <c:ser>
          <c:idx val="3"/>
          <c:order val="7"/>
          <c:tx>
            <c:strRef>
              <c:f>Sheet1!$A$159</c:f>
              <c:strCache>
                <c:ptCount val="1"/>
                <c:pt idx="0">
                  <c:v>Abstract Shapes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Sheet1!$C$159:$C$164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Sheet1!$P$159:$P$164</c:f>
              <c:numCache>
                <c:formatCode>0.000</c:formatCode>
                <c:ptCount val="6"/>
                <c:pt idx="0">
                  <c:v>1.1461439844849821E-3</c:v>
                </c:pt>
                <c:pt idx="1">
                  <c:v>2.0175741477446107E-3</c:v>
                </c:pt>
                <c:pt idx="2">
                  <c:v>9.0672668698546111E-3</c:v>
                </c:pt>
                <c:pt idx="3">
                  <c:v>3.1654792443498378E-2</c:v>
                </c:pt>
                <c:pt idx="4">
                  <c:v>0.16836121771242693</c:v>
                </c:pt>
                <c:pt idx="5">
                  <c:v>0.6443788896520406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320048"/>
        <c:axId val="-2036317328"/>
      </c:scatterChart>
      <c:valAx>
        <c:axId val="-203632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/>
                  <a:t>Resampling Resolution</a:t>
                </a:r>
              </a:p>
            </c:rich>
          </c:tx>
          <c:layout>
            <c:manualLayout>
              <c:xMode val="edge"/>
              <c:yMode val="edge"/>
              <c:x val="0.27255485119619732"/>
              <c:y val="0.92160081981510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6317328"/>
        <c:crosses val="autoZero"/>
        <c:crossBetween val="midCat"/>
        <c:majorUnit val="16"/>
      </c:valAx>
      <c:valAx>
        <c:axId val="-2036317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600"/>
                  <a:t>Execution time</a:t>
                </a:r>
                <a:r>
                  <a:rPr lang="en-GB" sz="600" baseline="0"/>
                  <a:t> (s)</a:t>
                </a:r>
                <a:endParaRPr lang="tr-TR" sz="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632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4.4733408805567254E-2"/>
          <c:y val="0.16460513692656553"/>
          <c:w val="0.6603604551683"/>
          <c:h val="0.17082134135705565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700" b="0" i="0" u="none" strike="noStrike" baseline="0">
                <a:effectLst/>
              </a:rPr>
              <a:t>High Variability Set Accuracy and Execution Time vs. Number of Training Samples Chart </a:t>
            </a:r>
            <a:endParaRPr lang="en-GB" sz="7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5048916500468479"/>
          <c:y val="0.25103213507625277"/>
          <c:w val="0.69339064468181244"/>
          <c:h val="0.5013921568627450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Sheet1!$Q$23:$Q$30</c:f>
                <c:numCache>
                  <c:formatCode>General</c:formatCode>
                  <c:ptCount val="8"/>
                  <c:pt idx="0">
                    <c:v>2.5862068965517295</c:v>
                  </c:pt>
                  <c:pt idx="1">
                    <c:v>3.2857142857142776</c:v>
                  </c:pt>
                  <c:pt idx="2">
                    <c:v>4.0740740740740762</c:v>
                  </c:pt>
                  <c:pt idx="3">
                    <c:v>1.8846153846153868</c:v>
                  </c:pt>
                  <c:pt idx="4">
                    <c:v>2</c:v>
                  </c:pt>
                  <c:pt idx="5">
                    <c:v>1.75</c:v>
                  </c:pt>
                  <c:pt idx="6">
                    <c:v>1.7391304347826093</c:v>
                  </c:pt>
                  <c:pt idx="7">
                    <c:v>1.7272727272727337</c:v>
                  </c:pt>
                </c:numCache>
              </c:numRef>
            </c:plus>
            <c:minus>
              <c:numRef>
                <c:f>Sheet1!$R$23:$R$30</c:f>
                <c:numCache>
                  <c:formatCode>General</c:formatCode>
                  <c:ptCount val="8"/>
                  <c:pt idx="0">
                    <c:v>1.8965517241379217</c:v>
                  </c:pt>
                  <c:pt idx="1">
                    <c:v>2.7857142857142918</c:v>
                  </c:pt>
                  <c:pt idx="2">
                    <c:v>3.3333333333333286</c:v>
                  </c:pt>
                  <c:pt idx="3">
                    <c:v>1.576923076923066</c:v>
                  </c:pt>
                  <c:pt idx="4">
                    <c:v>3.5999999999999943</c:v>
                  </c:pt>
                  <c:pt idx="5">
                    <c:v>2.4166666666666714</c:v>
                  </c:pt>
                  <c:pt idx="6">
                    <c:v>2.173913043478251</c:v>
                  </c:pt>
                  <c:pt idx="7">
                    <c:v>2.3636363636363598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40000"/>
                    <a:lumOff val="60000"/>
                    <a:alpha val="75000"/>
                  </a:schemeClr>
                </a:solidFill>
                <a:round/>
              </a:ln>
              <a:effectLst/>
            </c:spPr>
          </c:errBars>
          <c:xVal>
            <c:numRef>
              <c:f>Sheet1!$B$23:$B$30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Sheet1!$O$23:$O$30</c:f>
              <c:numCache>
                <c:formatCode>0.0</c:formatCode>
                <c:ptCount val="8"/>
                <c:pt idx="0">
                  <c:v>87.068965517241381</c:v>
                </c:pt>
                <c:pt idx="1">
                  <c:v>91.357142857142861</c:v>
                </c:pt>
                <c:pt idx="2">
                  <c:v>92.592592592592595</c:v>
                </c:pt>
                <c:pt idx="3">
                  <c:v>95.038461538461533</c:v>
                </c:pt>
                <c:pt idx="4">
                  <c:v>94.399999999999991</c:v>
                </c:pt>
                <c:pt idx="5">
                  <c:v>95.75</c:v>
                </c:pt>
                <c:pt idx="6">
                  <c:v>96.086956521739125</c:v>
                </c:pt>
                <c:pt idx="7">
                  <c:v>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311344"/>
        <c:axId val="-2036310256"/>
      </c:scatterChart>
      <c:scatterChart>
        <c:scatterStyle val="lineMarker"/>
        <c:varyColors val="0"/>
        <c:ser>
          <c:idx val="1"/>
          <c:order val="1"/>
          <c:tx>
            <c:strRef>
              <c:f>Sheet1!$P$1</c:f>
              <c:strCache>
                <c:ptCount val="1"/>
                <c:pt idx="0">
                  <c:v>Average Check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Sheet1!$S$23:$S$30</c:f>
                <c:numCache>
                  <c:formatCode>General</c:formatCode>
                  <c:ptCount val="8"/>
                  <c:pt idx="0">
                    <c:v>2.7858522596030375E-2</c:v>
                  </c:pt>
                  <c:pt idx="1">
                    <c:v>4.5337229285920697E-2</c:v>
                  </c:pt>
                  <c:pt idx="2">
                    <c:v>6.9773691230349544E-2</c:v>
                  </c:pt>
                  <c:pt idx="3">
                    <c:v>8.1607867204225665E-2</c:v>
                  </c:pt>
                  <c:pt idx="4">
                    <c:v>0.11007336168289122</c:v>
                  </c:pt>
                  <c:pt idx="5">
                    <c:v>0.10927734752496113</c:v>
                  </c:pt>
                  <c:pt idx="6">
                    <c:v>0.1306330737860304</c:v>
                  </c:pt>
                  <c:pt idx="7">
                    <c:v>0.1509362030029292</c:v>
                  </c:pt>
                </c:numCache>
              </c:numRef>
            </c:plus>
            <c:minus>
              <c:numRef>
                <c:f>Sheet1!$T$23:$T$30</c:f>
                <c:numCache>
                  <c:formatCode>General</c:formatCode>
                  <c:ptCount val="8"/>
                  <c:pt idx="0">
                    <c:v>3.095481091532213E-2</c:v>
                  </c:pt>
                  <c:pt idx="1">
                    <c:v>6.0384721245084393E-2</c:v>
                  </c:pt>
                  <c:pt idx="2">
                    <c:v>8.8771087593502371E-2</c:v>
                  </c:pt>
                  <c:pt idx="3">
                    <c:v>0.10984582809301502</c:v>
                  </c:pt>
                  <c:pt idx="4">
                    <c:v>0.14127656431198091</c:v>
                  </c:pt>
                  <c:pt idx="5">
                    <c:v>0.16598596195379869</c:v>
                  </c:pt>
                  <c:pt idx="6">
                    <c:v>0.18651918794797823</c:v>
                  </c:pt>
                  <c:pt idx="7">
                    <c:v>0.21205298423767083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40000"/>
                    <a:lumOff val="60000"/>
                    <a:alpha val="75000"/>
                  </a:schemeClr>
                </a:solidFill>
                <a:round/>
              </a:ln>
              <a:effectLst/>
            </c:spPr>
          </c:errBars>
          <c:xVal>
            <c:numRef>
              <c:f>Sheet1!$B$23:$B$30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Sheet1!$P$23:$P$30</c:f>
              <c:numCache>
                <c:formatCode>0.000</c:formatCode>
                <c:ptCount val="8"/>
                <c:pt idx="0">
                  <c:v>5.0901147661537929E-2</c:v>
                </c:pt>
                <c:pt idx="1">
                  <c:v>9.3291968788419291E-2</c:v>
                </c:pt>
                <c:pt idx="2">
                  <c:v>0.13365338510937147</c:v>
                </c:pt>
                <c:pt idx="3">
                  <c:v>0.17168707755895732</c:v>
                </c:pt>
                <c:pt idx="4">
                  <c:v>0.2080676218986508</c:v>
                </c:pt>
                <c:pt idx="5">
                  <c:v>0.2447759113709129</c:v>
                </c:pt>
                <c:pt idx="6">
                  <c:v>0.28026799585508261</c:v>
                </c:pt>
                <c:pt idx="7">
                  <c:v>0.31781069755554181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321680"/>
        <c:axId val="-2036322224"/>
      </c:scatterChart>
      <c:valAx>
        <c:axId val="-203631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600"/>
                  <a:t>Number of Training Samples</a:t>
                </a:r>
                <a:endParaRPr lang="tr-TR" sz="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6310256"/>
        <c:crosses val="autoZero"/>
        <c:crossBetween val="midCat"/>
        <c:majorUnit val="1"/>
      </c:valAx>
      <c:valAx>
        <c:axId val="-2036310256"/>
        <c:scaling>
          <c:orientation val="minMax"/>
          <c:max val="100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600"/>
                  <a:t>Accuracy (%)</a:t>
                </a:r>
                <a:endParaRPr lang="tr-TR" sz="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6311344"/>
        <c:crosses val="autoZero"/>
        <c:crossBetween val="midCat"/>
        <c:majorUnit val="2.5"/>
      </c:valAx>
      <c:valAx>
        <c:axId val="-2036322224"/>
        <c:scaling>
          <c:orientation val="minMax"/>
          <c:max val="1.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600"/>
                  <a:t>Execution time (s)</a:t>
                </a:r>
                <a:endParaRPr lang="tr-TR" sz="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6321680"/>
        <c:crosses val="max"/>
        <c:crossBetween val="midCat"/>
        <c:majorUnit val="0.30000000000000004"/>
      </c:valAx>
      <c:valAx>
        <c:axId val="-203632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3632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 Time</a:t>
            </a:r>
            <a:r>
              <a:rPr lang="en-GB" baseline="0"/>
              <a:t> vs. </a:t>
            </a:r>
            <a:r>
              <a:rPr lang="en-GB" sz="1400" b="0" i="0" u="none" strike="noStrike" baseline="0">
                <a:effectLst/>
              </a:rPr>
              <a:t>Number of Training Samples Chart</a:t>
            </a:r>
            <a:r>
              <a:rPr lang="en-GB" baseline="0"/>
              <a:t> </a:t>
            </a: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Basic Set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Sheet1!$S$7:$S$14</c:f>
                <c:numCache>
                  <c:formatCode>General</c:formatCode>
                  <c:ptCount val="8"/>
                  <c:pt idx="0">
                    <c:v>0.35351408735431428</c:v>
                  </c:pt>
                  <c:pt idx="1">
                    <c:v>0.23847230071467984</c:v>
                  </c:pt>
                  <c:pt idx="2">
                    <c:v>0.40046855834899109</c:v>
                  </c:pt>
                  <c:pt idx="3">
                    <c:v>0.41087495890947601</c:v>
                  </c:pt>
                  <c:pt idx="4">
                    <c:v>0.46189321321249149</c:v>
                  </c:pt>
                  <c:pt idx="5">
                    <c:v>0.30455310226728555</c:v>
                  </c:pt>
                  <c:pt idx="6">
                    <c:v>0.37591826799123129</c:v>
                  </c:pt>
                  <c:pt idx="7">
                    <c:v>0.42452968196435426</c:v>
                  </c:pt>
                </c:numCache>
              </c:numRef>
            </c:plus>
            <c:minus>
              <c:numRef>
                <c:f>Sheet1!$T$7:$T$14</c:f>
                <c:numCache>
                  <c:formatCode>General</c:formatCode>
                  <c:ptCount val="8"/>
                  <c:pt idx="0">
                    <c:v>6.1743843401300333E-2</c:v>
                  </c:pt>
                  <c:pt idx="1">
                    <c:v>0.11857239609318118</c:v>
                  </c:pt>
                  <c:pt idx="2">
                    <c:v>0.16900876136841592</c:v>
                  </c:pt>
                  <c:pt idx="3">
                    <c:v>0.21644699963239361</c:v>
                  </c:pt>
                  <c:pt idx="4">
                    <c:v>0.26316963392495968</c:v>
                  </c:pt>
                  <c:pt idx="5">
                    <c:v>0.27589504836747925</c:v>
                  </c:pt>
                  <c:pt idx="6">
                    <c:v>0.3132382642963657</c:v>
                  </c:pt>
                  <c:pt idx="7">
                    <c:v>0.30847989483313076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2">
                    <a:lumMod val="40000"/>
                    <a:lumOff val="60000"/>
                  </a:schemeClr>
                </a:solidFill>
                <a:round/>
              </a:ln>
              <a:effectLst/>
            </c:spPr>
          </c:errBars>
          <c:xVal>
            <c:numRef>
              <c:f>Sheet1!$B$7:$B$14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Sheet1!$P$7:$P$14</c:f>
              <c:numCache>
                <c:formatCode>0.000</c:formatCode>
                <c:ptCount val="8"/>
                <c:pt idx="0">
                  <c:v>8.4682333315240735E-2</c:v>
                </c:pt>
                <c:pt idx="1">
                  <c:v>0.15946380501346918</c:v>
                </c:pt>
                <c:pt idx="2">
                  <c:v>0.22785142036499792</c:v>
                </c:pt>
                <c:pt idx="3">
                  <c:v>0.292244319044625</c:v>
                </c:pt>
                <c:pt idx="4">
                  <c:v>0.34096084791421749</c:v>
                </c:pt>
                <c:pt idx="5">
                  <c:v>0.36565487502763544</c:v>
                </c:pt>
                <c:pt idx="6">
                  <c:v>0.41197455045969567</c:v>
                </c:pt>
                <c:pt idx="7">
                  <c:v>0.42616616650061079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Sheet1!$A$97</c:f>
              <c:strCache>
                <c:ptCount val="1"/>
                <c:pt idx="0">
                  <c:v>Parenthesis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587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Sheet1!$S$97:$S$104</c:f>
                <c:numCache>
                  <c:formatCode>General</c:formatCode>
                  <c:ptCount val="8"/>
                  <c:pt idx="0">
                    <c:v>0.21433097704160201</c:v>
                  </c:pt>
                  <c:pt idx="1">
                    <c:v>0.11054925208999977</c:v>
                  </c:pt>
                  <c:pt idx="2">
                    <c:v>0.13372166686587833</c:v>
                  </c:pt>
                  <c:pt idx="3">
                    <c:v>0.16617765283992147</c:v>
                  </c:pt>
                  <c:pt idx="4">
                    <c:v>0.11068452241685633</c:v>
                  </c:pt>
                  <c:pt idx="5">
                    <c:v>0.27491482396920486</c:v>
                  </c:pt>
                  <c:pt idx="6">
                    <c:v>0.13381408666067052</c:v>
                  </c:pt>
                  <c:pt idx="7">
                    <c:v>0.20463723751029522</c:v>
                  </c:pt>
                </c:numCache>
              </c:numRef>
            </c:plus>
            <c:minus>
              <c:numRef>
                <c:f>Sheet1!$T$97:$T$104</c:f>
                <c:numCache>
                  <c:formatCode>General</c:formatCode>
                  <c:ptCount val="8"/>
                  <c:pt idx="0">
                    <c:v>2.4381810586571278E-2</c:v>
                  </c:pt>
                  <c:pt idx="1">
                    <c:v>4.204197639510722E-2</c:v>
                  </c:pt>
                  <c:pt idx="2">
                    <c:v>5.8763904041714048E-2</c:v>
                  </c:pt>
                  <c:pt idx="3">
                    <c:v>7.4180222984052857E-2</c:v>
                  </c:pt>
                  <c:pt idx="4">
                    <c:v>9.2770925733777876E-2</c:v>
                  </c:pt>
                  <c:pt idx="5">
                    <c:v>0.10706273416678089</c:v>
                  </c:pt>
                  <c:pt idx="6">
                    <c:v>0.12150217081613569</c:v>
                  </c:pt>
                  <c:pt idx="7">
                    <c:v>0.13246136096992844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6">
                    <a:lumMod val="40000"/>
                    <a:lumOff val="60000"/>
                  </a:schemeClr>
                </a:solidFill>
                <a:round/>
              </a:ln>
              <a:effectLst/>
            </c:spPr>
          </c:errBars>
          <c:xVal>
            <c:numRef>
              <c:f>Sheet1!$B$97:$B$104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Sheet1!$P$97:$P$104</c:f>
              <c:numCache>
                <c:formatCode>0.000</c:formatCode>
                <c:ptCount val="8"/>
                <c:pt idx="0">
                  <c:v>3.7346536080955978E-2</c:v>
                </c:pt>
                <c:pt idx="1">
                  <c:v>6.7972619476772217E-2</c:v>
                </c:pt>
                <c:pt idx="2">
                  <c:v>9.3670529789394649E-2</c:v>
                </c:pt>
                <c:pt idx="3">
                  <c:v>0.12205228948185555</c:v>
                </c:pt>
                <c:pt idx="4">
                  <c:v>0.14662706014845067</c:v>
                </c:pt>
                <c:pt idx="5">
                  <c:v>0.17188993791739118</c:v>
                </c:pt>
                <c:pt idx="6">
                  <c:v>0.19630266214914349</c:v>
                </c:pt>
                <c:pt idx="7">
                  <c:v>0.22122364429512376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Sheet1!$A$113</c:f>
              <c:strCache>
                <c:ptCount val="1"/>
                <c:pt idx="0">
                  <c:v>Tick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58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Sheet1!$S$113:$S$120</c:f>
                <c:numCache>
                  <c:formatCode>General</c:formatCode>
                  <c:ptCount val="8"/>
                  <c:pt idx="0">
                    <c:v>1.8613160258591749E-2</c:v>
                  </c:pt>
                  <c:pt idx="1">
                    <c:v>2.835587703596408E-2</c:v>
                  </c:pt>
                  <c:pt idx="2">
                    <c:v>3.0370725273455201E-2</c:v>
                  </c:pt>
                  <c:pt idx="3">
                    <c:v>5.5075386352332327E-2</c:v>
                  </c:pt>
                  <c:pt idx="4">
                    <c:v>3.2302556832631391E-2</c:v>
                  </c:pt>
                  <c:pt idx="5">
                    <c:v>2.9726822627575613E-2</c:v>
                  </c:pt>
                  <c:pt idx="6">
                    <c:v>3.3260535217865102E-2</c:v>
                  </c:pt>
                  <c:pt idx="7">
                    <c:v>4.9116646706520911E-2</c:v>
                  </c:pt>
                </c:numCache>
              </c:numRef>
            </c:plus>
            <c:minus>
              <c:numRef>
                <c:f>Sheet1!$T$113:$T$120</c:f>
                <c:numCache>
                  <c:formatCode>General</c:formatCode>
                  <c:ptCount val="8"/>
                  <c:pt idx="0">
                    <c:v>2.3319119154804938E-3</c:v>
                  </c:pt>
                  <c:pt idx="1">
                    <c:v>4.5568541346902199E-3</c:v>
                  </c:pt>
                  <c:pt idx="2">
                    <c:v>6.5309871441472708E-3</c:v>
                  </c:pt>
                  <c:pt idx="3">
                    <c:v>9.7513405611198267E-3</c:v>
                  </c:pt>
                  <c:pt idx="4">
                    <c:v>1.1579813162485731E-2</c:v>
                  </c:pt>
                  <c:pt idx="5">
                    <c:v>1.3158957706896977E-2</c:v>
                  </c:pt>
                  <c:pt idx="6">
                    <c:v>1.4611769698516647E-2</c:v>
                  </c:pt>
                  <c:pt idx="7">
                    <c:v>1.7703974783957542E-2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2">
                    <a:lumMod val="40000"/>
                    <a:lumOff val="60000"/>
                  </a:schemeClr>
                </a:solidFill>
                <a:round/>
              </a:ln>
              <a:effectLst/>
            </c:spPr>
          </c:errBars>
          <c:xVal>
            <c:numRef>
              <c:f>Sheet1!$B$113:$B$120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Sheet1!$P$113:$P$120</c:f>
              <c:numCache>
                <c:formatCode>0.000</c:formatCode>
                <c:ptCount val="8"/>
                <c:pt idx="0">
                  <c:v>4.3258064925068536E-3</c:v>
                </c:pt>
                <c:pt idx="1">
                  <c:v>7.5482920466775193E-3</c:v>
                </c:pt>
                <c:pt idx="2">
                  <c:v>1.0519491553937301E-2</c:v>
                </c:pt>
                <c:pt idx="3">
                  <c:v>1.3741037063805367E-2</c:v>
                </c:pt>
                <c:pt idx="4">
                  <c:v>1.656681458155311E-2</c:v>
                </c:pt>
                <c:pt idx="5">
                  <c:v>1.9142548786608888E-2</c:v>
                </c:pt>
                <c:pt idx="6">
                  <c:v>2.1593142531768597E-2</c:v>
                </c:pt>
                <c:pt idx="7">
                  <c:v>2.4685347617209492E-2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322768"/>
        <c:axId val="-2036309712"/>
      </c:scatterChart>
      <c:valAx>
        <c:axId val="-203632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Training Samples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6309712"/>
        <c:crosses val="autoZero"/>
        <c:crossBetween val="midCat"/>
        <c:majorUnit val="1"/>
      </c:valAx>
      <c:valAx>
        <c:axId val="-20363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(s)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632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/>
              <a:t>In</a:t>
            </a:r>
            <a:r>
              <a:rPr lang="en-GB" sz="1000" baseline="0"/>
              <a:t> Between Variance Chart</a:t>
            </a:r>
            <a:endParaRPr lang="tr-TR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</c:dPt>
          <c:cat>
            <c:strRef>
              <c:f>Sheet1!$AO$21:$AO$28</c:f>
              <c:strCache>
                <c:ptCount val="8"/>
                <c:pt idx="0">
                  <c:v>Lines Set</c:v>
                </c:pt>
                <c:pt idx="1">
                  <c:v>Star Set</c:v>
                </c:pt>
                <c:pt idx="2">
                  <c:v>Dash Set</c:v>
                </c:pt>
                <c:pt idx="3">
                  <c:v>Abstract Shapes Set</c:v>
                </c:pt>
                <c:pt idx="4">
                  <c:v>High Variability Set</c:v>
                </c:pt>
                <c:pt idx="5">
                  <c:v>Parenthesis Set</c:v>
                </c:pt>
                <c:pt idx="6">
                  <c:v>Basic Set</c:v>
                </c:pt>
                <c:pt idx="7">
                  <c:v>Tick Set</c:v>
                </c:pt>
              </c:strCache>
            </c:strRef>
          </c:cat>
          <c:val>
            <c:numRef>
              <c:f>Sheet1!$AV$21:$AV$28</c:f>
              <c:numCache>
                <c:formatCode>General</c:formatCode>
                <c:ptCount val="8"/>
                <c:pt idx="0">
                  <c:v>0.1764312204086611</c:v>
                </c:pt>
                <c:pt idx="1">
                  <c:v>0.23097228888096333</c:v>
                </c:pt>
                <c:pt idx="2">
                  <c:v>0.43251481667696773</c:v>
                </c:pt>
                <c:pt idx="3">
                  <c:v>0.44596015813165002</c:v>
                </c:pt>
                <c:pt idx="4">
                  <c:v>0.58323294029864226</c:v>
                </c:pt>
                <c:pt idx="5">
                  <c:v>0.58838618553471</c:v>
                </c:pt>
                <c:pt idx="6">
                  <c:v>0.64919639747914337</c:v>
                </c:pt>
                <c:pt idx="7">
                  <c:v>0.68058652092643213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7"/>
        <c:axId val="-2036316784"/>
        <c:axId val="-2036316240"/>
      </c:barChart>
      <c:catAx>
        <c:axId val="-20363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6316240"/>
        <c:crosses val="autoZero"/>
        <c:auto val="1"/>
        <c:lblAlgn val="ctr"/>
        <c:lblOffset val="100"/>
        <c:noMultiLvlLbl val="0"/>
      </c:catAx>
      <c:valAx>
        <c:axId val="-20363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631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/>
              <a:t>Internal Variance Chart</a:t>
            </a:r>
            <a:endParaRPr lang="tr-TR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gradFill>
                <a:gsLst>
                  <a:gs pos="49000">
                    <a:schemeClr val="accent1">
                      <a:alpha val="66000"/>
                      <a:lumMod val="53000"/>
                      <a:lumOff val="47000"/>
                    </a:schemeClr>
                  </a:gs>
                  <a:gs pos="62000">
                    <a:schemeClr val="tx2"/>
                  </a:gs>
                </a:gsLst>
                <a:lin ang="5400000" scaled="1"/>
              </a:gradFill>
              <a:ln>
                <a:noFill/>
              </a:ln>
              <a:effectLst/>
            </c:spPr>
          </c:dPt>
          <c:dLbls>
            <c:dLbl>
              <c:idx val="7"/>
              <c:layout>
                <c:manualLayout>
                  <c:x val="-3.8169599472049828E-3"/>
                  <c:y val="9.0804202804162251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Sheet1!$AO$31:$AO$38</c:f>
              <c:strCache>
                <c:ptCount val="8"/>
                <c:pt idx="0">
                  <c:v>Basic Set</c:v>
                </c:pt>
                <c:pt idx="1">
                  <c:v>Dash Set</c:v>
                </c:pt>
                <c:pt idx="2">
                  <c:v>High Variability Set</c:v>
                </c:pt>
                <c:pt idx="3">
                  <c:v>Star Set</c:v>
                </c:pt>
                <c:pt idx="4">
                  <c:v>Abstract Shapes Set</c:v>
                </c:pt>
                <c:pt idx="5">
                  <c:v>Parenthesis Set</c:v>
                </c:pt>
                <c:pt idx="6">
                  <c:v>Lines Set</c:v>
                </c:pt>
                <c:pt idx="7">
                  <c:v>Tick Set</c:v>
                </c:pt>
              </c:strCache>
            </c:strRef>
          </c:cat>
          <c:val>
            <c:numRef>
              <c:f>Sheet1!$AV$31:$AV$38</c:f>
              <c:numCache>
                <c:formatCode>General</c:formatCode>
                <c:ptCount val="8"/>
                <c:pt idx="0">
                  <c:v>5.6705290283355213E-2</c:v>
                </c:pt>
                <c:pt idx="1">
                  <c:v>7.863268633503899E-2</c:v>
                </c:pt>
                <c:pt idx="2">
                  <c:v>0.10512068790011464</c:v>
                </c:pt>
                <c:pt idx="3">
                  <c:v>0.10809692051908158</c:v>
                </c:pt>
                <c:pt idx="4">
                  <c:v>0.10959064027278709</c:v>
                </c:pt>
                <c:pt idx="5">
                  <c:v>0.11824195582854348</c:v>
                </c:pt>
                <c:pt idx="6">
                  <c:v>0.1248277779246029</c:v>
                </c:pt>
                <c:pt idx="7">
                  <c:v>0.32778379513140871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7"/>
        <c:axId val="-2036315696"/>
        <c:axId val="-2036321136"/>
      </c:barChart>
      <c:catAx>
        <c:axId val="-203631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6321136"/>
        <c:crosses val="autoZero"/>
        <c:auto val="1"/>
        <c:lblAlgn val="ctr"/>
        <c:lblOffset val="100"/>
        <c:noMultiLvlLbl val="0"/>
      </c:catAx>
      <c:valAx>
        <c:axId val="-203632113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3631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307577</xdr:colOff>
      <xdr:row>29</xdr:row>
      <xdr:rowOff>173572</xdr:rowOff>
    </xdr:from>
    <xdr:to>
      <xdr:col>26</xdr:col>
      <xdr:colOff>310836</xdr:colOff>
      <xdr:row>39</xdr:row>
      <xdr:rowOff>104572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164719</xdr:colOff>
      <xdr:row>59</xdr:row>
      <xdr:rowOff>54358</xdr:rowOff>
    </xdr:from>
    <xdr:to>
      <xdr:col>26</xdr:col>
      <xdr:colOff>171919</xdr:colOff>
      <xdr:row>68</xdr:row>
      <xdr:rowOff>174418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200158</xdr:colOff>
      <xdr:row>70</xdr:row>
      <xdr:rowOff>58749</xdr:rowOff>
    </xdr:from>
    <xdr:to>
      <xdr:col>26</xdr:col>
      <xdr:colOff>207358</xdr:colOff>
      <xdr:row>79</xdr:row>
      <xdr:rowOff>178809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583872</xdr:colOff>
      <xdr:row>58</xdr:row>
      <xdr:rowOff>165415</xdr:rowOff>
    </xdr:from>
    <xdr:to>
      <xdr:col>32</xdr:col>
      <xdr:colOff>591072</xdr:colOff>
      <xdr:row>68</xdr:row>
      <xdr:rowOff>94975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559333</xdr:colOff>
      <xdr:row>69</xdr:row>
      <xdr:rowOff>170459</xdr:rowOff>
    </xdr:from>
    <xdr:to>
      <xdr:col>29</xdr:col>
      <xdr:colOff>566533</xdr:colOff>
      <xdr:row>79</xdr:row>
      <xdr:rowOff>100019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428499</xdr:colOff>
      <xdr:row>29</xdr:row>
      <xdr:rowOff>169278</xdr:rowOff>
    </xdr:from>
    <xdr:to>
      <xdr:col>29</xdr:col>
      <xdr:colOff>431757</xdr:colOff>
      <xdr:row>39</xdr:row>
      <xdr:rowOff>100278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532273</xdr:colOff>
      <xdr:row>35</xdr:row>
      <xdr:rowOff>87257</xdr:rowOff>
    </xdr:from>
    <xdr:to>
      <xdr:col>38</xdr:col>
      <xdr:colOff>581365</xdr:colOff>
      <xdr:row>58</xdr:row>
      <xdr:rowOff>134882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499520</xdr:colOff>
      <xdr:row>80</xdr:row>
      <xdr:rowOff>167013</xdr:rowOff>
    </xdr:from>
    <xdr:to>
      <xdr:col>27</xdr:col>
      <xdr:colOff>590645</xdr:colOff>
      <xdr:row>91</xdr:row>
      <xdr:rowOff>159513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6938</xdr:colOff>
      <xdr:row>80</xdr:row>
      <xdr:rowOff>132765</xdr:rowOff>
    </xdr:from>
    <xdr:to>
      <xdr:col>32</xdr:col>
      <xdr:colOff>98063</xdr:colOff>
      <xdr:row>91</xdr:row>
      <xdr:rowOff>125265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570995</xdr:colOff>
      <xdr:row>29</xdr:row>
      <xdr:rowOff>170490</xdr:rowOff>
    </xdr:from>
    <xdr:to>
      <xdr:col>32</xdr:col>
      <xdr:colOff>574254</xdr:colOff>
      <xdr:row>39</xdr:row>
      <xdr:rowOff>101490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471289</xdr:colOff>
      <xdr:row>58</xdr:row>
      <xdr:rowOff>103247</xdr:rowOff>
    </xdr:from>
    <xdr:to>
      <xdr:col>29</xdr:col>
      <xdr:colOff>494879</xdr:colOff>
      <xdr:row>68</xdr:row>
      <xdr:rowOff>32807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243568</xdr:colOff>
      <xdr:row>69</xdr:row>
      <xdr:rowOff>95870</xdr:rowOff>
    </xdr:from>
    <xdr:to>
      <xdr:col>33</xdr:col>
      <xdr:colOff>250768</xdr:colOff>
      <xdr:row>79</xdr:row>
      <xdr:rowOff>25430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921204</xdr:colOff>
      <xdr:row>49</xdr:row>
      <xdr:rowOff>102052</xdr:rowOff>
    </xdr:from>
    <xdr:to>
      <xdr:col>39</xdr:col>
      <xdr:colOff>1051382</xdr:colOff>
      <xdr:row>60</xdr:row>
      <xdr:rowOff>166552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914400</xdr:colOff>
      <xdr:row>63</xdr:row>
      <xdr:rowOff>100691</xdr:rowOff>
    </xdr:from>
    <xdr:to>
      <xdr:col>39</xdr:col>
      <xdr:colOff>1044578</xdr:colOff>
      <xdr:row>74</xdr:row>
      <xdr:rowOff>165191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545646</xdr:colOff>
      <xdr:row>74</xdr:row>
      <xdr:rowOff>140152</xdr:rowOff>
    </xdr:from>
    <xdr:to>
      <xdr:col>45</xdr:col>
      <xdr:colOff>947967</xdr:colOff>
      <xdr:row>86</xdr:row>
      <xdr:rowOff>14152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974272</xdr:colOff>
      <xdr:row>74</xdr:row>
      <xdr:rowOff>12246</xdr:rowOff>
    </xdr:from>
    <xdr:to>
      <xdr:col>49</xdr:col>
      <xdr:colOff>288022</xdr:colOff>
      <xdr:row>85</xdr:row>
      <xdr:rowOff>76746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42</xdr:col>
      <xdr:colOff>325106</xdr:colOff>
      <xdr:row>52</xdr:row>
      <xdr:rowOff>75571</xdr:rowOff>
    </xdr:from>
    <xdr:to>
      <xdr:col>45</xdr:col>
      <xdr:colOff>727427</xdr:colOff>
      <xdr:row>63</xdr:row>
      <xdr:rowOff>140071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659946</xdr:colOff>
      <xdr:row>62</xdr:row>
      <xdr:rowOff>99329</xdr:rowOff>
    </xdr:from>
    <xdr:to>
      <xdr:col>46</xdr:col>
      <xdr:colOff>55339</xdr:colOff>
      <xdr:row>73</xdr:row>
      <xdr:rowOff>163829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47</xdr:col>
      <xdr:colOff>149679</xdr:colOff>
      <xdr:row>17</xdr:row>
      <xdr:rowOff>70758</xdr:rowOff>
    </xdr:from>
    <xdr:to>
      <xdr:col>50</xdr:col>
      <xdr:colOff>415929</xdr:colOff>
      <xdr:row>28</xdr:row>
      <xdr:rowOff>135258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</xdr:col>
      <xdr:colOff>557892</xdr:colOff>
      <xdr:row>17</xdr:row>
      <xdr:rowOff>29935</xdr:rowOff>
    </xdr:from>
    <xdr:to>
      <xdr:col>43</xdr:col>
      <xdr:colOff>320678</xdr:colOff>
      <xdr:row>28</xdr:row>
      <xdr:rowOff>94435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43</xdr:col>
      <xdr:colOff>312965</xdr:colOff>
      <xdr:row>17</xdr:row>
      <xdr:rowOff>97971</xdr:rowOff>
    </xdr:from>
    <xdr:to>
      <xdr:col>46</xdr:col>
      <xdr:colOff>1001037</xdr:colOff>
      <xdr:row>28</xdr:row>
      <xdr:rowOff>162471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39</xdr:col>
      <xdr:colOff>950406</xdr:colOff>
      <xdr:row>51</xdr:row>
      <xdr:rowOff>101111</xdr:rowOff>
    </xdr:from>
    <xdr:to>
      <xdr:col>42</xdr:col>
      <xdr:colOff>604335</xdr:colOff>
      <xdr:row>62</xdr:row>
      <xdr:rowOff>165611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39</xdr:col>
      <xdr:colOff>1102178</xdr:colOff>
      <xdr:row>64</xdr:row>
      <xdr:rowOff>84364</xdr:rowOff>
    </xdr:from>
    <xdr:to>
      <xdr:col>42</xdr:col>
      <xdr:colOff>756107</xdr:colOff>
      <xdr:row>75</xdr:row>
      <xdr:rowOff>148864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45</xdr:col>
      <xdr:colOff>795494</xdr:colOff>
      <xdr:row>50</xdr:row>
      <xdr:rowOff>189034</xdr:rowOff>
    </xdr:from>
    <xdr:to>
      <xdr:col>49</xdr:col>
      <xdr:colOff>109244</xdr:colOff>
      <xdr:row>62</xdr:row>
      <xdr:rowOff>63034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52</xdr:col>
      <xdr:colOff>421821</xdr:colOff>
      <xdr:row>47</xdr:row>
      <xdr:rowOff>2722</xdr:rowOff>
    </xdr:from>
    <xdr:to>
      <xdr:col>58</xdr:col>
      <xdr:colOff>347892</xdr:colOff>
      <xdr:row>58</xdr:row>
      <xdr:rowOff>67222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45</xdr:col>
      <xdr:colOff>326571</xdr:colOff>
      <xdr:row>63</xdr:row>
      <xdr:rowOff>2721</xdr:rowOff>
    </xdr:from>
    <xdr:to>
      <xdr:col>48</xdr:col>
      <xdr:colOff>701678</xdr:colOff>
      <xdr:row>74</xdr:row>
      <xdr:rowOff>67221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52</xdr:col>
      <xdr:colOff>530679</xdr:colOff>
      <xdr:row>62</xdr:row>
      <xdr:rowOff>166007</xdr:rowOff>
    </xdr:from>
    <xdr:to>
      <xdr:col>58</xdr:col>
      <xdr:colOff>456750</xdr:colOff>
      <xdr:row>74</xdr:row>
      <xdr:rowOff>40007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52</xdr:col>
      <xdr:colOff>81643</xdr:colOff>
      <xdr:row>31</xdr:row>
      <xdr:rowOff>111579</xdr:rowOff>
    </xdr:from>
    <xdr:to>
      <xdr:col>58</xdr:col>
      <xdr:colOff>7714</xdr:colOff>
      <xdr:row>42</xdr:row>
      <xdr:rowOff>176079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52</xdr:col>
      <xdr:colOff>108857</xdr:colOff>
      <xdr:row>17</xdr:row>
      <xdr:rowOff>43544</xdr:rowOff>
    </xdr:from>
    <xdr:to>
      <xdr:col>58</xdr:col>
      <xdr:colOff>34928</xdr:colOff>
      <xdr:row>28</xdr:row>
      <xdr:rowOff>108044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47</xdr:col>
      <xdr:colOff>108858</xdr:colOff>
      <xdr:row>28</xdr:row>
      <xdr:rowOff>179615</xdr:rowOff>
    </xdr:from>
    <xdr:to>
      <xdr:col>50</xdr:col>
      <xdr:colOff>375108</xdr:colOff>
      <xdr:row>40</xdr:row>
      <xdr:rowOff>53615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 3 - 23-2-2019 - 0-46" connectionId="1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ata 3 - 23-2-2019 - 0-20" connectionId="1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ata 3 - 23-2-2019 - 0-35" connectionId="1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ata 4 - 23-2-2019 - 10-52" connectionId="1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ata 2 - 23-2-2019 - 0-8" connectionId="1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data 0 - 23-2-2019 - 2-11_1" connectionId="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data 1 - 23-2-2019 - 1-52" connectionId="9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data 3 - 23-2-2019 - 0-38" connectionId="15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data 0 - 23-2-2019 - 4-1" connectionId="4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Internal Variance Results0 - 26-2-2019 - 21-56" connectionId="23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data 0 - 23-2-2019 - 6-10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 0 - 23-2-2019 - 3-0" connectionId="3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data 2 - 23-2-2019 - 0-49" connectionId="10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data 22-2-2019 - 22-55" connectionId="1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data 5 - 27-2-2019 - 0-56" connectionId="20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data 1 - 23-2-2019 - 0-10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ta 0 - 23-2-2019 - 2-1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ata 1 - 23-2-2019 - 0-53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ata 4 - 23-2-2019 - 12-9" connectionId="1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ata 1 - 23-2-2019 - 1-17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headers" connectionId="2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In Between Variance Results 1 - 26-2-2019 - 21-55" connectionId="2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ata 5 - 26-2-2019 - 23-28" connectionId="1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3" Type="http://schemas.openxmlformats.org/officeDocument/2006/relationships/queryTable" Target="../queryTables/queryTable1.xml"/><Relationship Id="rId21" Type="http://schemas.openxmlformats.org/officeDocument/2006/relationships/queryTable" Target="../queryTables/queryTable19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4"/>
  <sheetViews>
    <sheetView tabSelected="1" topLeftCell="AH28" zoomScale="70" zoomScaleNormal="70" workbookViewId="0">
      <selection activeCell="AX48" sqref="AX48"/>
    </sheetView>
  </sheetViews>
  <sheetFormatPr defaultRowHeight="15" x14ac:dyDescent="0.25"/>
  <cols>
    <col min="1" max="1" width="30.85546875" customWidth="1"/>
    <col min="2" max="2" width="2.140625" customWidth="1"/>
    <col min="3" max="5" width="3.28515625" customWidth="1"/>
    <col min="6" max="6" width="5.42578125" customWidth="1"/>
    <col min="7" max="7" width="4.28515625" customWidth="1"/>
    <col min="8" max="8" width="5.42578125" customWidth="1"/>
    <col min="9" max="10" width="4.28515625" customWidth="1"/>
    <col min="11" max="14" width="13.140625" customWidth="1"/>
    <col min="15" max="15" width="11.28515625" customWidth="1"/>
    <col min="16" max="16" width="20.42578125" customWidth="1"/>
    <col min="36" max="37" width="21.140625" customWidth="1"/>
    <col min="38" max="38" width="21.7109375" customWidth="1"/>
    <col min="40" max="40" width="21" customWidth="1"/>
    <col min="41" max="41" width="18.85546875" customWidth="1"/>
    <col min="42" max="43" width="19.42578125" customWidth="1"/>
    <col min="44" max="45" width="14.28515625" customWidth="1"/>
    <col min="46" max="47" width="15" customWidth="1"/>
    <col min="48" max="48" width="18.140625" customWidth="1"/>
    <col min="49" max="49" width="16" customWidth="1"/>
    <col min="50" max="50" width="15.85546875" customWidth="1"/>
    <col min="51" max="51" width="15.42578125" customWidth="1"/>
  </cols>
  <sheetData>
    <row r="1" spans="1:51" x14ac:dyDescent="0.25">
      <c r="A1" s="1" t="s">
        <v>0</v>
      </c>
      <c r="B1" t="s">
        <v>1</v>
      </c>
      <c r="C1" t="s">
        <v>11</v>
      </c>
      <c r="D1" t="s">
        <v>12</v>
      </c>
      <c r="E1" t="s">
        <v>13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15</v>
      </c>
      <c r="P1" t="s">
        <v>16</v>
      </c>
      <c r="Q1" t="s">
        <v>29</v>
      </c>
      <c r="R1" t="s">
        <v>30</v>
      </c>
      <c r="S1" t="s">
        <v>31</v>
      </c>
      <c r="T1" t="s">
        <v>32</v>
      </c>
      <c r="U1" t="s">
        <v>45</v>
      </c>
      <c r="V1" t="s">
        <v>59</v>
      </c>
      <c r="W1" t="s">
        <v>60</v>
      </c>
      <c r="AJ1" s="6" t="s">
        <v>0</v>
      </c>
      <c r="AK1" s="7" t="s">
        <v>1</v>
      </c>
      <c r="AL1" s="7" t="s">
        <v>11</v>
      </c>
      <c r="AM1" s="7" t="s">
        <v>12</v>
      </c>
      <c r="AN1" s="7" t="s">
        <v>13</v>
      </c>
      <c r="AO1" s="7" t="s">
        <v>2</v>
      </c>
      <c r="AP1" s="7" t="s">
        <v>3</v>
      </c>
      <c r="AR1" s="6" t="s">
        <v>0</v>
      </c>
      <c r="AS1" s="7" t="s">
        <v>4</v>
      </c>
      <c r="AT1" s="7" t="s">
        <v>5</v>
      </c>
      <c r="AU1" s="7" t="s">
        <v>6</v>
      </c>
      <c r="AV1" s="7" t="s">
        <v>7</v>
      </c>
      <c r="AW1" s="7" t="s">
        <v>8</v>
      </c>
      <c r="AX1" s="7" t="s">
        <v>9</v>
      </c>
      <c r="AY1" s="7" t="s">
        <v>10</v>
      </c>
    </row>
    <row r="2" spans="1:51" x14ac:dyDescent="0.25">
      <c r="A2" s="1"/>
      <c r="H2" s="2"/>
      <c r="I2" s="2"/>
      <c r="J2" s="2"/>
      <c r="K2" s="2"/>
      <c r="AJ2" s="7" t="s">
        <v>17</v>
      </c>
      <c r="AK2" s="7">
        <v>1</v>
      </c>
      <c r="AL2" s="7">
        <v>32</v>
      </c>
      <c r="AM2" s="7">
        <v>10</v>
      </c>
      <c r="AN2" s="7">
        <v>30</v>
      </c>
      <c r="AO2" s="7">
        <v>4640</v>
      </c>
      <c r="AP2" s="7">
        <v>464</v>
      </c>
      <c r="AR2" s="7" t="s">
        <v>17</v>
      </c>
      <c r="AS2" s="7">
        <v>4479</v>
      </c>
      <c r="AT2" s="7">
        <v>459</v>
      </c>
      <c r="AU2" s="7">
        <v>432</v>
      </c>
      <c r="AV2" s="9">
        <v>392.92602658271699</v>
      </c>
      <c r="AW2" s="9">
        <v>392.96793103217999</v>
      </c>
      <c r="AX2" s="9">
        <v>2.2938489913940398E-2</v>
      </c>
      <c r="AY2" s="9">
        <v>0.438196420669555</v>
      </c>
    </row>
    <row r="3" spans="1:51" x14ac:dyDescent="0.25">
      <c r="A3" s="1" t="s">
        <v>36</v>
      </c>
      <c r="B3">
        <v>1</v>
      </c>
      <c r="C3">
        <v>32</v>
      </c>
      <c r="D3">
        <v>2</v>
      </c>
      <c r="E3">
        <v>9</v>
      </c>
      <c r="F3">
        <v>256</v>
      </c>
      <c r="G3">
        <v>128</v>
      </c>
      <c r="H3" s="5">
        <v>250</v>
      </c>
      <c r="I3" s="5">
        <v>127</v>
      </c>
      <c r="J3" s="5">
        <v>123</v>
      </c>
      <c r="K3" s="3">
        <v>17.152139186859099</v>
      </c>
      <c r="L3" s="3">
        <v>17.155136108398398</v>
      </c>
      <c r="M3" s="3">
        <v>1.7980575561523399E-2</v>
      </c>
      <c r="N3" s="3">
        <v>0.106678962707519</v>
      </c>
      <c r="O3" s="4">
        <f>H3/F3*100</f>
        <v>97.65625</v>
      </c>
      <c r="P3" s="3">
        <f>K3/F3</f>
        <v>6.7000543698668355E-2</v>
      </c>
      <c r="Q3" s="4">
        <f>(I3/G3*100)-O3</f>
        <v>1.5625</v>
      </c>
      <c r="R3" s="4">
        <f>O3-(J3/G3*100)</f>
        <v>1.5625</v>
      </c>
      <c r="S3" s="3">
        <f>N3-P3</f>
        <v>3.9678419008850649E-2</v>
      </c>
      <c r="T3" s="3">
        <f>P3-M3</f>
        <v>4.9019968137144959E-2</v>
      </c>
      <c r="U3">
        <f>E3*B3</f>
        <v>9</v>
      </c>
      <c r="V3">
        <f>C3*C3</f>
        <v>1024</v>
      </c>
      <c r="W3">
        <f>LOG10(B3)</f>
        <v>0</v>
      </c>
      <c r="AJ3" s="7" t="s">
        <v>17</v>
      </c>
      <c r="AK3" s="7">
        <v>2</v>
      </c>
      <c r="AL3" s="7">
        <v>32</v>
      </c>
      <c r="AM3" s="7">
        <v>10</v>
      </c>
      <c r="AN3" s="7">
        <v>30</v>
      </c>
      <c r="AO3" s="7">
        <v>4480</v>
      </c>
      <c r="AP3" s="7">
        <v>448</v>
      </c>
      <c r="AR3" s="7" t="s">
        <v>17</v>
      </c>
      <c r="AS3" s="7">
        <v>4387</v>
      </c>
      <c r="AT3" s="7">
        <v>441</v>
      </c>
      <c r="AU3" s="7">
        <v>434</v>
      </c>
      <c r="AV3" s="9">
        <v>714.39784646034195</v>
      </c>
      <c r="AW3" s="9">
        <v>714.43375039100601</v>
      </c>
      <c r="AX3" s="9">
        <v>4.0891408920288003E-2</v>
      </c>
      <c r="AY3" s="9">
        <v>0.39793610572814903</v>
      </c>
    </row>
    <row r="4" spans="1:51" x14ac:dyDescent="0.25">
      <c r="A4" t="s">
        <v>14</v>
      </c>
      <c r="B4">
        <v>2</v>
      </c>
      <c r="C4">
        <v>32</v>
      </c>
      <c r="D4">
        <v>2</v>
      </c>
      <c r="E4">
        <v>9</v>
      </c>
      <c r="F4">
        <v>224</v>
      </c>
      <c r="G4">
        <v>112</v>
      </c>
      <c r="H4">
        <v>216</v>
      </c>
      <c r="I4">
        <v>109</v>
      </c>
      <c r="J4">
        <v>107</v>
      </c>
      <c r="K4" s="3">
        <v>27.5743052959442</v>
      </c>
      <c r="L4" s="3">
        <v>27.5743052959442</v>
      </c>
      <c r="M4" s="3">
        <v>4.5853853225708001E-2</v>
      </c>
      <c r="N4" s="3">
        <v>0.19448709487915</v>
      </c>
      <c r="O4" s="4">
        <f t="shared" ref="O4:O67" si="0">H4/F4*100</f>
        <v>96.428571428571431</v>
      </c>
      <c r="P4" s="3">
        <f t="shared" ref="P4:P67" si="1">K4/F4</f>
        <v>0.12309957721403661</v>
      </c>
      <c r="Q4" s="4">
        <f t="shared" ref="Q4:Q67" si="2">(I4/G4*100)-O4</f>
        <v>0.8928571428571388</v>
      </c>
      <c r="R4" s="4">
        <f t="shared" ref="R4:R67" si="3">O4-(J4/G4*100)</f>
        <v>0.8928571428571388</v>
      </c>
      <c r="S4" s="3">
        <f t="shared" ref="S4:S67" si="4">N4-P4</f>
        <v>7.1387517665113392E-2</v>
      </c>
      <c r="T4" s="3">
        <f t="shared" ref="T4:T67" si="5">P4-M4</f>
        <v>7.7245723988328602E-2</v>
      </c>
      <c r="U4">
        <f t="shared" ref="U4:U67" si="6">E4*B4</f>
        <v>18</v>
      </c>
      <c r="V4">
        <f t="shared" ref="V4:V67" si="7">C4*C4</f>
        <v>1024</v>
      </c>
      <c r="W4">
        <f t="shared" ref="W4:W67" si="8">LN(B4)</f>
        <v>0.69314718055994529</v>
      </c>
      <c r="AJ4" s="10" t="s">
        <v>35</v>
      </c>
      <c r="AK4" s="11"/>
      <c r="AL4" s="11"/>
      <c r="AM4" s="11"/>
      <c r="AN4" s="11"/>
      <c r="AO4" s="11"/>
      <c r="AP4" s="12"/>
      <c r="AR4" s="10" t="s">
        <v>35</v>
      </c>
      <c r="AS4" s="11"/>
      <c r="AT4" s="11"/>
      <c r="AU4" s="11"/>
      <c r="AV4" s="11"/>
      <c r="AW4" s="11"/>
      <c r="AX4" s="11"/>
      <c r="AY4" s="12"/>
    </row>
    <row r="5" spans="1:51" x14ac:dyDescent="0.25">
      <c r="A5" t="s">
        <v>14</v>
      </c>
      <c r="B5">
        <v>3</v>
      </c>
      <c r="C5">
        <v>32</v>
      </c>
      <c r="D5">
        <v>2</v>
      </c>
      <c r="E5">
        <v>9</v>
      </c>
      <c r="F5">
        <v>192</v>
      </c>
      <c r="G5">
        <v>96</v>
      </c>
      <c r="H5">
        <v>192</v>
      </c>
      <c r="I5">
        <v>96</v>
      </c>
      <c r="J5">
        <v>96</v>
      </c>
      <c r="K5" s="3">
        <v>34.211545228958101</v>
      </c>
      <c r="L5" s="3">
        <v>34.213505268096903</v>
      </c>
      <c r="M5" s="3">
        <v>5.78382015228271E-2</v>
      </c>
      <c r="N5" s="3">
        <v>0.28523707389831499</v>
      </c>
      <c r="O5" s="4">
        <f t="shared" si="0"/>
        <v>100</v>
      </c>
      <c r="P5" s="3">
        <f t="shared" si="1"/>
        <v>0.17818513140082345</v>
      </c>
      <c r="Q5" s="4">
        <f t="shared" si="2"/>
        <v>0</v>
      </c>
      <c r="R5" s="4">
        <f t="shared" si="3"/>
        <v>0</v>
      </c>
      <c r="S5" s="3">
        <f t="shared" si="4"/>
        <v>0.10705194249749153</v>
      </c>
      <c r="T5" s="3">
        <f t="shared" si="5"/>
        <v>0.12034692987799636</v>
      </c>
      <c r="U5">
        <f t="shared" si="6"/>
        <v>27</v>
      </c>
      <c r="V5">
        <f t="shared" si="7"/>
        <v>1024</v>
      </c>
      <c r="W5">
        <f t="shared" si="8"/>
        <v>1.0986122886681098</v>
      </c>
      <c r="AJ5" s="7" t="s">
        <v>17</v>
      </c>
      <c r="AK5" s="7">
        <v>8</v>
      </c>
      <c r="AL5" s="7">
        <v>32</v>
      </c>
      <c r="AM5" s="7">
        <v>10</v>
      </c>
      <c r="AN5" s="7">
        <v>30</v>
      </c>
      <c r="AO5" s="7">
        <v>3520</v>
      </c>
      <c r="AP5" s="7">
        <v>352</v>
      </c>
      <c r="AR5" s="7" t="s">
        <v>17</v>
      </c>
      <c r="AS5" s="7">
        <v>3489</v>
      </c>
      <c r="AT5" s="7">
        <v>351</v>
      </c>
      <c r="AU5" s="7">
        <v>346</v>
      </c>
      <c r="AV5" s="9">
        <v>1500.1049060821499</v>
      </c>
      <c r="AW5" s="9">
        <v>1500.1309556961</v>
      </c>
      <c r="AX5" s="9">
        <v>0.11768627166748</v>
      </c>
      <c r="AY5" s="9">
        <v>0.85069584846496504</v>
      </c>
    </row>
    <row r="6" spans="1:51" x14ac:dyDescent="0.25">
      <c r="O6" s="4" t="e">
        <f t="shared" si="0"/>
        <v>#DIV/0!</v>
      </c>
      <c r="P6" s="3" t="e">
        <f t="shared" si="1"/>
        <v>#DIV/0!</v>
      </c>
      <c r="Q6" s="4" t="e">
        <f t="shared" si="2"/>
        <v>#DIV/0!</v>
      </c>
      <c r="R6" s="4" t="e">
        <f t="shared" si="3"/>
        <v>#DIV/0!</v>
      </c>
      <c r="S6" s="3" t="e">
        <f t="shared" si="4"/>
        <v>#DIV/0!</v>
      </c>
      <c r="T6" s="3" t="e">
        <f t="shared" si="5"/>
        <v>#DIV/0!</v>
      </c>
      <c r="U6">
        <f t="shared" si="6"/>
        <v>0</v>
      </c>
      <c r="V6">
        <f t="shared" si="7"/>
        <v>0</v>
      </c>
      <c r="W6" t="e">
        <f t="shared" si="8"/>
        <v>#NUM!</v>
      </c>
    </row>
    <row r="7" spans="1:51" x14ac:dyDescent="0.25">
      <c r="A7" t="s">
        <v>36</v>
      </c>
      <c r="B7">
        <v>1</v>
      </c>
      <c r="C7">
        <v>32</v>
      </c>
      <c r="D7">
        <v>10</v>
      </c>
      <c r="E7">
        <v>30</v>
      </c>
      <c r="F7">
        <v>4640</v>
      </c>
      <c r="G7">
        <v>464</v>
      </c>
      <c r="H7">
        <v>4479</v>
      </c>
      <c r="I7">
        <v>459</v>
      </c>
      <c r="J7">
        <v>432</v>
      </c>
      <c r="K7">
        <v>392.92602658271699</v>
      </c>
      <c r="L7">
        <v>392.96793103217999</v>
      </c>
      <c r="M7">
        <v>2.2938489913940398E-2</v>
      </c>
      <c r="N7">
        <v>0.438196420669555</v>
      </c>
      <c r="O7" s="4">
        <f t="shared" si="0"/>
        <v>96.530172413793096</v>
      </c>
      <c r="P7" s="3">
        <f t="shared" si="1"/>
        <v>8.4682333315240735E-2</v>
      </c>
      <c r="Q7" s="4">
        <f t="shared" si="2"/>
        <v>2.3922413793103487</v>
      </c>
      <c r="R7" s="4">
        <f t="shared" si="3"/>
        <v>3.426724137931032</v>
      </c>
      <c r="S7" s="3">
        <f t="shared" si="4"/>
        <v>0.35351408735431428</v>
      </c>
      <c r="T7" s="3">
        <f t="shared" si="5"/>
        <v>6.1743843401300333E-2</v>
      </c>
      <c r="U7">
        <f t="shared" si="6"/>
        <v>30</v>
      </c>
      <c r="V7">
        <f t="shared" si="7"/>
        <v>1024</v>
      </c>
      <c r="W7">
        <f t="shared" si="8"/>
        <v>0</v>
      </c>
    </row>
    <row r="8" spans="1:51" x14ac:dyDescent="0.25">
      <c r="A8" t="s">
        <v>17</v>
      </c>
      <c r="B8">
        <v>2</v>
      </c>
      <c r="C8">
        <v>32</v>
      </c>
      <c r="D8">
        <v>10</v>
      </c>
      <c r="E8">
        <v>30</v>
      </c>
      <c r="F8">
        <v>4480</v>
      </c>
      <c r="G8">
        <v>448</v>
      </c>
      <c r="H8">
        <v>4387</v>
      </c>
      <c r="I8">
        <v>441</v>
      </c>
      <c r="J8">
        <v>434</v>
      </c>
      <c r="K8">
        <v>714.39784646034195</v>
      </c>
      <c r="L8">
        <v>714.43375039100601</v>
      </c>
      <c r="M8">
        <v>4.0891408920288003E-2</v>
      </c>
      <c r="N8">
        <v>0.39793610572814903</v>
      </c>
      <c r="O8" s="4">
        <f t="shared" si="0"/>
        <v>97.924107142857139</v>
      </c>
      <c r="P8" s="3">
        <f t="shared" si="1"/>
        <v>0.15946380501346918</v>
      </c>
      <c r="Q8" s="4">
        <f t="shared" si="2"/>
        <v>0.5133928571428612</v>
      </c>
      <c r="R8" s="4">
        <f t="shared" si="3"/>
        <v>1.0491071428571388</v>
      </c>
      <c r="S8" s="3">
        <f t="shared" si="4"/>
        <v>0.23847230071467984</v>
      </c>
      <c r="T8" s="3">
        <f t="shared" si="5"/>
        <v>0.11857239609318118</v>
      </c>
      <c r="U8">
        <f t="shared" si="6"/>
        <v>60</v>
      </c>
      <c r="V8">
        <f t="shared" si="7"/>
        <v>1024</v>
      </c>
      <c r="W8">
        <f t="shared" si="8"/>
        <v>0.69314718055994529</v>
      </c>
    </row>
    <row r="9" spans="1:51" x14ac:dyDescent="0.25">
      <c r="A9" t="s">
        <v>17</v>
      </c>
      <c r="B9">
        <v>3</v>
      </c>
      <c r="C9">
        <v>32</v>
      </c>
      <c r="D9">
        <v>10</v>
      </c>
      <c r="E9">
        <v>30</v>
      </c>
      <c r="F9">
        <v>4320</v>
      </c>
      <c r="G9">
        <v>432</v>
      </c>
      <c r="H9">
        <v>4249</v>
      </c>
      <c r="I9">
        <v>430</v>
      </c>
      <c r="J9">
        <v>420</v>
      </c>
      <c r="K9">
        <v>984.31813597679104</v>
      </c>
      <c r="L9">
        <v>984.35603213310196</v>
      </c>
      <c r="M9">
        <v>5.8842658996581997E-2</v>
      </c>
      <c r="N9">
        <v>0.62831997871398904</v>
      </c>
      <c r="O9" s="4">
        <f t="shared" si="0"/>
        <v>98.356481481481481</v>
      </c>
      <c r="P9" s="3">
        <f t="shared" si="1"/>
        <v>0.22785142036499792</v>
      </c>
      <c r="Q9" s="4">
        <f t="shared" si="2"/>
        <v>1.1805555555555571</v>
      </c>
      <c r="R9" s="4">
        <f t="shared" si="3"/>
        <v>1.1342592592592666</v>
      </c>
      <c r="S9" s="3">
        <f t="shared" si="4"/>
        <v>0.40046855834899109</v>
      </c>
      <c r="T9" s="3">
        <f t="shared" si="5"/>
        <v>0.16900876136841592</v>
      </c>
      <c r="U9">
        <f t="shared" si="6"/>
        <v>90</v>
      </c>
      <c r="V9">
        <f t="shared" si="7"/>
        <v>1024</v>
      </c>
      <c r="W9">
        <f t="shared" si="8"/>
        <v>1.0986122886681098</v>
      </c>
    </row>
    <row r="10" spans="1:51" x14ac:dyDescent="0.25">
      <c r="A10" t="s">
        <v>17</v>
      </c>
      <c r="B10">
        <v>4</v>
      </c>
      <c r="C10">
        <v>32</v>
      </c>
      <c r="D10">
        <v>10</v>
      </c>
      <c r="E10">
        <v>30</v>
      </c>
      <c r="F10">
        <v>4160</v>
      </c>
      <c r="G10">
        <v>416</v>
      </c>
      <c r="H10">
        <v>4103</v>
      </c>
      <c r="I10">
        <v>414</v>
      </c>
      <c r="J10">
        <v>405</v>
      </c>
      <c r="K10">
        <v>1215.7363672256399</v>
      </c>
      <c r="L10">
        <v>1215.79820275306</v>
      </c>
      <c r="M10">
        <v>7.5797319412231404E-2</v>
      </c>
      <c r="N10">
        <v>0.70311927795410101</v>
      </c>
      <c r="O10" s="4">
        <f t="shared" si="0"/>
        <v>98.629807692307693</v>
      </c>
      <c r="P10" s="3">
        <f t="shared" si="1"/>
        <v>0.292244319044625</v>
      </c>
      <c r="Q10" s="4">
        <f t="shared" si="2"/>
        <v>0.8894230769230802</v>
      </c>
      <c r="R10" s="4">
        <f t="shared" si="3"/>
        <v>1.274038461538467</v>
      </c>
      <c r="S10" s="3">
        <f t="shared" si="4"/>
        <v>0.41087495890947601</v>
      </c>
      <c r="T10" s="3">
        <f t="shared" si="5"/>
        <v>0.21644699963239361</v>
      </c>
      <c r="U10">
        <f t="shared" si="6"/>
        <v>120</v>
      </c>
      <c r="V10">
        <f t="shared" si="7"/>
        <v>1024</v>
      </c>
      <c r="W10">
        <f t="shared" si="8"/>
        <v>1.3862943611198906</v>
      </c>
    </row>
    <row r="11" spans="1:51" x14ac:dyDescent="0.25">
      <c r="A11" t="s">
        <v>17</v>
      </c>
      <c r="B11">
        <v>5</v>
      </c>
      <c r="C11">
        <v>32</v>
      </c>
      <c r="D11">
        <v>10</v>
      </c>
      <c r="E11">
        <v>30</v>
      </c>
      <c r="F11">
        <v>4000</v>
      </c>
      <c r="G11">
        <v>400</v>
      </c>
      <c r="H11">
        <v>3937</v>
      </c>
      <c r="I11">
        <v>396</v>
      </c>
      <c r="J11">
        <v>388</v>
      </c>
      <c r="K11">
        <v>1363.8433916568699</v>
      </c>
      <c r="L11">
        <v>1363.87730526924</v>
      </c>
      <c r="M11">
        <v>7.7791213989257799E-2</v>
      </c>
      <c r="N11">
        <v>0.80285406112670898</v>
      </c>
      <c r="O11" s="4">
        <f t="shared" si="0"/>
        <v>98.424999999999997</v>
      </c>
      <c r="P11" s="3">
        <f t="shared" si="1"/>
        <v>0.34096084791421749</v>
      </c>
      <c r="Q11" s="4">
        <f t="shared" si="2"/>
        <v>0.57500000000000284</v>
      </c>
      <c r="R11" s="4">
        <f t="shared" si="3"/>
        <v>1.4249999999999972</v>
      </c>
      <c r="S11" s="3">
        <f t="shared" si="4"/>
        <v>0.46189321321249149</v>
      </c>
      <c r="T11" s="3">
        <f t="shared" si="5"/>
        <v>0.26316963392495968</v>
      </c>
      <c r="U11">
        <f t="shared" si="6"/>
        <v>150</v>
      </c>
      <c r="V11">
        <f t="shared" si="7"/>
        <v>1024</v>
      </c>
      <c r="W11">
        <f t="shared" si="8"/>
        <v>1.6094379124341003</v>
      </c>
    </row>
    <row r="12" spans="1:51" x14ac:dyDescent="0.25">
      <c r="A12" t="s">
        <v>17</v>
      </c>
      <c r="B12">
        <v>6</v>
      </c>
      <c r="C12">
        <v>32</v>
      </c>
      <c r="D12">
        <v>10</v>
      </c>
      <c r="E12">
        <v>30</v>
      </c>
      <c r="F12">
        <v>3840</v>
      </c>
      <c r="G12">
        <v>384</v>
      </c>
      <c r="H12">
        <v>3782</v>
      </c>
      <c r="I12">
        <v>382</v>
      </c>
      <c r="J12">
        <v>373</v>
      </c>
      <c r="K12">
        <v>1404.1147201061201</v>
      </c>
      <c r="L12">
        <v>1404.1505818367</v>
      </c>
      <c r="M12">
        <v>8.9759826660156194E-2</v>
      </c>
      <c r="N12">
        <v>0.67020797729492099</v>
      </c>
      <c r="O12" s="4">
        <f t="shared" si="0"/>
        <v>98.489583333333329</v>
      </c>
      <c r="P12" s="3">
        <f t="shared" si="1"/>
        <v>0.36565487502763544</v>
      </c>
      <c r="Q12" s="4">
        <f t="shared" si="2"/>
        <v>0.9895833333333286</v>
      </c>
      <c r="R12" s="4">
        <f t="shared" si="3"/>
        <v>1.3541666666666714</v>
      </c>
      <c r="S12" s="3">
        <f t="shared" si="4"/>
        <v>0.30455310226728555</v>
      </c>
      <c r="T12" s="3">
        <f t="shared" si="5"/>
        <v>0.27589504836747925</v>
      </c>
      <c r="U12">
        <f t="shared" si="6"/>
        <v>180</v>
      </c>
      <c r="V12">
        <f t="shared" si="7"/>
        <v>1024</v>
      </c>
      <c r="W12">
        <f t="shared" si="8"/>
        <v>1.791759469228055</v>
      </c>
    </row>
    <row r="13" spans="1:51" x14ac:dyDescent="0.25">
      <c r="A13" t="s">
        <v>17</v>
      </c>
      <c r="B13">
        <v>7</v>
      </c>
      <c r="C13">
        <v>32</v>
      </c>
      <c r="D13">
        <v>10</v>
      </c>
      <c r="E13">
        <v>30</v>
      </c>
      <c r="F13">
        <v>3680</v>
      </c>
      <c r="G13">
        <v>368</v>
      </c>
      <c r="H13">
        <v>3635</v>
      </c>
      <c r="I13">
        <v>366</v>
      </c>
      <c r="J13">
        <v>358</v>
      </c>
      <c r="K13">
        <v>1516.06634569168</v>
      </c>
      <c r="L13">
        <v>1516.0932457447</v>
      </c>
      <c r="M13">
        <v>9.8736286163329995E-2</v>
      </c>
      <c r="N13">
        <v>0.78789281845092696</v>
      </c>
      <c r="O13" s="4">
        <f t="shared" si="0"/>
        <v>98.777173913043484</v>
      </c>
      <c r="P13" s="3">
        <f t="shared" si="1"/>
        <v>0.41197455045969567</v>
      </c>
      <c r="Q13" s="4">
        <f t="shared" si="2"/>
        <v>0.67934782608695343</v>
      </c>
      <c r="R13" s="4">
        <f t="shared" si="3"/>
        <v>1.4945652173913118</v>
      </c>
      <c r="S13" s="3">
        <f t="shared" si="4"/>
        <v>0.37591826799123129</v>
      </c>
      <c r="T13" s="3">
        <f t="shared" si="5"/>
        <v>0.3132382642963657</v>
      </c>
      <c r="U13">
        <f t="shared" si="6"/>
        <v>210</v>
      </c>
      <c r="V13">
        <f t="shared" si="7"/>
        <v>1024</v>
      </c>
      <c r="W13">
        <f t="shared" si="8"/>
        <v>1.9459101490553132</v>
      </c>
    </row>
    <row r="14" spans="1:51" x14ac:dyDescent="0.25">
      <c r="A14" t="s">
        <v>17</v>
      </c>
      <c r="B14">
        <v>8</v>
      </c>
      <c r="C14">
        <v>32</v>
      </c>
      <c r="D14">
        <v>10</v>
      </c>
      <c r="E14">
        <v>30</v>
      </c>
      <c r="F14">
        <v>3520</v>
      </c>
      <c r="G14">
        <v>352</v>
      </c>
      <c r="H14">
        <v>3489</v>
      </c>
      <c r="I14">
        <v>351</v>
      </c>
      <c r="J14">
        <v>346</v>
      </c>
      <c r="K14">
        <v>1500.1049060821499</v>
      </c>
      <c r="L14">
        <v>1500.1309556961</v>
      </c>
      <c r="M14">
        <v>0.11768627166748</v>
      </c>
      <c r="N14">
        <v>0.85069584846496504</v>
      </c>
      <c r="O14" s="4">
        <f t="shared" si="0"/>
        <v>99.119318181818187</v>
      </c>
      <c r="P14" s="3">
        <f t="shared" si="1"/>
        <v>0.42616616650061079</v>
      </c>
      <c r="Q14" s="4">
        <f t="shared" si="2"/>
        <v>0.59659090909090651</v>
      </c>
      <c r="R14" s="4">
        <f t="shared" si="3"/>
        <v>0.82386363636364024</v>
      </c>
      <c r="S14" s="3">
        <f t="shared" si="4"/>
        <v>0.42452968196435426</v>
      </c>
      <c r="T14" s="3">
        <f t="shared" si="5"/>
        <v>0.30847989483313076</v>
      </c>
      <c r="U14">
        <f t="shared" si="6"/>
        <v>240</v>
      </c>
      <c r="V14">
        <f t="shared" si="7"/>
        <v>1024</v>
      </c>
      <c r="W14">
        <f t="shared" si="8"/>
        <v>2.0794415416798357</v>
      </c>
      <c r="AO14" s="7" t="s">
        <v>47</v>
      </c>
      <c r="AP14" s="7" t="s">
        <v>49</v>
      </c>
      <c r="AQ14" s="7" t="s">
        <v>50</v>
      </c>
      <c r="AR14" s="7" t="s">
        <v>51</v>
      </c>
      <c r="AS14" s="7" t="s">
        <v>52</v>
      </c>
      <c r="AT14" s="7" t="s">
        <v>53</v>
      </c>
      <c r="AU14" s="7" t="s">
        <v>54</v>
      </c>
    </row>
    <row r="15" spans="1:51" x14ac:dyDescent="0.25">
      <c r="O15" s="4" t="e">
        <f t="shared" si="0"/>
        <v>#DIV/0!</v>
      </c>
      <c r="P15" s="3" t="e">
        <f t="shared" si="1"/>
        <v>#DIV/0!</v>
      </c>
      <c r="Q15" s="4" t="e">
        <f t="shared" si="2"/>
        <v>#DIV/0!</v>
      </c>
      <c r="R15" s="4" t="e">
        <f t="shared" si="3"/>
        <v>#DIV/0!</v>
      </c>
      <c r="S15" s="3" t="e">
        <f t="shared" si="4"/>
        <v>#DIV/0!</v>
      </c>
      <c r="T15" s="3" t="e">
        <f t="shared" si="5"/>
        <v>#DIV/0!</v>
      </c>
      <c r="U15">
        <f t="shared" si="6"/>
        <v>0</v>
      </c>
      <c r="V15">
        <f t="shared" si="7"/>
        <v>0</v>
      </c>
      <c r="W15" t="e">
        <f t="shared" si="8"/>
        <v>#NUM!</v>
      </c>
      <c r="AO15" s="7" t="s">
        <v>38</v>
      </c>
      <c r="AP15" s="7">
        <v>32</v>
      </c>
      <c r="AQ15" s="7">
        <v>30</v>
      </c>
      <c r="AR15" s="7">
        <v>30</v>
      </c>
      <c r="AS15" s="7">
        <v>900</v>
      </c>
      <c r="AT15" s="7">
        <v>158.78809836779499</v>
      </c>
      <c r="AU15" s="7">
        <v>0.39149454633402597</v>
      </c>
    </row>
    <row r="16" spans="1:51" x14ac:dyDescent="0.25">
      <c r="A16" t="s">
        <v>36</v>
      </c>
      <c r="B16">
        <v>2</v>
      </c>
      <c r="C16">
        <v>2</v>
      </c>
      <c r="D16">
        <v>10</v>
      </c>
      <c r="E16">
        <v>30</v>
      </c>
      <c r="F16">
        <v>4480</v>
      </c>
      <c r="G16">
        <v>448</v>
      </c>
      <c r="H16">
        <v>4132</v>
      </c>
      <c r="I16">
        <v>427</v>
      </c>
      <c r="J16">
        <v>391</v>
      </c>
      <c r="K16">
        <v>3.52063632011413</v>
      </c>
      <c r="L16">
        <v>3.5355443954467698</v>
      </c>
      <c r="M16">
        <v>0</v>
      </c>
      <c r="N16">
        <v>2.0425319671630799E-3</v>
      </c>
      <c r="O16" s="4">
        <f t="shared" si="0"/>
        <v>92.232142857142861</v>
      </c>
      <c r="P16" s="3">
        <f t="shared" si="1"/>
        <v>7.858563214540469E-4</v>
      </c>
      <c r="Q16" s="4">
        <f t="shared" si="2"/>
        <v>3.0803571428571388</v>
      </c>
      <c r="R16" s="4">
        <f t="shared" si="3"/>
        <v>4.955357142857153</v>
      </c>
      <c r="S16" s="3">
        <f t="shared" si="4"/>
        <v>1.256675645709033E-3</v>
      </c>
      <c r="T16" s="3">
        <f t="shared" si="5"/>
        <v>7.858563214540469E-4</v>
      </c>
      <c r="U16">
        <f t="shared" si="6"/>
        <v>60</v>
      </c>
      <c r="V16">
        <f t="shared" si="7"/>
        <v>4</v>
      </c>
      <c r="W16">
        <f t="shared" si="8"/>
        <v>0.69314718055994529</v>
      </c>
      <c r="AO16" s="8" t="s">
        <v>35</v>
      </c>
      <c r="AP16" s="13" t="s">
        <v>35</v>
      </c>
      <c r="AQ16" s="13"/>
      <c r="AR16" s="13"/>
      <c r="AS16" s="13"/>
      <c r="AT16" s="13"/>
      <c r="AU16" s="13"/>
    </row>
    <row r="17" spans="1:50" x14ac:dyDescent="0.25">
      <c r="A17" t="s">
        <v>18</v>
      </c>
      <c r="B17">
        <v>2</v>
      </c>
      <c r="C17">
        <v>4</v>
      </c>
      <c r="D17">
        <v>10</v>
      </c>
      <c r="E17">
        <v>30</v>
      </c>
      <c r="F17">
        <v>4480</v>
      </c>
      <c r="G17">
        <v>448</v>
      </c>
      <c r="H17">
        <v>4061</v>
      </c>
      <c r="I17">
        <v>431</v>
      </c>
      <c r="J17">
        <v>389</v>
      </c>
      <c r="K17">
        <v>6.2792041301727197</v>
      </c>
      <c r="L17">
        <v>6.3021495342254603</v>
      </c>
      <c r="M17">
        <v>0</v>
      </c>
      <c r="N17">
        <v>3.0255317687988199E-3</v>
      </c>
      <c r="O17" s="4">
        <f t="shared" si="0"/>
        <v>90.647321428571431</v>
      </c>
      <c r="P17" s="3">
        <f t="shared" si="1"/>
        <v>1.4016080647706963E-3</v>
      </c>
      <c r="Q17" s="4">
        <f t="shared" si="2"/>
        <v>5.5580357142857082</v>
      </c>
      <c r="R17" s="4">
        <f t="shared" si="3"/>
        <v>3.8169642857142918</v>
      </c>
      <c r="S17" s="3">
        <f t="shared" si="4"/>
        <v>1.6239237040281235E-3</v>
      </c>
      <c r="T17" s="3">
        <f t="shared" si="5"/>
        <v>1.4016080647706963E-3</v>
      </c>
      <c r="U17">
        <f t="shared" si="6"/>
        <v>60</v>
      </c>
      <c r="V17">
        <f t="shared" si="7"/>
        <v>16</v>
      </c>
      <c r="W17">
        <f t="shared" si="8"/>
        <v>0.69314718055994529</v>
      </c>
      <c r="AO17" s="7" t="s">
        <v>42</v>
      </c>
      <c r="AP17" s="7">
        <v>32</v>
      </c>
      <c r="AQ17" s="7">
        <v>30</v>
      </c>
      <c r="AR17" s="7">
        <v>30</v>
      </c>
      <c r="AS17" s="7">
        <v>900</v>
      </c>
      <c r="AT17" s="7">
        <v>612.52786883378894</v>
      </c>
      <c r="AU17" s="7">
        <v>1.95660683051962</v>
      </c>
    </row>
    <row r="18" spans="1:50" x14ac:dyDescent="0.25">
      <c r="A18" t="s">
        <v>18</v>
      </c>
      <c r="B18">
        <v>2</v>
      </c>
      <c r="C18">
        <v>8</v>
      </c>
      <c r="D18">
        <v>10</v>
      </c>
      <c r="E18">
        <v>30</v>
      </c>
      <c r="F18">
        <v>4480</v>
      </c>
      <c r="G18">
        <v>448</v>
      </c>
      <c r="H18">
        <v>4198</v>
      </c>
      <c r="I18">
        <v>426</v>
      </c>
      <c r="J18">
        <v>411</v>
      </c>
      <c r="K18">
        <v>30.351827859878501</v>
      </c>
      <c r="L18">
        <v>30.368800878524699</v>
      </c>
      <c r="M18">
        <v>2.96258926391601E-3</v>
      </c>
      <c r="N18">
        <v>1.2925148010253899E-2</v>
      </c>
      <c r="O18" s="4">
        <f t="shared" si="0"/>
        <v>93.705357142857139</v>
      </c>
      <c r="P18" s="3">
        <f t="shared" si="1"/>
        <v>6.7749615758657365E-3</v>
      </c>
      <c r="Q18" s="4">
        <f t="shared" si="2"/>
        <v>1.3839285714285694</v>
      </c>
      <c r="R18" s="4">
        <f t="shared" si="3"/>
        <v>1.9642857142857082</v>
      </c>
      <c r="S18" s="3">
        <f t="shared" si="4"/>
        <v>6.1501864343881628E-3</v>
      </c>
      <c r="T18" s="3">
        <f t="shared" si="5"/>
        <v>3.8123723119497265E-3</v>
      </c>
      <c r="U18">
        <f t="shared" si="6"/>
        <v>60</v>
      </c>
      <c r="V18">
        <f t="shared" si="7"/>
        <v>64</v>
      </c>
      <c r="W18">
        <f t="shared" si="8"/>
        <v>0.69314718055994529</v>
      </c>
    </row>
    <row r="19" spans="1:50" x14ac:dyDescent="0.25">
      <c r="A19" t="s">
        <v>18</v>
      </c>
      <c r="B19">
        <v>2</v>
      </c>
      <c r="C19">
        <v>16</v>
      </c>
      <c r="D19">
        <v>10</v>
      </c>
      <c r="E19">
        <v>30</v>
      </c>
      <c r="F19">
        <v>4480</v>
      </c>
      <c r="G19">
        <v>448</v>
      </c>
      <c r="H19">
        <v>4338</v>
      </c>
      <c r="I19">
        <v>443</v>
      </c>
      <c r="J19">
        <v>427</v>
      </c>
      <c r="K19">
        <v>94.427402973175006</v>
      </c>
      <c r="L19">
        <v>94.453450918197603</v>
      </c>
      <c r="M19">
        <v>6.9837570190429601E-3</v>
      </c>
      <c r="N19">
        <v>3.6930322647094699E-2</v>
      </c>
      <c r="O19" s="4">
        <f t="shared" si="0"/>
        <v>96.830357142857139</v>
      </c>
      <c r="P19" s="3">
        <f t="shared" si="1"/>
        <v>2.1077545306512277E-2</v>
      </c>
      <c r="Q19" s="4">
        <f t="shared" si="2"/>
        <v>2.0535714285714306</v>
      </c>
      <c r="R19" s="4">
        <f t="shared" si="3"/>
        <v>1.5178571428571388</v>
      </c>
      <c r="S19" s="3">
        <f t="shared" si="4"/>
        <v>1.5852777340582422E-2</v>
      </c>
      <c r="T19" s="3">
        <f t="shared" si="5"/>
        <v>1.4093788287469317E-2</v>
      </c>
      <c r="U19">
        <f t="shared" si="6"/>
        <v>60</v>
      </c>
      <c r="V19">
        <f t="shared" si="7"/>
        <v>256</v>
      </c>
      <c r="W19">
        <f t="shared" si="8"/>
        <v>0.69314718055994529</v>
      </c>
    </row>
    <row r="20" spans="1:50" x14ac:dyDescent="0.25">
      <c r="A20" t="s">
        <v>18</v>
      </c>
      <c r="B20">
        <v>2</v>
      </c>
      <c r="C20">
        <v>32</v>
      </c>
      <c r="D20">
        <v>10</v>
      </c>
      <c r="E20">
        <v>30</v>
      </c>
      <c r="F20">
        <v>4480</v>
      </c>
      <c r="G20">
        <v>448</v>
      </c>
      <c r="H20">
        <v>4395</v>
      </c>
      <c r="I20">
        <v>443</v>
      </c>
      <c r="J20">
        <v>436</v>
      </c>
      <c r="K20">
        <v>537.56472873687699</v>
      </c>
      <c r="L20">
        <v>537.59657597541798</v>
      </c>
      <c r="M20">
        <v>3.3877611160278299E-2</v>
      </c>
      <c r="N20">
        <v>0.19647312164306599</v>
      </c>
      <c r="O20" s="4">
        <f t="shared" si="0"/>
        <v>98.102678571428569</v>
      </c>
      <c r="P20" s="3">
        <f t="shared" si="1"/>
        <v>0.11999212695019576</v>
      </c>
      <c r="Q20" s="4">
        <f t="shared" si="2"/>
        <v>0.78125</v>
      </c>
      <c r="R20" s="4">
        <f t="shared" si="3"/>
        <v>0.78125</v>
      </c>
      <c r="S20" s="3">
        <f t="shared" si="4"/>
        <v>7.648099469287023E-2</v>
      </c>
      <c r="T20" s="3">
        <f t="shared" si="5"/>
        <v>8.6114515789917467E-2</v>
      </c>
      <c r="U20">
        <f t="shared" si="6"/>
        <v>60</v>
      </c>
      <c r="V20">
        <f t="shared" si="7"/>
        <v>1024</v>
      </c>
      <c r="W20">
        <f t="shared" si="8"/>
        <v>0.69314718055994529</v>
      </c>
      <c r="AO20" t="s">
        <v>47</v>
      </c>
      <c r="AP20" t="s">
        <v>49</v>
      </c>
      <c r="AQ20" t="s">
        <v>50</v>
      </c>
      <c r="AR20" t="s">
        <v>51</v>
      </c>
      <c r="AS20" t="s">
        <v>52</v>
      </c>
      <c r="AT20" t="s">
        <v>53</v>
      </c>
      <c r="AU20" t="s">
        <v>54</v>
      </c>
      <c r="AV20" t="s">
        <v>55</v>
      </c>
      <c r="AW20">
        <v>1</v>
      </c>
      <c r="AX20" t="s">
        <v>56</v>
      </c>
    </row>
    <row r="21" spans="1:50" x14ac:dyDescent="0.25">
      <c r="A21" t="s">
        <v>18</v>
      </c>
      <c r="B21">
        <v>2</v>
      </c>
      <c r="C21">
        <v>64</v>
      </c>
      <c r="D21">
        <v>10</v>
      </c>
      <c r="E21">
        <v>30</v>
      </c>
      <c r="F21">
        <v>4480</v>
      </c>
      <c r="G21">
        <v>448</v>
      </c>
      <c r="H21">
        <v>4396</v>
      </c>
      <c r="I21">
        <v>444</v>
      </c>
      <c r="J21">
        <v>435</v>
      </c>
      <c r="K21">
        <v>2255.02351880073</v>
      </c>
      <c r="L21">
        <v>2255.0514500141098</v>
      </c>
      <c r="M21">
        <v>0.119678497314453</v>
      </c>
      <c r="N21">
        <v>0.86671710014343195</v>
      </c>
      <c r="O21" s="4">
        <f t="shared" si="0"/>
        <v>98.125</v>
      </c>
      <c r="P21" s="3">
        <f t="shared" si="1"/>
        <v>0.50335346401802006</v>
      </c>
      <c r="Q21" s="4">
        <f t="shared" si="2"/>
        <v>0.9821428571428612</v>
      </c>
      <c r="R21" s="4">
        <f t="shared" si="3"/>
        <v>1.0267857142857082</v>
      </c>
      <c r="S21" s="3">
        <f t="shared" si="4"/>
        <v>0.36336363612541189</v>
      </c>
      <c r="T21" s="3">
        <f t="shared" si="5"/>
        <v>0.38367496670356704</v>
      </c>
      <c r="U21">
        <f t="shared" si="6"/>
        <v>60</v>
      </c>
      <c r="V21">
        <f t="shared" si="7"/>
        <v>4096</v>
      </c>
      <c r="W21">
        <f t="shared" si="8"/>
        <v>0.69314718055994529</v>
      </c>
      <c r="AO21" t="s">
        <v>38</v>
      </c>
      <c r="AP21">
        <v>32</v>
      </c>
      <c r="AQ21">
        <v>30</v>
      </c>
      <c r="AR21">
        <v>30</v>
      </c>
      <c r="AS21">
        <v>900</v>
      </c>
      <c r="AT21">
        <v>158.78809836779499</v>
      </c>
      <c r="AU21">
        <v>0.39149454633402597</v>
      </c>
      <c r="AV21">
        <f t="shared" ref="AV21:AV29" si="9">AT21/AS21</f>
        <v>0.1764312204086611</v>
      </c>
      <c r="AW21">
        <v>1</v>
      </c>
      <c r="AX21">
        <f>AU21-AV21</f>
        <v>0.21506332592536487</v>
      </c>
    </row>
    <row r="22" spans="1:50" x14ac:dyDescent="0.25">
      <c r="O22" s="4" t="e">
        <f t="shared" si="0"/>
        <v>#DIV/0!</v>
      </c>
      <c r="P22" s="3" t="e">
        <f t="shared" si="1"/>
        <v>#DIV/0!</v>
      </c>
      <c r="Q22" s="4" t="e">
        <f t="shared" si="2"/>
        <v>#DIV/0!</v>
      </c>
      <c r="R22" s="4" t="e">
        <f t="shared" si="3"/>
        <v>#DIV/0!</v>
      </c>
      <c r="S22" s="3" t="e">
        <f t="shared" si="4"/>
        <v>#DIV/0!</v>
      </c>
      <c r="T22" s="3" t="e">
        <f t="shared" si="5"/>
        <v>#DIV/0!</v>
      </c>
      <c r="U22">
        <f t="shared" si="6"/>
        <v>0</v>
      </c>
      <c r="V22">
        <f t="shared" si="7"/>
        <v>0</v>
      </c>
      <c r="W22" t="e">
        <f t="shared" si="8"/>
        <v>#NUM!</v>
      </c>
      <c r="AO22" t="s">
        <v>43</v>
      </c>
      <c r="AP22">
        <v>32</v>
      </c>
      <c r="AQ22">
        <v>30</v>
      </c>
      <c r="AR22">
        <v>30</v>
      </c>
      <c r="AS22">
        <v>900</v>
      </c>
      <c r="AT22">
        <v>207.87505999286699</v>
      </c>
      <c r="AU22">
        <v>0.40322084349088699</v>
      </c>
      <c r="AV22">
        <f t="shared" si="9"/>
        <v>0.23097228888096333</v>
      </c>
      <c r="AW22">
        <v>1</v>
      </c>
      <c r="AX22">
        <f t="shared" ref="AX22:AX38" si="10">AU22-AV22</f>
        <v>0.17224855460992367</v>
      </c>
    </row>
    <row r="23" spans="1:50" x14ac:dyDescent="0.25">
      <c r="A23" t="s">
        <v>37</v>
      </c>
      <c r="B23">
        <v>1</v>
      </c>
      <c r="C23">
        <v>32</v>
      </c>
      <c r="D23">
        <v>10</v>
      </c>
      <c r="E23">
        <v>30</v>
      </c>
      <c r="F23">
        <v>2900</v>
      </c>
      <c r="G23">
        <v>290</v>
      </c>
      <c r="H23">
        <v>2525</v>
      </c>
      <c r="I23">
        <v>260</v>
      </c>
      <c r="J23">
        <v>247</v>
      </c>
      <c r="K23">
        <v>147.61332821846</v>
      </c>
      <c r="L23">
        <v>147.62431216239901</v>
      </c>
      <c r="M23">
        <v>1.9946336746215799E-2</v>
      </c>
      <c r="N23">
        <v>7.8759670257568304E-2</v>
      </c>
      <c r="O23" s="4">
        <f t="shared" si="0"/>
        <v>87.068965517241381</v>
      </c>
      <c r="P23" s="3">
        <f t="shared" si="1"/>
        <v>5.0901147661537929E-2</v>
      </c>
      <c r="Q23" s="4">
        <f t="shared" si="2"/>
        <v>2.5862068965517295</v>
      </c>
      <c r="R23" s="4">
        <f t="shared" si="3"/>
        <v>1.8965517241379217</v>
      </c>
      <c r="S23" s="3">
        <f t="shared" si="4"/>
        <v>2.7858522596030375E-2</v>
      </c>
      <c r="T23" s="3">
        <f t="shared" si="5"/>
        <v>3.095481091532213E-2</v>
      </c>
      <c r="U23">
        <f t="shared" si="6"/>
        <v>30</v>
      </c>
      <c r="V23">
        <f t="shared" si="7"/>
        <v>1024</v>
      </c>
      <c r="W23">
        <f t="shared" si="8"/>
        <v>0</v>
      </c>
      <c r="AO23" t="s">
        <v>39</v>
      </c>
      <c r="AP23">
        <v>32</v>
      </c>
      <c r="AQ23">
        <v>30</v>
      </c>
      <c r="AR23">
        <v>30</v>
      </c>
      <c r="AS23">
        <v>900</v>
      </c>
      <c r="AT23">
        <v>389.26333500927097</v>
      </c>
      <c r="AU23">
        <v>1.3021647187485801</v>
      </c>
      <c r="AV23">
        <f t="shared" si="9"/>
        <v>0.43251481667696773</v>
      </c>
      <c r="AW23">
        <v>1</v>
      </c>
      <c r="AX23">
        <f t="shared" si="10"/>
        <v>0.86964990207161241</v>
      </c>
    </row>
    <row r="24" spans="1:50" x14ac:dyDescent="0.25">
      <c r="A24" t="s">
        <v>19</v>
      </c>
      <c r="B24">
        <v>2</v>
      </c>
      <c r="C24">
        <v>32</v>
      </c>
      <c r="D24">
        <v>10</v>
      </c>
      <c r="E24">
        <v>30</v>
      </c>
      <c r="F24">
        <v>2800</v>
      </c>
      <c r="G24">
        <v>280</v>
      </c>
      <c r="H24">
        <v>2558</v>
      </c>
      <c r="I24">
        <v>265</v>
      </c>
      <c r="J24">
        <v>248</v>
      </c>
      <c r="K24">
        <v>261.21751260757401</v>
      </c>
      <c r="L24">
        <v>261.23351478576598</v>
      </c>
      <c r="M24">
        <v>3.2907247543334898E-2</v>
      </c>
      <c r="N24">
        <v>0.13862919807433999</v>
      </c>
      <c r="O24" s="4">
        <f t="shared" si="0"/>
        <v>91.357142857142861</v>
      </c>
      <c r="P24" s="3">
        <f t="shared" si="1"/>
        <v>9.3291968788419291E-2</v>
      </c>
      <c r="Q24" s="4">
        <f t="shared" si="2"/>
        <v>3.2857142857142776</v>
      </c>
      <c r="R24" s="4">
        <f t="shared" si="3"/>
        <v>2.7857142857142918</v>
      </c>
      <c r="S24" s="3">
        <f t="shared" si="4"/>
        <v>4.5337229285920697E-2</v>
      </c>
      <c r="T24" s="3">
        <f t="shared" si="5"/>
        <v>6.0384721245084393E-2</v>
      </c>
      <c r="U24">
        <f t="shared" si="6"/>
        <v>60</v>
      </c>
      <c r="V24">
        <f t="shared" si="7"/>
        <v>1024</v>
      </c>
      <c r="W24">
        <f t="shared" si="8"/>
        <v>0.69314718055994529</v>
      </c>
      <c r="AO24" t="s">
        <v>44</v>
      </c>
      <c r="AP24">
        <v>32</v>
      </c>
      <c r="AQ24">
        <v>30</v>
      </c>
      <c r="AR24">
        <v>30</v>
      </c>
      <c r="AS24">
        <v>900</v>
      </c>
      <c r="AT24">
        <v>401.36414231848499</v>
      </c>
      <c r="AU24">
        <v>1.58682937826251</v>
      </c>
      <c r="AV24">
        <f t="shared" si="9"/>
        <v>0.44596015813165002</v>
      </c>
      <c r="AW24">
        <v>1</v>
      </c>
      <c r="AX24">
        <f t="shared" si="10"/>
        <v>1.1408692201308601</v>
      </c>
    </row>
    <row r="25" spans="1:50" x14ac:dyDescent="0.25">
      <c r="A25" t="s">
        <v>19</v>
      </c>
      <c r="B25">
        <v>3</v>
      </c>
      <c r="C25">
        <v>32</v>
      </c>
      <c r="D25">
        <v>10</v>
      </c>
      <c r="E25">
        <v>30</v>
      </c>
      <c r="F25">
        <v>2700</v>
      </c>
      <c r="G25">
        <v>270</v>
      </c>
      <c r="H25">
        <v>2500</v>
      </c>
      <c r="I25">
        <v>261</v>
      </c>
      <c r="J25">
        <v>241</v>
      </c>
      <c r="K25">
        <v>360.864139795303</v>
      </c>
      <c r="L25">
        <v>360.87708735465998</v>
      </c>
      <c r="M25">
        <v>4.4882297515869099E-2</v>
      </c>
      <c r="N25">
        <v>0.20342707633972101</v>
      </c>
      <c r="O25" s="4">
        <f t="shared" si="0"/>
        <v>92.592592592592595</v>
      </c>
      <c r="P25" s="3">
        <f t="shared" si="1"/>
        <v>0.13365338510937147</v>
      </c>
      <c r="Q25" s="4">
        <f t="shared" si="2"/>
        <v>4.0740740740740762</v>
      </c>
      <c r="R25" s="4">
        <f t="shared" si="3"/>
        <v>3.3333333333333286</v>
      </c>
      <c r="S25" s="3">
        <f t="shared" si="4"/>
        <v>6.9773691230349544E-2</v>
      </c>
      <c r="T25" s="3">
        <f t="shared" si="5"/>
        <v>8.8771087593502371E-2</v>
      </c>
      <c r="U25">
        <f t="shared" si="6"/>
        <v>90</v>
      </c>
      <c r="V25">
        <f t="shared" si="7"/>
        <v>1024</v>
      </c>
      <c r="W25">
        <f t="shared" si="8"/>
        <v>1.0986122886681098</v>
      </c>
      <c r="AO25" t="s">
        <v>46</v>
      </c>
      <c r="AP25">
        <v>32</v>
      </c>
      <c r="AQ25">
        <v>30</v>
      </c>
      <c r="AR25">
        <v>30</v>
      </c>
      <c r="AS25">
        <v>900</v>
      </c>
      <c r="AT25">
        <v>524.90964626877803</v>
      </c>
      <c r="AU25">
        <v>1.3437052694412901</v>
      </c>
      <c r="AV25">
        <f t="shared" si="9"/>
        <v>0.58323294029864226</v>
      </c>
      <c r="AW25">
        <v>1</v>
      </c>
      <c r="AX25">
        <f t="shared" si="10"/>
        <v>0.76047232914264784</v>
      </c>
    </row>
    <row r="26" spans="1:50" x14ac:dyDescent="0.25">
      <c r="A26" t="s">
        <v>19</v>
      </c>
      <c r="B26">
        <v>4</v>
      </c>
      <c r="C26">
        <v>32</v>
      </c>
      <c r="D26">
        <v>10</v>
      </c>
      <c r="E26">
        <v>30</v>
      </c>
      <c r="F26">
        <v>2600</v>
      </c>
      <c r="G26">
        <v>260</v>
      </c>
      <c r="H26">
        <v>2471</v>
      </c>
      <c r="I26">
        <v>252</v>
      </c>
      <c r="J26">
        <v>243</v>
      </c>
      <c r="K26">
        <v>446.386401653289</v>
      </c>
      <c r="L26">
        <v>446.40938806533802</v>
      </c>
      <c r="M26">
        <v>6.18412494659423E-2</v>
      </c>
      <c r="N26">
        <v>0.25329494476318298</v>
      </c>
      <c r="O26" s="4">
        <f t="shared" si="0"/>
        <v>95.038461538461533</v>
      </c>
      <c r="P26" s="3">
        <f t="shared" si="1"/>
        <v>0.17168707755895732</v>
      </c>
      <c r="Q26" s="4">
        <f t="shared" si="2"/>
        <v>1.8846153846153868</v>
      </c>
      <c r="R26" s="4">
        <f t="shared" si="3"/>
        <v>1.576923076923066</v>
      </c>
      <c r="S26" s="3">
        <f t="shared" si="4"/>
        <v>8.1607867204225665E-2</v>
      </c>
      <c r="T26" s="3">
        <f t="shared" si="5"/>
        <v>0.10984582809301502</v>
      </c>
      <c r="U26">
        <f t="shared" si="6"/>
        <v>120</v>
      </c>
      <c r="V26">
        <f t="shared" si="7"/>
        <v>1024</v>
      </c>
      <c r="W26">
        <f t="shared" si="8"/>
        <v>1.3862943611198906</v>
      </c>
      <c r="AO26" t="s">
        <v>41</v>
      </c>
      <c r="AP26">
        <v>32</v>
      </c>
      <c r="AQ26">
        <v>30</v>
      </c>
      <c r="AR26">
        <v>30</v>
      </c>
      <c r="AS26">
        <v>900</v>
      </c>
      <c r="AT26">
        <v>529.54756698123902</v>
      </c>
      <c r="AU26">
        <v>1.1222272564709901</v>
      </c>
      <c r="AV26">
        <f t="shared" si="9"/>
        <v>0.58838618553471</v>
      </c>
      <c r="AW26">
        <v>1</v>
      </c>
      <c r="AX26">
        <f t="shared" si="10"/>
        <v>0.53384107093628008</v>
      </c>
    </row>
    <row r="27" spans="1:50" x14ac:dyDescent="0.25">
      <c r="A27" t="s">
        <v>19</v>
      </c>
      <c r="B27">
        <v>5</v>
      </c>
      <c r="C27">
        <v>32</v>
      </c>
      <c r="D27">
        <v>10</v>
      </c>
      <c r="E27">
        <v>30</v>
      </c>
      <c r="F27">
        <v>2500</v>
      </c>
      <c r="G27">
        <v>250</v>
      </c>
      <c r="H27">
        <v>2360</v>
      </c>
      <c r="I27">
        <v>241</v>
      </c>
      <c r="J27">
        <v>227</v>
      </c>
      <c r="K27">
        <v>520.16905474662701</v>
      </c>
      <c r="L27">
        <v>520.18111348152104</v>
      </c>
      <c r="M27">
        <v>6.6791057586669894E-2</v>
      </c>
      <c r="N27">
        <v>0.31814098358154203</v>
      </c>
      <c r="O27" s="4">
        <f t="shared" si="0"/>
        <v>94.399999999999991</v>
      </c>
      <c r="P27" s="3">
        <f t="shared" si="1"/>
        <v>0.2080676218986508</v>
      </c>
      <c r="Q27" s="4">
        <f t="shared" si="2"/>
        <v>2</v>
      </c>
      <c r="R27" s="4">
        <f t="shared" si="3"/>
        <v>3.5999999999999943</v>
      </c>
      <c r="S27" s="3">
        <f t="shared" si="4"/>
        <v>0.11007336168289122</v>
      </c>
      <c r="T27" s="3">
        <f t="shared" si="5"/>
        <v>0.14127656431198091</v>
      </c>
      <c r="U27">
        <f t="shared" si="6"/>
        <v>150</v>
      </c>
      <c r="V27">
        <f t="shared" si="7"/>
        <v>1024</v>
      </c>
      <c r="W27">
        <f t="shared" si="8"/>
        <v>1.6094379124341003</v>
      </c>
      <c r="AO27" t="s">
        <v>36</v>
      </c>
      <c r="AP27">
        <v>32</v>
      </c>
      <c r="AQ27">
        <v>30</v>
      </c>
      <c r="AR27">
        <v>30</v>
      </c>
      <c r="AS27">
        <v>900</v>
      </c>
      <c r="AT27">
        <v>584.27675773122905</v>
      </c>
      <c r="AU27">
        <v>2.0278771654172498</v>
      </c>
      <c r="AV27">
        <f t="shared" si="9"/>
        <v>0.64919639747914337</v>
      </c>
      <c r="AW27">
        <v>1</v>
      </c>
      <c r="AX27">
        <f t="shared" si="10"/>
        <v>1.3786807679381066</v>
      </c>
    </row>
    <row r="28" spans="1:50" x14ac:dyDescent="0.25">
      <c r="A28" t="s">
        <v>19</v>
      </c>
      <c r="B28">
        <v>6</v>
      </c>
      <c r="C28">
        <v>32</v>
      </c>
      <c r="D28">
        <v>10</v>
      </c>
      <c r="E28">
        <v>30</v>
      </c>
      <c r="F28">
        <v>2400</v>
      </c>
      <c r="G28">
        <v>240</v>
      </c>
      <c r="H28">
        <v>2298</v>
      </c>
      <c r="I28">
        <v>234</v>
      </c>
      <c r="J28">
        <v>224</v>
      </c>
      <c r="K28">
        <v>587.46218729019097</v>
      </c>
      <c r="L28">
        <v>587.48216319084099</v>
      </c>
      <c r="M28">
        <v>7.8789949417114202E-2</v>
      </c>
      <c r="N28">
        <v>0.35405325889587402</v>
      </c>
      <c r="O28" s="4">
        <f t="shared" si="0"/>
        <v>95.75</v>
      </c>
      <c r="P28" s="3">
        <f t="shared" si="1"/>
        <v>0.2447759113709129</v>
      </c>
      <c r="Q28" s="4">
        <f t="shared" si="2"/>
        <v>1.75</v>
      </c>
      <c r="R28" s="4">
        <f t="shared" si="3"/>
        <v>2.4166666666666714</v>
      </c>
      <c r="S28" s="3">
        <f t="shared" si="4"/>
        <v>0.10927734752496113</v>
      </c>
      <c r="T28" s="3">
        <f t="shared" si="5"/>
        <v>0.16598596195379869</v>
      </c>
      <c r="U28">
        <f t="shared" si="6"/>
        <v>180</v>
      </c>
      <c r="V28">
        <f t="shared" si="7"/>
        <v>1024</v>
      </c>
      <c r="W28">
        <f t="shared" si="8"/>
        <v>1.791759469228055</v>
      </c>
      <c r="AO28" t="s">
        <v>42</v>
      </c>
      <c r="AP28">
        <v>32</v>
      </c>
      <c r="AQ28">
        <v>30</v>
      </c>
      <c r="AR28">
        <v>30</v>
      </c>
      <c r="AS28">
        <v>900</v>
      </c>
      <c r="AT28">
        <v>612.52786883378894</v>
      </c>
      <c r="AU28">
        <v>1.95660683051962</v>
      </c>
      <c r="AV28">
        <f t="shared" si="9"/>
        <v>0.68058652092643213</v>
      </c>
      <c r="AW28">
        <v>1</v>
      </c>
      <c r="AX28">
        <f t="shared" si="10"/>
        <v>1.2760203095931879</v>
      </c>
    </row>
    <row r="29" spans="1:50" x14ac:dyDescent="0.25">
      <c r="A29" t="s">
        <v>19</v>
      </c>
      <c r="B29">
        <v>7</v>
      </c>
      <c r="C29">
        <v>32</v>
      </c>
      <c r="D29">
        <v>10</v>
      </c>
      <c r="E29">
        <v>30</v>
      </c>
      <c r="F29">
        <v>2300</v>
      </c>
      <c r="G29">
        <v>230</v>
      </c>
      <c r="H29">
        <v>2210</v>
      </c>
      <c r="I29">
        <v>225</v>
      </c>
      <c r="J29">
        <v>216</v>
      </c>
      <c r="K29">
        <v>644.61639046668995</v>
      </c>
      <c r="L29">
        <v>644.63238310813904</v>
      </c>
      <c r="M29">
        <v>9.3748807907104395E-2</v>
      </c>
      <c r="N29">
        <v>0.410901069641113</v>
      </c>
      <c r="O29" s="4">
        <f t="shared" si="0"/>
        <v>96.086956521739125</v>
      </c>
      <c r="P29" s="3">
        <f t="shared" si="1"/>
        <v>0.28026799585508261</v>
      </c>
      <c r="Q29" s="4">
        <f t="shared" si="2"/>
        <v>1.7391304347826093</v>
      </c>
      <c r="R29" s="4">
        <f t="shared" si="3"/>
        <v>2.173913043478251</v>
      </c>
      <c r="S29" s="3">
        <f t="shared" si="4"/>
        <v>0.1306330737860304</v>
      </c>
      <c r="T29" s="3">
        <f t="shared" si="5"/>
        <v>0.18651918794797823</v>
      </c>
      <c r="U29">
        <f t="shared" si="6"/>
        <v>210</v>
      </c>
      <c r="V29">
        <f t="shared" si="7"/>
        <v>1024</v>
      </c>
      <c r="W29">
        <f t="shared" si="8"/>
        <v>1.9459101490553132</v>
      </c>
      <c r="AV29" t="e">
        <f t="shared" si="9"/>
        <v>#DIV/0!</v>
      </c>
      <c r="AW29">
        <v>1</v>
      </c>
      <c r="AX29" t="e">
        <f t="shared" si="10"/>
        <v>#DIV/0!</v>
      </c>
    </row>
    <row r="30" spans="1:50" x14ac:dyDescent="0.25">
      <c r="A30" t="s">
        <v>19</v>
      </c>
      <c r="B30">
        <v>8</v>
      </c>
      <c r="C30">
        <v>32</v>
      </c>
      <c r="D30">
        <v>10</v>
      </c>
      <c r="E30">
        <v>30</v>
      </c>
      <c r="F30">
        <v>2200</v>
      </c>
      <c r="G30">
        <v>220</v>
      </c>
      <c r="H30">
        <v>2112</v>
      </c>
      <c r="I30">
        <v>215</v>
      </c>
      <c r="J30">
        <v>206</v>
      </c>
      <c r="K30">
        <v>699.18353462219204</v>
      </c>
      <c r="L30">
        <v>699.19549584388699</v>
      </c>
      <c r="M30">
        <v>0.105757713317871</v>
      </c>
      <c r="N30">
        <v>0.46874690055847101</v>
      </c>
      <c r="O30" s="4">
        <f t="shared" si="0"/>
        <v>96</v>
      </c>
      <c r="P30" s="3">
        <f t="shared" si="1"/>
        <v>0.31781069755554181</v>
      </c>
      <c r="Q30" s="4">
        <f t="shared" si="2"/>
        <v>1.7272727272727337</v>
      </c>
      <c r="R30" s="4">
        <f t="shared" si="3"/>
        <v>2.3636363636363598</v>
      </c>
      <c r="S30" s="3">
        <f t="shared" si="4"/>
        <v>0.1509362030029292</v>
      </c>
      <c r="T30" s="3">
        <f t="shared" si="5"/>
        <v>0.21205298423767083</v>
      </c>
      <c r="U30">
        <f t="shared" si="6"/>
        <v>240</v>
      </c>
      <c r="V30">
        <f t="shared" si="7"/>
        <v>1024</v>
      </c>
      <c r="W30">
        <f t="shared" si="8"/>
        <v>2.0794415416798357</v>
      </c>
      <c r="AO30" t="s">
        <v>48</v>
      </c>
      <c r="AP30" t="s">
        <v>49</v>
      </c>
      <c r="AQ30" t="s">
        <v>50</v>
      </c>
      <c r="AR30" t="s">
        <v>51</v>
      </c>
      <c r="AS30" t="s">
        <v>52</v>
      </c>
      <c r="AT30" t="s">
        <v>53</v>
      </c>
      <c r="AU30" t="s">
        <v>54</v>
      </c>
      <c r="AV30" t="s">
        <v>55</v>
      </c>
      <c r="AW30">
        <v>1</v>
      </c>
      <c r="AX30" t="e">
        <f t="shared" si="10"/>
        <v>#VALUE!</v>
      </c>
    </row>
    <row r="31" spans="1:50" x14ac:dyDescent="0.25">
      <c r="O31" s="4" t="e">
        <f t="shared" si="0"/>
        <v>#DIV/0!</v>
      </c>
      <c r="P31" s="3" t="e">
        <f t="shared" si="1"/>
        <v>#DIV/0!</v>
      </c>
      <c r="Q31" s="4" t="e">
        <f t="shared" si="2"/>
        <v>#DIV/0!</v>
      </c>
      <c r="R31" s="4" t="e">
        <f t="shared" si="3"/>
        <v>#DIV/0!</v>
      </c>
      <c r="S31" s="3" t="e">
        <f t="shared" si="4"/>
        <v>#DIV/0!</v>
      </c>
      <c r="T31" s="3" t="e">
        <f t="shared" si="5"/>
        <v>#DIV/0!</v>
      </c>
      <c r="U31">
        <f t="shared" si="6"/>
        <v>0</v>
      </c>
      <c r="V31">
        <f t="shared" si="7"/>
        <v>0</v>
      </c>
      <c r="W31" t="e">
        <f t="shared" si="8"/>
        <v>#NUM!</v>
      </c>
      <c r="AO31" t="s">
        <v>36</v>
      </c>
      <c r="AP31">
        <v>32</v>
      </c>
      <c r="AQ31">
        <v>30</v>
      </c>
      <c r="AR31">
        <v>46</v>
      </c>
      <c r="AS31">
        <v>690</v>
      </c>
      <c r="AT31">
        <v>39.126650295515098</v>
      </c>
      <c r="AU31">
        <v>0.29551845383207198</v>
      </c>
      <c r="AV31">
        <f t="shared" ref="AV31:AV38" si="11">AT31/AS31</f>
        <v>5.6705290283355213E-2</v>
      </c>
      <c r="AW31">
        <v>1</v>
      </c>
      <c r="AX31">
        <f t="shared" si="10"/>
        <v>0.23881316354871676</v>
      </c>
    </row>
    <row r="32" spans="1:50" x14ac:dyDescent="0.25">
      <c r="A32" t="s">
        <v>37</v>
      </c>
      <c r="B32">
        <v>2</v>
      </c>
      <c r="C32">
        <v>2</v>
      </c>
      <c r="D32">
        <v>10</v>
      </c>
      <c r="E32">
        <v>30</v>
      </c>
      <c r="F32">
        <v>2800</v>
      </c>
      <c r="G32">
        <v>280</v>
      </c>
      <c r="H32">
        <v>2314</v>
      </c>
      <c r="I32">
        <v>244</v>
      </c>
      <c r="J32">
        <v>212</v>
      </c>
      <c r="K32">
        <v>1.43414306640625</v>
      </c>
      <c r="L32">
        <v>1.45009469985961</v>
      </c>
      <c r="M32">
        <v>0</v>
      </c>
      <c r="N32">
        <v>2.0093917846679601E-3</v>
      </c>
      <c r="O32" s="4">
        <f t="shared" si="0"/>
        <v>82.642857142857139</v>
      </c>
      <c r="P32" s="3">
        <f t="shared" si="1"/>
        <v>5.121939522879464E-4</v>
      </c>
      <c r="Q32" s="4">
        <f t="shared" si="2"/>
        <v>4.5</v>
      </c>
      <c r="R32" s="4">
        <f t="shared" si="3"/>
        <v>6.9285714285714306</v>
      </c>
      <c r="S32" s="3">
        <f t="shared" si="4"/>
        <v>1.4971978323800137E-3</v>
      </c>
      <c r="T32" s="3">
        <f t="shared" si="5"/>
        <v>5.121939522879464E-4</v>
      </c>
      <c r="U32">
        <f t="shared" si="6"/>
        <v>60</v>
      </c>
      <c r="V32">
        <f t="shared" si="7"/>
        <v>4</v>
      </c>
      <c r="W32">
        <f t="shared" si="8"/>
        <v>0.69314718055994529</v>
      </c>
      <c r="AO32" t="s">
        <v>39</v>
      </c>
      <c r="AP32">
        <v>32</v>
      </c>
      <c r="AQ32">
        <v>30</v>
      </c>
      <c r="AR32">
        <v>46</v>
      </c>
      <c r="AS32">
        <v>690</v>
      </c>
      <c r="AT32">
        <v>54.256553571176902</v>
      </c>
      <c r="AU32">
        <v>0.26388139137637601</v>
      </c>
      <c r="AV32">
        <f t="shared" si="11"/>
        <v>7.863268633503899E-2</v>
      </c>
      <c r="AW32">
        <v>1</v>
      </c>
      <c r="AX32">
        <f t="shared" si="10"/>
        <v>0.185248705041337</v>
      </c>
    </row>
    <row r="33" spans="1:50" x14ac:dyDescent="0.25">
      <c r="A33" t="s">
        <v>20</v>
      </c>
      <c r="B33">
        <v>2</v>
      </c>
      <c r="C33">
        <v>4</v>
      </c>
      <c r="D33">
        <v>10</v>
      </c>
      <c r="E33">
        <v>30</v>
      </c>
      <c r="F33">
        <v>2800</v>
      </c>
      <c r="G33">
        <v>280</v>
      </c>
      <c r="H33">
        <v>2224</v>
      </c>
      <c r="I33">
        <v>237</v>
      </c>
      <c r="J33">
        <v>213</v>
      </c>
      <c r="K33">
        <v>2.7286295890808101</v>
      </c>
      <c r="L33">
        <v>2.74062871932983</v>
      </c>
      <c r="M33">
        <v>0</v>
      </c>
      <c r="N33">
        <v>2.9933452606201098E-3</v>
      </c>
      <c r="O33" s="4">
        <f t="shared" si="0"/>
        <v>79.428571428571431</v>
      </c>
      <c r="P33" s="3">
        <f t="shared" si="1"/>
        <v>9.7451056752886076E-4</v>
      </c>
      <c r="Q33" s="4">
        <f t="shared" si="2"/>
        <v>5.2142857142857082</v>
      </c>
      <c r="R33" s="4">
        <f t="shared" si="3"/>
        <v>3.3571428571428612</v>
      </c>
      <c r="S33" s="3">
        <f t="shared" si="4"/>
        <v>2.0188346930912491E-3</v>
      </c>
      <c r="T33" s="3">
        <f t="shared" si="5"/>
        <v>9.7451056752886076E-4</v>
      </c>
      <c r="U33">
        <f t="shared" si="6"/>
        <v>60</v>
      </c>
      <c r="V33">
        <f t="shared" si="7"/>
        <v>16</v>
      </c>
      <c r="W33">
        <f t="shared" si="8"/>
        <v>0.69314718055994529</v>
      </c>
      <c r="AO33" t="s">
        <v>46</v>
      </c>
      <c r="AP33">
        <v>32</v>
      </c>
      <c r="AQ33">
        <v>30</v>
      </c>
      <c r="AR33">
        <v>46</v>
      </c>
      <c r="AS33">
        <v>690</v>
      </c>
      <c r="AT33">
        <v>72.533274651079097</v>
      </c>
      <c r="AU33">
        <v>0.33200805176123899</v>
      </c>
      <c r="AV33">
        <f t="shared" si="11"/>
        <v>0.10512068790011464</v>
      </c>
      <c r="AW33">
        <v>1</v>
      </c>
      <c r="AX33">
        <f t="shared" si="10"/>
        <v>0.22688736386112435</v>
      </c>
    </row>
    <row r="34" spans="1:50" x14ac:dyDescent="0.25">
      <c r="A34" t="s">
        <v>20</v>
      </c>
      <c r="B34">
        <v>2</v>
      </c>
      <c r="C34">
        <v>8</v>
      </c>
      <c r="D34">
        <v>10</v>
      </c>
      <c r="E34">
        <v>30</v>
      </c>
      <c r="F34">
        <v>2800</v>
      </c>
      <c r="G34">
        <v>280</v>
      </c>
      <c r="H34">
        <v>2273</v>
      </c>
      <c r="I34">
        <v>235</v>
      </c>
      <c r="J34">
        <v>214</v>
      </c>
      <c r="K34">
        <v>13.8829491138458</v>
      </c>
      <c r="L34">
        <v>13.8978397846221</v>
      </c>
      <c r="M34">
        <v>1.99651718139648E-3</v>
      </c>
      <c r="N34">
        <v>8.9762210845947196E-3</v>
      </c>
      <c r="O34" s="4">
        <f t="shared" si="0"/>
        <v>81.178571428571431</v>
      </c>
      <c r="P34" s="3">
        <f t="shared" si="1"/>
        <v>4.9581961120877859E-3</v>
      </c>
      <c r="Q34" s="4">
        <f t="shared" si="2"/>
        <v>2.75</v>
      </c>
      <c r="R34" s="4">
        <f t="shared" si="3"/>
        <v>4.7500000000000142</v>
      </c>
      <c r="S34" s="3">
        <f t="shared" si="4"/>
        <v>4.0180249725069337E-3</v>
      </c>
      <c r="T34" s="3">
        <f t="shared" si="5"/>
        <v>2.9616789306913058E-3</v>
      </c>
      <c r="U34">
        <f t="shared" si="6"/>
        <v>60</v>
      </c>
      <c r="V34">
        <f t="shared" si="7"/>
        <v>64</v>
      </c>
      <c r="W34">
        <f t="shared" si="8"/>
        <v>0.69314718055994529</v>
      </c>
      <c r="AO34" t="s">
        <v>43</v>
      </c>
      <c r="AP34">
        <v>32</v>
      </c>
      <c r="AQ34">
        <v>30</v>
      </c>
      <c r="AR34">
        <v>46</v>
      </c>
      <c r="AS34">
        <v>690</v>
      </c>
      <c r="AT34">
        <v>74.586875158166293</v>
      </c>
      <c r="AU34">
        <v>0.30321636204815799</v>
      </c>
      <c r="AV34">
        <f t="shared" si="11"/>
        <v>0.10809692051908158</v>
      </c>
      <c r="AW34">
        <v>1</v>
      </c>
      <c r="AX34">
        <f t="shared" si="10"/>
        <v>0.1951194415290764</v>
      </c>
    </row>
    <row r="35" spans="1:50" x14ac:dyDescent="0.25">
      <c r="A35" t="s">
        <v>20</v>
      </c>
      <c r="B35">
        <v>2</v>
      </c>
      <c r="C35">
        <v>16</v>
      </c>
      <c r="D35">
        <v>10</v>
      </c>
      <c r="E35">
        <v>30</v>
      </c>
      <c r="F35">
        <v>2800</v>
      </c>
      <c r="G35">
        <v>280</v>
      </c>
      <c r="H35">
        <v>2439</v>
      </c>
      <c r="I35">
        <v>255</v>
      </c>
      <c r="J35">
        <v>232</v>
      </c>
      <c r="K35">
        <v>44.564868688583303</v>
      </c>
      <c r="L35">
        <v>44.576806306838897</v>
      </c>
      <c r="M35">
        <v>6.9789886474609297E-3</v>
      </c>
      <c r="N35">
        <v>3.4866809844970703E-2</v>
      </c>
      <c r="O35" s="4">
        <f t="shared" si="0"/>
        <v>87.107142857142861</v>
      </c>
      <c r="P35" s="3">
        <f t="shared" si="1"/>
        <v>1.5916024531636895E-2</v>
      </c>
      <c r="Q35" s="4">
        <f t="shared" si="2"/>
        <v>3.9642857142857082</v>
      </c>
      <c r="R35" s="4">
        <f t="shared" si="3"/>
        <v>4.25</v>
      </c>
      <c r="S35" s="3">
        <f t="shared" si="4"/>
        <v>1.8950785313333808E-2</v>
      </c>
      <c r="T35" s="3">
        <f t="shared" si="5"/>
        <v>8.9370358841759645E-3</v>
      </c>
      <c r="U35">
        <f t="shared" si="6"/>
        <v>60</v>
      </c>
      <c r="V35">
        <f t="shared" si="7"/>
        <v>256</v>
      </c>
      <c r="W35">
        <f t="shared" si="8"/>
        <v>0.69314718055994529</v>
      </c>
      <c r="AO35" t="s">
        <v>44</v>
      </c>
      <c r="AP35">
        <v>32</v>
      </c>
      <c r="AQ35">
        <v>30</v>
      </c>
      <c r="AR35">
        <v>46</v>
      </c>
      <c r="AS35">
        <v>690</v>
      </c>
      <c r="AT35">
        <v>75.617541788223093</v>
      </c>
      <c r="AU35">
        <v>0.62606179524840899</v>
      </c>
      <c r="AV35">
        <f t="shared" si="11"/>
        <v>0.10959064027278709</v>
      </c>
      <c r="AW35">
        <v>1</v>
      </c>
      <c r="AX35">
        <f t="shared" si="10"/>
        <v>0.5164711549756219</v>
      </c>
    </row>
    <row r="36" spans="1:50" x14ac:dyDescent="0.25">
      <c r="A36" t="s">
        <v>20</v>
      </c>
      <c r="B36">
        <v>2</v>
      </c>
      <c r="C36">
        <v>32</v>
      </c>
      <c r="D36">
        <v>10</v>
      </c>
      <c r="E36">
        <v>30</v>
      </c>
      <c r="F36">
        <v>2800</v>
      </c>
      <c r="G36">
        <v>280</v>
      </c>
      <c r="H36">
        <v>2542</v>
      </c>
      <c r="I36">
        <v>260</v>
      </c>
      <c r="J36">
        <v>246</v>
      </c>
      <c r="K36">
        <v>260.17443323135302</v>
      </c>
      <c r="L36">
        <v>260.18731546401898</v>
      </c>
      <c r="M36">
        <v>3.3910036087036098E-2</v>
      </c>
      <c r="N36">
        <v>0.14561080932617099</v>
      </c>
      <c r="O36" s="4">
        <f t="shared" si="0"/>
        <v>90.785714285714278</v>
      </c>
      <c r="P36" s="3">
        <f t="shared" si="1"/>
        <v>9.2919440439768936E-2</v>
      </c>
      <c r="Q36" s="4">
        <f t="shared" si="2"/>
        <v>2.0714285714285836</v>
      </c>
      <c r="R36" s="4">
        <f t="shared" si="3"/>
        <v>2.9285714285714164</v>
      </c>
      <c r="S36" s="3">
        <f t="shared" si="4"/>
        <v>5.2691368886402051E-2</v>
      </c>
      <c r="T36" s="3">
        <f t="shared" si="5"/>
        <v>5.9009404352732837E-2</v>
      </c>
      <c r="U36">
        <f t="shared" si="6"/>
        <v>60</v>
      </c>
      <c r="V36">
        <f t="shared" si="7"/>
        <v>1024</v>
      </c>
      <c r="W36">
        <f t="shared" si="8"/>
        <v>0.69314718055994529</v>
      </c>
      <c r="AO36" t="s">
        <v>41</v>
      </c>
      <c r="AP36">
        <v>32</v>
      </c>
      <c r="AQ36">
        <v>30</v>
      </c>
      <c r="AR36">
        <v>46</v>
      </c>
      <c r="AS36">
        <v>690</v>
      </c>
      <c r="AT36">
        <v>81.586949521695004</v>
      </c>
      <c r="AU36">
        <v>0.96092946183503003</v>
      </c>
      <c r="AV36">
        <f t="shared" si="11"/>
        <v>0.11824195582854348</v>
      </c>
      <c r="AW36">
        <v>1</v>
      </c>
      <c r="AX36">
        <f t="shared" si="10"/>
        <v>0.84268750600648656</v>
      </c>
    </row>
    <row r="37" spans="1:50" x14ac:dyDescent="0.25">
      <c r="A37" t="s">
        <v>20</v>
      </c>
      <c r="B37">
        <v>2</v>
      </c>
      <c r="C37">
        <v>64</v>
      </c>
      <c r="D37">
        <v>10</v>
      </c>
      <c r="E37">
        <v>30</v>
      </c>
      <c r="F37">
        <v>2800</v>
      </c>
      <c r="G37">
        <v>280</v>
      </c>
      <c r="H37">
        <v>2550</v>
      </c>
      <c r="I37">
        <v>263</v>
      </c>
      <c r="J37">
        <v>241</v>
      </c>
      <c r="K37">
        <v>1082.3391640186301</v>
      </c>
      <c r="L37">
        <v>1082.3579878807</v>
      </c>
      <c r="M37">
        <v>0.12566590309143</v>
      </c>
      <c r="N37">
        <v>0.54757165908813399</v>
      </c>
      <c r="O37" s="4">
        <f t="shared" si="0"/>
        <v>91.071428571428569</v>
      </c>
      <c r="P37" s="3">
        <f t="shared" si="1"/>
        <v>0.38654970143522505</v>
      </c>
      <c r="Q37" s="4">
        <f t="shared" si="2"/>
        <v>2.8571428571428612</v>
      </c>
      <c r="R37" s="4">
        <f t="shared" si="3"/>
        <v>4.9999999999999858</v>
      </c>
      <c r="S37" s="3">
        <f t="shared" si="4"/>
        <v>0.16102195765290894</v>
      </c>
      <c r="T37" s="3">
        <f t="shared" si="5"/>
        <v>0.26088379834379505</v>
      </c>
      <c r="U37">
        <f t="shared" si="6"/>
        <v>60</v>
      </c>
      <c r="V37">
        <f t="shared" si="7"/>
        <v>4096</v>
      </c>
      <c r="W37">
        <f t="shared" si="8"/>
        <v>0.69314718055994529</v>
      </c>
      <c r="AO37" t="s">
        <v>38</v>
      </c>
      <c r="AP37">
        <v>32</v>
      </c>
      <c r="AQ37">
        <v>30</v>
      </c>
      <c r="AR37">
        <v>46</v>
      </c>
      <c r="AS37">
        <v>690</v>
      </c>
      <c r="AT37">
        <v>86.131166767975998</v>
      </c>
      <c r="AU37">
        <v>0.28924992707586</v>
      </c>
      <c r="AV37">
        <f t="shared" si="11"/>
        <v>0.1248277779246029</v>
      </c>
      <c r="AW37">
        <v>1</v>
      </c>
      <c r="AX37">
        <f t="shared" si="10"/>
        <v>0.16442214915125711</v>
      </c>
    </row>
    <row r="38" spans="1:50" x14ac:dyDescent="0.25">
      <c r="A38" t="s">
        <v>20</v>
      </c>
      <c r="B38">
        <v>2</v>
      </c>
      <c r="C38">
        <v>128</v>
      </c>
      <c r="D38">
        <v>10</v>
      </c>
      <c r="E38">
        <v>30</v>
      </c>
      <c r="F38">
        <v>2800</v>
      </c>
      <c r="G38">
        <v>280</v>
      </c>
      <c r="H38">
        <v>2544</v>
      </c>
      <c r="I38">
        <v>261</v>
      </c>
      <c r="J38">
        <v>242</v>
      </c>
      <c r="K38">
        <v>6285.1996898651096</v>
      </c>
      <c r="L38">
        <v>6285.2255532741501</v>
      </c>
      <c r="M38">
        <v>0.71006584167480402</v>
      </c>
      <c r="N38">
        <v>3.02388572692871</v>
      </c>
      <c r="O38" s="4">
        <f t="shared" si="0"/>
        <v>90.857142857142861</v>
      </c>
      <c r="P38" s="3">
        <f t="shared" si="1"/>
        <v>2.2447141749518247</v>
      </c>
      <c r="Q38" s="4">
        <f t="shared" si="2"/>
        <v>2.3571428571428612</v>
      </c>
      <c r="R38" s="4">
        <f t="shared" si="3"/>
        <v>4.4285714285714306</v>
      </c>
      <c r="S38" s="3">
        <f t="shared" si="4"/>
        <v>0.77917155197688537</v>
      </c>
      <c r="T38" s="3">
        <f t="shared" si="5"/>
        <v>1.5346483332770207</v>
      </c>
      <c r="U38">
        <f t="shared" si="6"/>
        <v>60</v>
      </c>
      <c r="V38">
        <f t="shared" si="7"/>
        <v>16384</v>
      </c>
      <c r="W38">
        <f t="shared" si="8"/>
        <v>0.69314718055994529</v>
      </c>
      <c r="AO38" t="s">
        <v>42</v>
      </c>
      <c r="AP38">
        <v>32</v>
      </c>
      <c r="AQ38">
        <v>30</v>
      </c>
      <c r="AR38">
        <v>46</v>
      </c>
      <c r="AS38">
        <v>690</v>
      </c>
      <c r="AT38">
        <v>226.170818640672</v>
      </c>
      <c r="AU38">
        <v>0.98841964093851598</v>
      </c>
      <c r="AV38">
        <f t="shared" si="11"/>
        <v>0.32778379513140871</v>
      </c>
      <c r="AW38">
        <v>1</v>
      </c>
      <c r="AX38">
        <f t="shared" si="10"/>
        <v>0.66063584580710732</v>
      </c>
    </row>
    <row r="39" spans="1:50" x14ac:dyDescent="0.25">
      <c r="O39" s="4" t="e">
        <f t="shared" si="0"/>
        <v>#DIV/0!</v>
      </c>
      <c r="P39" s="3" t="e">
        <f t="shared" si="1"/>
        <v>#DIV/0!</v>
      </c>
      <c r="Q39" s="4" t="e">
        <f t="shared" si="2"/>
        <v>#DIV/0!</v>
      </c>
      <c r="R39" s="4" t="e">
        <f t="shared" si="3"/>
        <v>#DIV/0!</v>
      </c>
      <c r="S39" s="3" t="e">
        <f t="shared" si="4"/>
        <v>#DIV/0!</v>
      </c>
      <c r="T39" s="3" t="e">
        <f t="shared" si="5"/>
        <v>#DIV/0!</v>
      </c>
      <c r="U39">
        <f t="shared" si="6"/>
        <v>0</v>
      </c>
      <c r="V39">
        <f t="shared" si="7"/>
        <v>0</v>
      </c>
      <c r="W39" t="e">
        <f t="shared" si="8"/>
        <v>#NUM!</v>
      </c>
    </row>
    <row r="40" spans="1:50" x14ac:dyDescent="0.25">
      <c r="A40" t="s">
        <v>38</v>
      </c>
      <c r="B40">
        <v>1</v>
      </c>
      <c r="C40">
        <v>32</v>
      </c>
      <c r="D40">
        <v>15</v>
      </c>
      <c r="E40">
        <v>45</v>
      </c>
      <c r="F40">
        <v>1980</v>
      </c>
      <c r="G40">
        <v>132</v>
      </c>
      <c r="H40">
        <v>1112</v>
      </c>
      <c r="I40">
        <v>86</v>
      </c>
      <c r="J40">
        <v>53</v>
      </c>
      <c r="K40">
        <v>43.933487415313699</v>
      </c>
      <c r="L40">
        <v>43.949478387832599</v>
      </c>
      <c r="M40">
        <v>1.29649639129638E-2</v>
      </c>
      <c r="N40">
        <v>0.125663042068481</v>
      </c>
      <c r="O40" s="4">
        <f t="shared" si="0"/>
        <v>56.161616161616159</v>
      </c>
      <c r="P40" s="3">
        <f t="shared" si="1"/>
        <v>2.2188630007734193E-2</v>
      </c>
      <c r="Q40" s="4">
        <f t="shared" si="2"/>
        <v>8.9898989898989967</v>
      </c>
      <c r="R40" s="4">
        <f t="shared" si="3"/>
        <v>16.01010101010101</v>
      </c>
      <c r="S40" s="3">
        <f t="shared" si="4"/>
        <v>0.10347441206074681</v>
      </c>
      <c r="T40" s="3">
        <f t="shared" si="5"/>
        <v>9.2236660947703931E-3</v>
      </c>
      <c r="U40">
        <f t="shared" si="6"/>
        <v>45</v>
      </c>
      <c r="V40">
        <f t="shared" si="7"/>
        <v>1024</v>
      </c>
      <c r="W40">
        <f t="shared" si="8"/>
        <v>0</v>
      </c>
    </row>
    <row r="41" spans="1:50" x14ac:dyDescent="0.25">
      <c r="A41" t="s">
        <v>21</v>
      </c>
      <c r="B41">
        <v>2</v>
      </c>
      <c r="C41">
        <v>32</v>
      </c>
      <c r="D41">
        <v>15</v>
      </c>
      <c r="E41">
        <v>45</v>
      </c>
      <c r="F41">
        <v>1935</v>
      </c>
      <c r="G41">
        <v>129</v>
      </c>
      <c r="H41">
        <v>1201</v>
      </c>
      <c r="I41">
        <v>97</v>
      </c>
      <c r="J41">
        <v>61</v>
      </c>
      <c r="K41">
        <v>84.455868959426795</v>
      </c>
      <c r="L41">
        <v>84.471819877624498</v>
      </c>
      <c r="M41">
        <v>1.9940853118896401E-2</v>
      </c>
      <c r="N41">
        <v>0.273756504058837</v>
      </c>
      <c r="O41" s="4">
        <f t="shared" si="0"/>
        <v>62.067183462532306</v>
      </c>
      <c r="P41" s="3">
        <f t="shared" si="1"/>
        <v>4.3646443906680515E-2</v>
      </c>
      <c r="Q41" s="4">
        <f t="shared" si="2"/>
        <v>13.126614987080096</v>
      </c>
      <c r="R41" s="4">
        <f t="shared" si="3"/>
        <v>14.78036175710595</v>
      </c>
      <c r="S41" s="3">
        <f t="shared" si="4"/>
        <v>0.23011006015215649</v>
      </c>
      <c r="T41" s="3">
        <f t="shared" si="5"/>
        <v>2.3705590787784114E-2</v>
      </c>
      <c r="U41">
        <f t="shared" si="6"/>
        <v>90</v>
      </c>
      <c r="V41">
        <f t="shared" si="7"/>
        <v>1024</v>
      </c>
      <c r="W41">
        <f t="shared" si="8"/>
        <v>0.69314718055994529</v>
      </c>
      <c r="AO41" s="7"/>
      <c r="AP41" s="13" t="s">
        <v>48</v>
      </c>
      <c r="AQ41" s="13"/>
      <c r="AR41" s="13" t="s">
        <v>62</v>
      </c>
      <c r="AS41" s="13"/>
      <c r="AT41" s="13" t="s">
        <v>65</v>
      </c>
      <c r="AU41" s="13"/>
      <c r="AV41" s="14" t="s">
        <v>66</v>
      </c>
    </row>
    <row r="42" spans="1:50" x14ac:dyDescent="0.25">
      <c r="A42" t="s">
        <v>21</v>
      </c>
      <c r="B42">
        <v>3</v>
      </c>
      <c r="C42">
        <v>32</v>
      </c>
      <c r="D42">
        <v>15</v>
      </c>
      <c r="E42">
        <v>45</v>
      </c>
      <c r="F42">
        <v>1890</v>
      </c>
      <c r="G42">
        <v>126</v>
      </c>
      <c r="H42">
        <v>1348</v>
      </c>
      <c r="I42">
        <v>101</v>
      </c>
      <c r="J42">
        <v>78</v>
      </c>
      <c r="K42">
        <v>127.595755577087</v>
      </c>
      <c r="L42">
        <v>127.613709449768</v>
      </c>
      <c r="M42">
        <v>3.1914472579955999E-2</v>
      </c>
      <c r="N42">
        <v>0.18650078773498499</v>
      </c>
      <c r="O42" s="4">
        <f t="shared" si="0"/>
        <v>71.322751322751316</v>
      </c>
      <c r="P42" s="3">
        <f t="shared" si="1"/>
        <v>6.7510981786818525E-2</v>
      </c>
      <c r="Q42" s="4">
        <f t="shared" si="2"/>
        <v>8.8359788359788496</v>
      </c>
      <c r="R42" s="4">
        <f t="shared" si="3"/>
        <v>9.4179894179894106</v>
      </c>
      <c r="S42" s="3">
        <f t="shared" si="4"/>
        <v>0.11898980594816647</v>
      </c>
      <c r="T42" s="3">
        <f t="shared" si="5"/>
        <v>3.5596509206862526E-2</v>
      </c>
      <c r="U42">
        <f t="shared" si="6"/>
        <v>135</v>
      </c>
      <c r="V42">
        <f t="shared" si="7"/>
        <v>1024</v>
      </c>
      <c r="W42">
        <f t="shared" si="8"/>
        <v>1.0986122886681098</v>
      </c>
      <c r="AO42" s="7" t="s">
        <v>61</v>
      </c>
      <c r="AP42" s="7" t="s">
        <v>68</v>
      </c>
      <c r="AQ42" s="7" t="s">
        <v>67</v>
      </c>
      <c r="AR42" s="7" t="s">
        <v>68</v>
      </c>
      <c r="AS42" s="7" t="s">
        <v>67</v>
      </c>
      <c r="AT42" s="7" t="s">
        <v>63</v>
      </c>
      <c r="AU42" s="7" t="s">
        <v>64</v>
      </c>
      <c r="AV42" s="7" t="s">
        <v>69</v>
      </c>
    </row>
    <row r="43" spans="1:50" x14ac:dyDescent="0.25">
      <c r="A43" t="s">
        <v>21</v>
      </c>
      <c r="B43">
        <v>4</v>
      </c>
      <c r="C43">
        <v>32</v>
      </c>
      <c r="D43">
        <v>15</v>
      </c>
      <c r="E43">
        <v>45</v>
      </c>
      <c r="F43">
        <v>1845</v>
      </c>
      <c r="G43">
        <v>123</v>
      </c>
      <c r="H43">
        <v>1352</v>
      </c>
      <c r="I43">
        <v>105</v>
      </c>
      <c r="J43">
        <v>79</v>
      </c>
      <c r="K43">
        <v>152.760551214218</v>
      </c>
      <c r="L43">
        <v>152.78149294853199</v>
      </c>
      <c r="M43">
        <v>4.3882369995117097E-2</v>
      </c>
      <c r="N43">
        <v>0.145610570907592</v>
      </c>
      <c r="O43" s="4">
        <f t="shared" si="0"/>
        <v>73.27913279132791</v>
      </c>
      <c r="P43" s="3">
        <f t="shared" si="1"/>
        <v>8.2797046728573437E-2</v>
      </c>
      <c r="Q43" s="4">
        <f t="shared" si="2"/>
        <v>12.086720867208669</v>
      </c>
      <c r="R43" s="4">
        <f t="shared" si="3"/>
        <v>9.0514905149051401</v>
      </c>
      <c r="S43" s="3">
        <f t="shared" si="4"/>
        <v>6.2813524179018559E-2</v>
      </c>
      <c r="T43" s="3">
        <f t="shared" si="5"/>
        <v>3.891467673345634E-2</v>
      </c>
      <c r="U43">
        <f t="shared" si="6"/>
        <v>180</v>
      </c>
      <c r="V43">
        <f t="shared" si="7"/>
        <v>1024</v>
      </c>
      <c r="W43">
        <f t="shared" si="8"/>
        <v>1.3862943611198906</v>
      </c>
      <c r="AO43" s="7" t="s">
        <v>36</v>
      </c>
      <c r="AP43" s="15">
        <v>0.29551845383207198</v>
      </c>
      <c r="AQ43" s="15">
        <v>5.6705290283355213E-2</v>
      </c>
      <c r="AR43" s="15">
        <v>2.0278771654172498</v>
      </c>
      <c r="AS43" s="15">
        <v>0.64919639747914337</v>
      </c>
      <c r="AT43" s="9">
        <v>1.0477000000000001</v>
      </c>
      <c r="AU43" s="9">
        <v>4.9000000000000002E-2</v>
      </c>
      <c r="AV43" s="9">
        <v>0.1235</v>
      </c>
    </row>
    <row r="44" spans="1:50" x14ac:dyDescent="0.25">
      <c r="A44" t="s">
        <v>21</v>
      </c>
      <c r="B44">
        <v>5</v>
      </c>
      <c r="C44">
        <v>32</v>
      </c>
      <c r="D44">
        <v>15</v>
      </c>
      <c r="E44">
        <v>45</v>
      </c>
      <c r="F44">
        <v>1800</v>
      </c>
      <c r="G44">
        <v>120</v>
      </c>
      <c r="H44">
        <v>1405</v>
      </c>
      <c r="I44">
        <v>102</v>
      </c>
      <c r="J44">
        <v>83</v>
      </c>
      <c r="K44">
        <v>180.10842847824</v>
      </c>
      <c r="L44">
        <v>180.12637829780499</v>
      </c>
      <c r="M44">
        <v>5.1861286163330002E-2</v>
      </c>
      <c r="N44">
        <v>0.21841669082641599</v>
      </c>
      <c r="O44" s="4">
        <f t="shared" si="0"/>
        <v>78.055555555555557</v>
      </c>
      <c r="P44" s="3">
        <f t="shared" si="1"/>
        <v>0.10006023804346667</v>
      </c>
      <c r="Q44" s="4">
        <f t="shared" si="2"/>
        <v>6.9444444444444429</v>
      </c>
      <c r="R44" s="4">
        <f t="shared" si="3"/>
        <v>8.8888888888888857</v>
      </c>
      <c r="S44" s="3">
        <f t="shared" si="4"/>
        <v>0.11835645278294932</v>
      </c>
      <c r="T44" s="3">
        <f t="shared" si="5"/>
        <v>4.8198951880136669E-2</v>
      </c>
      <c r="U44">
        <f t="shared" si="6"/>
        <v>225</v>
      </c>
      <c r="V44">
        <f t="shared" si="7"/>
        <v>1024</v>
      </c>
      <c r="W44">
        <f t="shared" si="8"/>
        <v>1.6094379124341003</v>
      </c>
      <c r="AO44" s="7" t="s">
        <v>46</v>
      </c>
      <c r="AP44" s="15">
        <v>0.33200805176123899</v>
      </c>
      <c r="AQ44" s="15">
        <v>0.10512068790011464</v>
      </c>
      <c r="AR44" s="15">
        <v>1.3437052694412901</v>
      </c>
      <c r="AS44" s="15">
        <f t="shared" ref="AS44" si="12">AQ44/AP44</f>
        <v>0.31662089922961073</v>
      </c>
      <c r="AT44" s="9">
        <v>4.3232999999999997</v>
      </c>
      <c r="AU44" s="9">
        <v>3.78E-2</v>
      </c>
      <c r="AV44" s="9">
        <v>0.13700000000000001</v>
      </c>
    </row>
    <row r="45" spans="1:50" x14ac:dyDescent="0.25">
      <c r="A45" t="s">
        <v>21</v>
      </c>
      <c r="B45">
        <v>6</v>
      </c>
      <c r="C45">
        <v>32</v>
      </c>
      <c r="D45">
        <v>15</v>
      </c>
      <c r="E45">
        <v>45</v>
      </c>
      <c r="F45">
        <v>1755</v>
      </c>
      <c r="G45">
        <v>117</v>
      </c>
      <c r="H45">
        <v>1399</v>
      </c>
      <c r="I45">
        <v>104</v>
      </c>
      <c r="J45">
        <v>78</v>
      </c>
      <c r="K45">
        <v>204.971946716308</v>
      </c>
      <c r="L45">
        <v>204.98690700531</v>
      </c>
      <c r="M45">
        <v>6.2832117080688393E-2</v>
      </c>
      <c r="N45">
        <v>0.232378959655761</v>
      </c>
      <c r="O45" s="4">
        <f t="shared" si="0"/>
        <v>79.715099715099711</v>
      </c>
      <c r="P45" s="3">
        <f t="shared" si="1"/>
        <v>0.11679313203208433</v>
      </c>
      <c r="Q45" s="4">
        <f t="shared" si="2"/>
        <v>9.1737891737891744</v>
      </c>
      <c r="R45" s="4">
        <f t="shared" si="3"/>
        <v>13.048433048433054</v>
      </c>
      <c r="S45" s="3">
        <f t="shared" si="4"/>
        <v>0.11558582762367667</v>
      </c>
      <c r="T45" s="3">
        <f t="shared" si="5"/>
        <v>5.3961014951395936E-2</v>
      </c>
      <c r="U45">
        <f t="shared" si="6"/>
        <v>270</v>
      </c>
      <c r="V45">
        <f t="shared" si="7"/>
        <v>1024</v>
      </c>
      <c r="W45">
        <f t="shared" si="8"/>
        <v>1.791759469228055</v>
      </c>
      <c r="AO45" s="7" t="s">
        <v>38</v>
      </c>
      <c r="AP45" s="15">
        <v>0.28924992707586</v>
      </c>
      <c r="AQ45" s="15">
        <v>0.1248277779246029</v>
      </c>
      <c r="AR45" s="15">
        <v>0.39149454633402597</v>
      </c>
      <c r="AS45" s="15">
        <v>0.1764312204086611</v>
      </c>
      <c r="AT45" s="9">
        <v>13.391999999999999</v>
      </c>
      <c r="AU45" s="9">
        <v>1.7399999999999999E-2</v>
      </c>
      <c r="AV45" s="9">
        <v>6.59E-2</v>
      </c>
    </row>
    <row r="46" spans="1:50" x14ac:dyDescent="0.25">
      <c r="A46" t="s">
        <v>21</v>
      </c>
      <c r="B46">
        <v>7</v>
      </c>
      <c r="C46">
        <v>32</v>
      </c>
      <c r="D46">
        <v>15</v>
      </c>
      <c r="E46">
        <v>45</v>
      </c>
      <c r="F46">
        <v>1710</v>
      </c>
      <c r="G46">
        <v>114</v>
      </c>
      <c r="H46">
        <v>1406</v>
      </c>
      <c r="I46">
        <v>101</v>
      </c>
      <c r="J46">
        <v>74</v>
      </c>
      <c r="K46">
        <v>228.384342908859</v>
      </c>
      <c r="L46">
        <v>228.396314620971</v>
      </c>
      <c r="M46">
        <v>6.9813489913940402E-2</v>
      </c>
      <c r="N46">
        <v>0.30318975448608398</v>
      </c>
      <c r="O46" s="4">
        <f t="shared" si="0"/>
        <v>82.222222222222214</v>
      </c>
      <c r="P46" s="3">
        <f t="shared" si="1"/>
        <v>0.13355809526833859</v>
      </c>
      <c r="Q46" s="4">
        <f t="shared" si="2"/>
        <v>6.3742690058479639</v>
      </c>
      <c r="R46" s="4">
        <f t="shared" si="3"/>
        <v>17.309941520467831</v>
      </c>
      <c r="S46" s="3">
        <f t="shared" si="4"/>
        <v>0.1696316592177454</v>
      </c>
      <c r="T46" s="3">
        <f t="shared" si="5"/>
        <v>6.3744605354398187E-2</v>
      </c>
      <c r="U46">
        <f t="shared" si="6"/>
        <v>315</v>
      </c>
      <c r="V46">
        <f t="shared" si="7"/>
        <v>1024</v>
      </c>
      <c r="W46">
        <f t="shared" si="8"/>
        <v>1.9459101490553132</v>
      </c>
      <c r="AO46" s="7" t="s">
        <v>39</v>
      </c>
      <c r="AP46" s="15">
        <v>0.26388139137637601</v>
      </c>
      <c r="AQ46" s="15">
        <v>7.863268633503899E-2</v>
      </c>
      <c r="AR46" s="15">
        <v>1.3021647187485801</v>
      </c>
      <c r="AS46" s="15">
        <v>0.43251481667696773</v>
      </c>
      <c r="AT46" s="9">
        <v>3.4943</v>
      </c>
      <c r="AU46" s="9">
        <v>1.4999999999999999E-2</v>
      </c>
      <c r="AV46" s="9">
        <v>6.2700000000000006E-2</v>
      </c>
    </row>
    <row r="47" spans="1:50" x14ac:dyDescent="0.25">
      <c r="A47" t="s">
        <v>21</v>
      </c>
      <c r="B47">
        <v>8</v>
      </c>
      <c r="C47">
        <v>32</v>
      </c>
      <c r="D47">
        <v>15</v>
      </c>
      <c r="E47">
        <v>45</v>
      </c>
      <c r="F47">
        <v>1665</v>
      </c>
      <c r="G47">
        <v>111</v>
      </c>
      <c r="H47">
        <v>1367</v>
      </c>
      <c r="I47">
        <v>96</v>
      </c>
      <c r="J47">
        <v>85</v>
      </c>
      <c r="K47">
        <v>249.72428727149901</v>
      </c>
      <c r="L47">
        <v>249.742239952087</v>
      </c>
      <c r="M47">
        <v>7.8789949417114202E-2</v>
      </c>
      <c r="N47">
        <v>0.27725887298583901</v>
      </c>
      <c r="O47" s="4">
        <f t="shared" si="0"/>
        <v>82.102102102102108</v>
      </c>
      <c r="P47" s="3">
        <f t="shared" si="1"/>
        <v>0.14998455691981921</v>
      </c>
      <c r="Q47" s="4">
        <f t="shared" si="2"/>
        <v>4.3843843843843757</v>
      </c>
      <c r="R47" s="4">
        <f t="shared" si="3"/>
        <v>5.5255255255255378</v>
      </c>
      <c r="S47" s="3">
        <f t="shared" si="4"/>
        <v>0.1272743160660198</v>
      </c>
      <c r="T47" s="3">
        <f t="shared" si="5"/>
        <v>7.119460750270501E-2</v>
      </c>
      <c r="U47">
        <f t="shared" si="6"/>
        <v>360</v>
      </c>
      <c r="V47">
        <f t="shared" si="7"/>
        <v>1024</v>
      </c>
      <c r="W47">
        <f t="shared" si="8"/>
        <v>2.0794415416798357</v>
      </c>
      <c r="AO47" s="7" t="s">
        <v>41</v>
      </c>
      <c r="AP47" s="15">
        <v>0.96092946183503003</v>
      </c>
      <c r="AQ47" s="15">
        <v>0.11824195582854348</v>
      </c>
      <c r="AR47" s="15">
        <v>1.1222272564709901</v>
      </c>
      <c r="AS47" s="15">
        <v>0.58838618553471</v>
      </c>
      <c r="AT47" s="9">
        <v>3.0564</v>
      </c>
      <c r="AU47" s="9">
        <v>2.5999999999999999E-2</v>
      </c>
      <c r="AV47" s="9">
        <v>6.7299999999999999E-2</v>
      </c>
    </row>
    <row r="48" spans="1:50" x14ac:dyDescent="0.25">
      <c r="A48" t="s">
        <v>21</v>
      </c>
      <c r="B48">
        <v>9</v>
      </c>
      <c r="C48">
        <v>32</v>
      </c>
      <c r="D48">
        <v>15</v>
      </c>
      <c r="E48">
        <v>45</v>
      </c>
      <c r="F48">
        <v>1620</v>
      </c>
      <c r="G48">
        <v>108</v>
      </c>
      <c r="H48">
        <v>1391</v>
      </c>
      <c r="I48">
        <v>100</v>
      </c>
      <c r="J48">
        <v>84</v>
      </c>
      <c r="K48">
        <v>269.01471018791199</v>
      </c>
      <c r="L48">
        <v>269.02568006515497</v>
      </c>
      <c r="M48">
        <v>8.6767673492431599E-2</v>
      </c>
      <c r="N48">
        <v>0.33709883689880299</v>
      </c>
      <c r="O48" s="4">
        <f t="shared" si="0"/>
        <v>85.864197530864189</v>
      </c>
      <c r="P48" s="3">
        <f t="shared" si="1"/>
        <v>0.16605846307895802</v>
      </c>
      <c r="Q48" s="4">
        <f t="shared" si="2"/>
        <v>6.7283950617284063</v>
      </c>
      <c r="R48" s="4">
        <f t="shared" si="3"/>
        <v>8.0864197530864033</v>
      </c>
      <c r="S48" s="3">
        <f t="shared" si="4"/>
        <v>0.17104037381984497</v>
      </c>
      <c r="T48" s="3">
        <f t="shared" si="5"/>
        <v>7.9290789586526425E-2</v>
      </c>
      <c r="U48">
        <f t="shared" si="6"/>
        <v>405</v>
      </c>
      <c r="V48">
        <f t="shared" si="7"/>
        <v>1024</v>
      </c>
      <c r="W48">
        <f t="shared" si="8"/>
        <v>2.1972245773362196</v>
      </c>
      <c r="AO48" s="7" t="s">
        <v>42</v>
      </c>
      <c r="AP48" s="15">
        <v>0.98841964093851598</v>
      </c>
      <c r="AQ48" s="15">
        <v>0.32778379513140871</v>
      </c>
      <c r="AR48" s="15">
        <v>1.95660683051962</v>
      </c>
      <c r="AS48" s="15">
        <v>0.68058652092643213</v>
      </c>
      <c r="AT48" s="9">
        <v>8.1608999999999998</v>
      </c>
      <c r="AU48" s="9">
        <v>2.8999999999999998E-3</v>
      </c>
      <c r="AV48" s="9">
        <v>4.4999999999999998E-2</v>
      </c>
    </row>
    <row r="49" spans="1:48" x14ac:dyDescent="0.25">
      <c r="A49" t="s">
        <v>21</v>
      </c>
      <c r="B49">
        <v>10</v>
      </c>
      <c r="C49">
        <v>32</v>
      </c>
      <c r="D49">
        <v>15</v>
      </c>
      <c r="E49">
        <v>45</v>
      </c>
      <c r="F49">
        <v>1575</v>
      </c>
      <c r="G49">
        <v>105</v>
      </c>
      <c r="H49">
        <v>1335</v>
      </c>
      <c r="I49">
        <v>94</v>
      </c>
      <c r="J49">
        <v>85</v>
      </c>
      <c r="K49">
        <v>285.80182480811999</v>
      </c>
      <c r="L49">
        <v>285.82476210594098</v>
      </c>
      <c r="M49">
        <v>0.103723287582397</v>
      </c>
      <c r="N49">
        <v>0.33909273147583002</v>
      </c>
      <c r="O49" s="4">
        <f t="shared" si="0"/>
        <v>84.761904761904759</v>
      </c>
      <c r="P49" s="3">
        <f t="shared" si="1"/>
        <v>0.1814614760686476</v>
      </c>
      <c r="Q49" s="4">
        <f t="shared" si="2"/>
        <v>4.7619047619047734</v>
      </c>
      <c r="R49" s="4">
        <f t="shared" si="3"/>
        <v>3.8095238095238102</v>
      </c>
      <c r="S49" s="3">
        <f t="shared" si="4"/>
        <v>0.15763125540718242</v>
      </c>
      <c r="T49" s="3">
        <f t="shared" si="5"/>
        <v>7.7738188486250595E-2</v>
      </c>
      <c r="U49">
        <f t="shared" si="6"/>
        <v>450</v>
      </c>
      <c r="V49">
        <f t="shared" si="7"/>
        <v>1024</v>
      </c>
      <c r="W49">
        <f t="shared" si="8"/>
        <v>2.3025850929940459</v>
      </c>
      <c r="AO49" s="7" t="s">
        <v>44</v>
      </c>
      <c r="AP49" s="15">
        <v>0.62606179524840899</v>
      </c>
      <c r="AQ49" s="15">
        <v>0.10959064027278709</v>
      </c>
      <c r="AR49" s="15">
        <v>1.58682937826251</v>
      </c>
      <c r="AS49" s="15">
        <v>0.44596015813165002</v>
      </c>
      <c r="AT49" s="9">
        <v>1.8285</v>
      </c>
      <c r="AU49" s="9">
        <v>2.8400000000000002E-2</v>
      </c>
      <c r="AV49" s="9">
        <v>8.5800000000000001E-2</v>
      </c>
    </row>
    <row r="50" spans="1:48" x14ac:dyDescent="0.25">
      <c r="O50" s="4" t="e">
        <f t="shared" si="0"/>
        <v>#DIV/0!</v>
      </c>
      <c r="P50" s="3" t="e">
        <f t="shared" si="1"/>
        <v>#DIV/0!</v>
      </c>
      <c r="Q50" s="4" t="e">
        <f t="shared" si="2"/>
        <v>#DIV/0!</v>
      </c>
      <c r="R50" s="4" t="e">
        <f t="shared" si="3"/>
        <v>#DIV/0!</v>
      </c>
      <c r="S50" s="3" t="e">
        <f t="shared" si="4"/>
        <v>#DIV/0!</v>
      </c>
      <c r="T50" s="3" t="e">
        <f t="shared" si="5"/>
        <v>#DIV/0!</v>
      </c>
      <c r="U50">
        <f t="shared" si="6"/>
        <v>0</v>
      </c>
      <c r="V50">
        <f t="shared" si="7"/>
        <v>0</v>
      </c>
      <c r="W50" t="e">
        <f t="shared" si="8"/>
        <v>#NUM!</v>
      </c>
      <c r="AO50" s="7" t="s">
        <v>43</v>
      </c>
      <c r="AP50" s="15">
        <v>0.30321636204815799</v>
      </c>
      <c r="AQ50" s="15">
        <v>0.10809692051908158</v>
      </c>
      <c r="AR50" s="15">
        <v>0.40322084349088699</v>
      </c>
      <c r="AS50" s="15">
        <v>0.23097228888096333</v>
      </c>
      <c r="AT50" s="9">
        <v>3.7789999999999999</v>
      </c>
      <c r="AU50" s="9">
        <v>6.7100000000000007E-2</v>
      </c>
      <c r="AV50" s="9">
        <v>0.15790000000000001</v>
      </c>
    </row>
    <row r="51" spans="1:48" x14ac:dyDescent="0.25">
      <c r="A51" t="s">
        <v>38</v>
      </c>
      <c r="B51">
        <v>2</v>
      </c>
      <c r="C51">
        <v>2</v>
      </c>
      <c r="D51">
        <v>15</v>
      </c>
      <c r="E51">
        <v>45</v>
      </c>
      <c r="F51">
        <v>1935</v>
      </c>
      <c r="G51">
        <v>129</v>
      </c>
      <c r="H51">
        <v>865</v>
      </c>
      <c r="I51">
        <v>72</v>
      </c>
      <c r="J51">
        <v>40</v>
      </c>
      <c r="K51">
        <v>0.46375918388366699</v>
      </c>
      <c r="L51">
        <v>0.47772264480590798</v>
      </c>
      <c r="M51">
        <v>0</v>
      </c>
      <c r="N51">
        <v>1.9953250885009701E-3</v>
      </c>
      <c r="O51" s="4">
        <f t="shared" si="0"/>
        <v>44.702842377260978</v>
      </c>
      <c r="P51" s="3">
        <f t="shared" si="1"/>
        <v>2.3966882888044807E-4</v>
      </c>
      <c r="Q51" s="4">
        <f t="shared" si="2"/>
        <v>11.111111111111114</v>
      </c>
      <c r="R51" s="4">
        <f t="shared" si="3"/>
        <v>13.695090439276484</v>
      </c>
      <c r="S51" s="3">
        <f t="shared" si="4"/>
        <v>1.7556562596205221E-3</v>
      </c>
      <c r="T51" s="3">
        <f t="shared" si="5"/>
        <v>2.3966882888044807E-4</v>
      </c>
      <c r="U51">
        <f t="shared" si="6"/>
        <v>90</v>
      </c>
      <c r="V51">
        <f t="shared" si="7"/>
        <v>4</v>
      </c>
      <c r="W51">
        <f t="shared" si="8"/>
        <v>0.69314718055994529</v>
      </c>
    </row>
    <row r="52" spans="1:48" x14ac:dyDescent="0.25">
      <c r="A52" t="s">
        <v>22</v>
      </c>
      <c r="B52">
        <v>2</v>
      </c>
      <c r="C52">
        <v>4</v>
      </c>
      <c r="D52">
        <v>15</v>
      </c>
      <c r="E52">
        <v>45</v>
      </c>
      <c r="F52">
        <v>1935</v>
      </c>
      <c r="G52">
        <v>129</v>
      </c>
      <c r="H52">
        <v>967</v>
      </c>
      <c r="I52">
        <v>79</v>
      </c>
      <c r="J52">
        <v>52</v>
      </c>
      <c r="K52">
        <v>0.93649625778198198</v>
      </c>
      <c r="L52">
        <v>0.94846343994140603</v>
      </c>
      <c r="M52">
        <v>0</v>
      </c>
      <c r="N52">
        <v>1.2965202331542899E-2</v>
      </c>
      <c r="O52" s="4">
        <f t="shared" si="0"/>
        <v>49.974160206718352</v>
      </c>
      <c r="P52" s="3">
        <f t="shared" si="1"/>
        <v>4.8397739420257468E-4</v>
      </c>
      <c r="Q52" s="4">
        <f t="shared" si="2"/>
        <v>11.266149870801023</v>
      </c>
      <c r="R52" s="4">
        <f t="shared" si="3"/>
        <v>9.6640826873385066</v>
      </c>
      <c r="S52" s="3">
        <f t="shared" si="4"/>
        <v>1.2481224937340324E-2</v>
      </c>
      <c r="T52" s="3">
        <f t="shared" si="5"/>
        <v>4.8397739420257468E-4</v>
      </c>
      <c r="U52">
        <f t="shared" si="6"/>
        <v>90</v>
      </c>
      <c r="V52">
        <f t="shared" si="7"/>
        <v>16</v>
      </c>
      <c r="W52">
        <f t="shared" si="8"/>
        <v>0.69314718055994529</v>
      </c>
    </row>
    <row r="53" spans="1:48" x14ac:dyDescent="0.25">
      <c r="A53" t="s">
        <v>22</v>
      </c>
      <c r="B53">
        <v>2</v>
      </c>
      <c r="C53">
        <v>8</v>
      </c>
      <c r="D53">
        <v>15</v>
      </c>
      <c r="E53">
        <v>45</v>
      </c>
      <c r="F53">
        <v>1935</v>
      </c>
      <c r="G53">
        <v>129</v>
      </c>
      <c r="H53">
        <v>1016</v>
      </c>
      <c r="I53">
        <v>85</v>
      </c>
      <c r="J53">
        <v>51</v>
      </c>
      <c r="K53">
        <v>4.7163877487182599</v>
      </c>
      <c r="L53">
        <v>4.7333438396453804</v>
      </c>
      <c r="M53">
        <v>9.9682807922363195E-4</v>
      </c>
      <c r="N53">
        <v>2.59299278259277E-2</v>
      </c>
      <c r="O53" s="4">
        <f t="shared" si="0"/>
        <v>52.506459948320419</v>
      </c>
      <c r="P53" s="3">
        <f t="shared" si="1"/>
        <v>2.4374096892600828E-3</v>
      </c>
      <c r="Q53" s="4">
        <f t="shared" si="2"/>
        <v>13.385012919896631</v>
      </c>
      <c r="R53" s="4">
        <f t="shared" si="3"/>
        <v>12.971576227390187</v>
      </c>
      <c r="S53" s="3">
        <f t="shared" si="4"/>
        <v>2.3492518136667619E-2</v>
      </c>
      <c r="T53" s="3">
        <f t="shared" si="5"/>
        <v>1.4405816100364508E-3</v>
      </c>
      <c r="U53">
        <f t="shared" si="6"/>
        <v>90</v>
      </c>
      <c r="V53">
        <f t="shared" si="7"/>
        <v>64</v>
      </c>
      <c r="W53">
        <f t="shared" si="8"/>
        <v>0.69314718055994529</v>
      </c>
    </row>
    <row r="54" spans="1:48" x14ac:dyDescent="0.25">
      <c r="A54" t="s">
        <v>22</v>
      </c>
      <c r="B54">
        <v>2</v>
      </c>
      <c r="C54">
        <v>16</v>
      </c>
      <c r="D54">
        <v>15</v>
      </c>
      <c r="E54">
        <v>45</v>
      </c>
      <c r="F54">
        <v>1935</v>
      </c>
      <c r="G54">
        <v>129</v>
      </c>
      <c r="H54">
        <v>1236</v>
      </c>
      <c r="I54">
        <v>99</v>
      </c>
      <c r="J54">
        <v>67</v>
      </c>
      <c r="K54">
        <v>14.7605299949646</v>
      </c>
      <c r="L54">
        <v>14.7774884700775</v>
      </c>
      <c r="M54">
        <v>3.9894580841064401E-3</v>
      </c>
      <c r="N54">
        <v>3.3909797668456997E-2</v>
      </c>
      <c r="O54" s="4">
        <f t="shared" si="0"/>
        <v>63.875968992248069</v>
      </c>
      <c r="P54" s="3">
        <f t="shared" si="1"/>
        <v>7.6281808759506974E-3</v>
      </c>
      <c r="Q54" s="4">
        <f t="shared" si="2"/>
        <v>12.86821705426356</v>
      </c>
      <c r="R54" s="4">
        <f t="shared" si="3"/>
        <v>11.937984496124038</v>
      </c>
      <c r="S54" s="3">
        <f t="shared" si="4"/>
        <v>2.6281616792506297E-2</v>
      </c>
      <c r="T54" s="3">
        <f t="shared" si="5"/>
        <v>3.6387227918442573E-3</v>
      </c>
      <c r="U54">
        <f t="shared" si="6"/>
        <v>90</v>
      </c>
      <c r="V54">
        <f t="shared" si="7"/>
        <v>256</v>
      </c>
      <c r="W54">
        <f t="shared" si="8"/>
        <v>0.69314718055994529</v>
      </c>
    </row>
    <row r="55" spans="1:48" x14ac:dyDescent="0.25">
      <c r="A55" t="s">
        <v>22</v>
      </c>
      <c r="B55">
        <v>2</v>
      </c>
      <c r="C55">
        <v>32</v>
      </c>
      <c r="D55">
        <v>15</v>
      </c>
      <c r="E55">
        <v>45</v>
      </c>
      <c r="F55">
        <v>1935</v>
      </c>
      <c r="G55">
        <v>129</v>
      </c>
      <c r="H55">
        <v>1292</v>
      </c>
      <c r="I55">
        <v>98</v>
      </c>
      <c r="J55">
        <v>71</v>
      </c>
      <c r="K55">
        <v>89.015990972518907</v>
      </c>
      <c r="L55">
        <v>89.033941507339406</v>
      </c>
      <c r="M55">
        <v>2.5930643081665001E-2</v>
      </c>
      <c r="N55">
        <v>0.116688251495361</v>
      </c>
      <c r="O55" s="4">
        <f t="shared" si="0"/>
        <v>66.770025839793277</v>
      </c>
      <c r="P55" s="3">
        <f t="shared" si="1"/>
        <v>4.6003096109828889E-2</v>
      </c>
      <c r="Q55" s="4">
        <f t="shared" si="2"/>
        <v>9.1989664082687455</v>
      </c>
      <c r="R55" s="4">
        <f t="shared" si="3"/>
        <v>11.731266149870798</v>
      </c>
      <c r="S55" s="3">
        <f t="shared" si="4"/>
        <v>7.0685155385532106E-2</v>
      </c>
      <c r="T55" s="3">
        <f t="shared" si="5"/>
        <v>2.0072453028163888E-2</v>
      </c>
      <c r="U55">
        <f t="shared" si="6"/>
        <v>90</v>
      </c>
      <c r="V55">
        <f t="shared" si="7"/>
        <v>1024</v>
      </c>
      <c r="W55">
        <f t="shared" si="8"/>
        <v>0.69314718055994529</v>
      </c>
    </row>
    <row r="56" spans="1:48" x14ac:dyDescent="0.25">
      <c r="A56" t="s">
        <v>22</v>
      </c>
      <c r="B56">
        <v>2</v>
      </c>
      <c r="C56">
        <v>64</v>
      </c>
      <c r="D56">
        <v>15</v>
      </c>
      <c r="E56">
        <v>45</v>
      </c>
      <c r="F56">
        <v>1935</v>
      </c>
      <c r="G56">
        <v>129</v>
      </c>
      <c r="H56">
        <v>1282</v>
      </c>
      <c r="I56">
        <v>96</v>
      </c>
      <c r="J56">
        <v>67</v>
      </c>
      <c r="K56">
        <v>379.58706188201899</v>
      </c>
      <c r="L56">
        <v>379.60102462768498</v>
      </c>
      <c r="M56">
        <v>0.116687774658203</v>
      </c>
      <c r="N56">
        <v>0.38197898864745999</v>
      </c>
      <c r="O56" s="4">
        <f t="shared" si="0"/>
        <v>66.253229974160206</v>
      </c>
      <c r="P56" s="3">
        <f t="shared" si="1"/>
        <v>0.19616902422843358</v>
      </c>
      <c r="Q56" s="4">
        <f t="shared" si="2"/>
        <v>8.165374677002589</v>
      </c>
      <c r="R56" s="4">
        <f t="shared" si="3"/>
        <v>14.315245478036175</v>
      </c>
      <c r="S56" s="3">
        <f t="shared" si="4"/>
        <v>0.18580996441902642</v>
      </c>
      <c r="T56" s="3">
        <f t="shared" si="5"/>
        <v>7.9481249570230575E-2</v>
      </c>
      <c r="U56">
        <f t="shared" si="6"/>
        <v>90</v>
      </c>
      <c r="V56">
        <f t="shared" si="7"/>
        <v>4096</v>
      </c>
      <c r="W56">
        <f t="shared" si="8"/>
        <v>0.69314718055994529</v>
      </c>
    </row>
    <row r="57" spans="1:48" x14ac:dyDescent="0.25">
      <c r="A57" t="s">
        <v>22</v>
      </c>
      <c r="B57">
        <v>2</v>
      </c>
      <c r="C57">
        <v>128</v>
      </c>
      <c r="D57">
        <v>15</v>
      </c>
      <c r="E57">
        <v>45</v>
      </c>
      <c r="F57">
        <v>1935</v>
      </c>
      <c r="G57">
        <v>129</v>
      </c>
      <c r="H57">
        <v>1299</v>
      </c>
      <c r="I57">
        <v>98</v>
      </c>
      <c r="J57">
        <v>73</v>
      </c>
      <c r="K57">
        <v>2089.0024247169399</v>
      </c>
      <c r="L57">
        <v>2089.0143995284998</v>
      </c>
      <c r="M57">
        <v>0.55750918388366699</v>
      </c>
      <c r="N57">
        <v>1.5717971324920601</v>
      </c>
      <c r="O57" s="4">
        <f t="shared" si="0"/>
        <v>67.131782945736433</v>
      </c>
      <c r="P57" s="3">
        <f t="shared" si="1"/>
        <v>1.0795878163911834</v>
      </c>
      <c r="Q57" s="4">
        <f t="shared" si="2"/>
        <v>8.83720930232559</v>
      </c>
      <c r="R57" s="4">
        <f t="shared" si="3"/>
        <v>10.542635658914726</v>
      </c>
      <c r="S57" s="3">
        <f t="shared" si="4"/>
        <v>0.4922093161008767</v>
      </c>
      <c r="T57" s="3">
        <f t="shared" si="5"/>
        <v>0.5220786325075164</v>
      </c>
      <c r="U57">
        <f t="shared" si="6"/>
        <v>90</v>
      </c>
      <c r="V57">
        <f t="shared" si="7"/>
        <v>16384</v>
      </c>
      <c r="W57">
        <f t="shared" si="8"/>
        <v>0.69314718055994529</v>
      </c>
    </row>
    <row r="58" spans="1:48" x14ac:dyDescent="0.25">
      <c r="O58" s="4" t="e">
        <f t="shared" si="0"/>
        <v>#DIV/0!</v>
      </c>
      <c r="P58" s="3" t="e">
        <f t="shared" si="1"/>
        <v>#DIV/0!</v>
      </c>
      <c r="Q58" s="4" t="e">
        <f t="shared" si="2"/>
        <v>#DIV/0!</v>
      </c>
      <c r="R58" s="4" t="e">
        <f t="shared" si="3"/>
        <v>#DIV/0!</v>
      </c>
      <c r="S58" s="3" t="e">
        <f t="shared" si="4"/>
        <v>#DIV/0!</v>
      </c>
      <c r="T58" s="3" t="e">
        <f t="shared" si="5"/>
        <v>#DIV/0!</v>
      </c>
      <c r="U58">
        <f t="shared" si="6"/>
        <v>0</v>
      </c>
      <c r="V58">
        <f t="shared" si="7"/>
        <v>0</v>
      </c>
      <c r="W58" t="e">
        <f t="shared" si="8"/>
        <v>#NUM!</v>
      </c>
    </row>
    <row r="59" spans="1:48" x14ac:dyDescent="0.25">
      <c r="A59" t="s">
        <v>40</v>
      </c>
      <c r="B59">
        <v>1</v>
      </c>
      <c r="C59">
        <v>32</v>
      </c>
      <c r="D59">
        <v>15</v>
      </c>
      <c r="E59">
        <v>45</v>
      </c>
      <c r="F59">
        <v>1980</v>
      </c>
      <c r="G59">
        <v>132</v>
      </c>
      <c r="H59">
        <v>1817</v>
      </c>
      <c r="I59">
        <v>130</v>
      </c>
      <c r="J59">
        <v>107</v>
      </c>
      <c r="K59">
        <v>39.241099119186401</v>
      </c>
      <c r="L59">
        <v>39.252074718475299</v>
      </c>
      <c r="M59">
        <v>1.0934829711914E-2</v>
      </c>
      <c r="N59">
        <v>2.7896165847778299E-2</v>
      </c>
      <c r="O59" s="4">
        <f t="shared" si="0"/>
        <v>91.767676767676761</v>
      </c>
      <c r="P59" s="3">
        <f t="shared" si="1"/>
        <v>1.981873692888202E-2</v>
      </c>
      <c r="Q59" s="4">
        <f t="shared" si="2"/>
        <v>6.7171717171717233</v>
      </c>
      <c r="R59" s="4">
        <f t="shared" si="3"/>
        <v>10.707070707070699</v>
      </c>
      <c r="S59" s="3">
        <f t="shared" si="4"/>
        <v>8.0774289188962796E-3</v>
      </c>
      <c r="T59" s="3">
        <f t="shared" si="5"/>
        <v>8.8839072169680199E-3</v>
      </c>
      <c r="U59">
        <f t="shared" si="6"/>
        <v>45</v>
      </c>
      <c r="V59">
        <f t="shared" si="7"/>
        <v>1024</v>
      </c>
      <c r="W59">
        <f t="shared" si="8"/>
        <v>0</v>
      </c>
    </row>
    <row r="60" spans="1:48" x14ac:dyDescent="0.25">
      <c r="A60" t="s">
        <v>23</v>
      </c>
      <c r="B60">
        <v>2</v>
      </c>
      <c r="C60">
        <v>32</v>
      </c>
      <c r="D60">
        <v>15</v>
      </c>
      <c r="E60">
        <v>45</v>
      </c>
      <c r="F60">
        <v>1935</v>
      </c>
      <c r="G60">
        <v>129</v>
      </c>
      <c r="H60">
        <v>1815</v>
      </c>
      <c r="I60">
        <v>129</v>
      </c>
      <c r="J60">
        <v>92</v>
      </c>
      <c r="K60">
        <v>70.551366090774494</v>
      </c>
      <c r="L60">
        <v>70.576253414153996</v>
      </c>
      <c r="M60">
        <v>1.49612426757812E-2</v>
      </c>
      <c r="N60">
        <v>9.0757369995117104E-2</v>
      </c>
      <c r="O60" s="4">
        <f t="shared" si="0"/>
        <v>93.798449612403104</v>
      </c>
      <c r="P60" s="3">
        <f t="shared" si="1"/>
        <v>3.6460654310477777E-2</v>
      </c>
      <c r="Q60" s="4">
        <f t="shared" si="2"/>
        <v>6.201550387596896</v>
      </c>
      <c r="R60" s="4">
        <f t="shared" si="3"/>
        <v>22.480620155038764</v>
      </c>
      <c r="S60" s="3">
        <f t="shared" si="4"/>
        <v>5.4296715684639327E-2</v>
      </c>
      <c r="T60" s="3">
        <f t="shared" si="5"/>
        <v>2.1499411634696576E-2</v>
      </c>
      <c r="U60">
        <f t="shared" si="6"/>
        <v>90</v>
      </c>
      <c r="V60">
        <f t="shared" si="7"/>
        <v>1024</v>
      </c>
      <c r="W60">
        <f t="shared" si="8"/>
        <v>0.69314718055994529</v>
      </c>
    </row>
    <row r="61" spans="1:48" x14ac:dyDescent="0.25">
      <c r="A61" t="s">
        <v>23</v>
      </c>
      <c r="B61">
        <v>3</v>
      </c>
      <c r="C61">
        <v>32</v>
      </c>
      <c r="D61">
        <v>15</v>
      </c>
      <c r="E61">
        <v>45</v>
      </c>
      <c r="F61">
        <v>1890</v>
      </c>
      <c r="G61">
        <v>126</v>
      </c>
      <c r="H61">
        <v>1840</v>
      </c>
      <c r="I61">
        <v>126</v>
      </c>
      <c r="J61">
        <v>116</v>
      </c>
      <c r="K61">
        <v>106.319728136062</v>
      </c>
      <c r="L61">
        <v>106.327702760696</v>
      </c>
      <c r="M61">
        <v>2.19407081604003E-2</v>
      </c>
      <c r="N61">
        <v>7.6824426651000893E-2</v>
      </c>
      <c r="O61" s="4">
        <f t="shared" si="0"/>
        <v>97.354497354497354</v>
      </c>
      <c r="P61" s="3">
        <f t="shared" si="1"/>
        <v>5.6253824410614814E-2</v>
      </c>
      <c r="Q61" s="4">
        <f t="shared" si="2"/>
        <v>2.6455026455026456</v>
      </c>
      <c r="R61" s="4">
        <f t="shared" si="3"/>
        <v>5.2910052910052912</v>
      </c>
      <c r="S61" s="3">
        <f t="shared" si="4"/>
        <v>2.0570602240386079E-2</v>
      </c>
      <c r="T61" s="3">
        <f t="shared" si="5"/>
        <v>3.4313116250214513E-2</v>
      </c>
      <c r="U61">
        <f t="shared" si="6"/>
        <v>135</v>
      </c>
      <c r="V61">
        <f t="shared" si="7"/>
        <v>1024</v>
      </c>
      <c r="W61">
        <f t="shared" si="8"/>
        <v>1.0986122886681098</v>
      </c>
    </row>
    <row r="62" spans="1:48" x14ac:dyDescent="0.25">
      <c r="A62" t="s">
        <v>23</v>
      </c>
      <c r="B62">
        <v>4</v>
      </c>
      <c r="C62">
        <v>32</v>
      </c>
      <c r="D62">
        <v>15</v>
      </c>
      <c r="E62">
        <v>45</v>
      </c>
      <c r="F62">
        <v>1845</v>
      </c>
      <c r="G62">
        <v>123</v>
      </c>
      <c r="H62">
        <v>1810</v>
      </c>
      <c r="I62">
        <v>123</v>
      </c>
      <c r="J62">
        <v>115</v>
      </c>
      <c r="K62">
        <v>113.381801366806</v>
      </c>
      <c r="L62">
        <v>113.38981819152799</v>
      </c>
      <c r="M62">
        <v>2.6928424835204998E-2</v>
      </c>
      <c r="N62">
        <v>0.11070442199706999</v>
      </c>
      <c r="O62" s="4">
        <f t="shared" si="0"/>
        <v>98.102981029810294</v>
      </c>
      <c r="P62" s="3">
        <f t="shared" si="1"/>
        <v>6.1453550876317618E-2</v>
      </c>
      <c r="Q62" s="4">
        <f t="shared" si="2"/>
        <v>1.8970189701897056</v>
      </c>
      <c r="R62" s="4">
        <f t="shared" si="3"/>
        <v>4.6070460704606973</v>
      </c>
      <c r="S62" s="3">
        <f t="shared" si="4"/>
        <v>4.9250871120752375E-2</v>
      </c>
      <c r="T62" s="3">
        <f t="shared" si="5"/>
        <v>3.4525126041112617E-2</v>
      </c>
      <c r="U62">
        <f t="shared" si="6"/>
        <v>180</v>
      </c>
      <c r="V62">
        <f t="shared" si="7"/>
        <v>1024</v>
      </c>
      <c r="W62">
        <f t="shared" si="8"/>
        <v>1.3862943611198906</v>
      </c>
    </row>
    <row r="63" spans="1:48" x14ac:dyDescent="0.25">
      <c r="A63" t="s">
        <v>23</v>
      </c>
      <c r="B63">
        <v>5</v>
      </c>
      <c r="C63">
        <v>32</v>
      </c>
      <c r="D63">
        <v>15</v>
      </c>
      <c r="E63">
        <v>45</v>
      </c>
      <c r="F63">
        <v>1800</v>
      </c>
      <c r="G63">
        <v>120</v>
      </c>
      <c r="H63">
        <v>1779</v>
      </c>
      <c r="I63">
        <v>120</v>
      </c>
      <c r="J63">
        <v>114</v>
      </c>
      <c r="K63">
        <v>134.301879405975</v>
      </c>
      <c r="L63">
        <v>134.310904741287</v>
      </c>
      <c r="M63">
        <v>2.8922557830810498E-2</v>
      </c>
      <c r="N63">
        <v>0.11970829963684</v>
      </c>
      <c r="O63" s="4">
        <f t="shared" si="0"/>
        <v>98.833333333333329</v>
      </c>
      <c r="P63" s="3">
        <f t="shared" si="1"/>
        <v>7.4612155225541668E-2</v>
      </c>
      <c r="Q63" s="4">
        <f t="shared" si="2"/>
        <v>1.1666666666666714</v>
      </c>
      <c r="R63" s="4">
        <f t="shared" si="3"/>
        <v>3.8333333333333286</v>
      </c>
      <c r="S63" s="3">
        <f t="shared" si="4"/>
        <v>4.5096144411298333E-2</v>
      </c>
      <c r="T63" s="3">
        <f t="shared" si="5"/>
        <v>4.568959739473117E-2</v>
      </c>
      <c r="U63">
        <f t="shared" si="6"/>
        <v>225</v>
      </c>
      <c r="V63">
        <f t="shared" si="7"/>
        <v>1024</v>
      </c>
      <c r="W63">
        <f t="shared" si="8"/>
        <v>1.6094379124341003</v>
      </c>
    </row>
    <row r="64" spans="1:48" x14ac:dyDescent="0.25">
      <c r="A64" t="s">
        <v>23</v>
      </c>
      <c r="B64">
        <v>6</v>
      </c>
      <c r="C64">
        <v>32</v>
      </c>
      <c r="D64">
        <v>15</v>
      </c>
      <c r="E64">
        <v>45</v>
      </c>
      <c r="F64">
        <v>1755</v>
      </c>
      <c r="G64">
        <v>117</v>
      </c>
      <c r="H64">
        <v>1727</v>
      </c>
      <c r="I64">
        <v>117</v>
      </c>
      <c r="J64">
        <v>111</v>
      </c>
      <c r="K64">
        <v>163.903821706771</v>
      </c>
      <c r="L64">
        <v>163.919742345809</v>
      </c>
      <c r="M64">
        <v>3.4936189651489202E-2</v>
      </c>
      <c r="N64">
        <v>0.15259170532226499</v>
      </c>
      <c r="O64" s="4">
        <f t="shared" si="0"/>
        <v>98.404558404558401</v>
      </c>
      <c r="P64" s="3">
        <f t="shared" si="1"/>
        <v>9.3392491001009117E-2</v>
      </c>
      <c r="Q64" s="4">
        <f t="shared" si="2"/>
        <v>1.5954415954415992</v>
      </c>
      <c r="R64" s="4">
        <f t="shared" si="3"/>
        <v>3.5327635327635392</v>
      </c>
      <c r="S64" s="3">
        <f t="shared" si="4"/>
        <v>5.9199214321255869E-2</v>
      </c>
      <c r="T64" s="3">
        <f t="shared" si="5"/>
        <v>5.8456301349519915E-2</v>
      </c>
      <c r="U64">
        <f t="shared" si="6"/>
        <v>270</v>
      </c>
      <c r="V64">
        <f t="shared" si="7"/>
        <v>1024</v>
      </c>
      <c r="W64">
        <f t="shared" si="8"/>
        <v>1.791759469228055</v>
      </c>
    </row>
    <row r="65" spans="1:23" x14ac:dyDescent="0.25">
      <c r="A65" t="s">
        <v>23</v>
      </c>
      <c r="B65">
        <v>7</v>
      </c>
      <c r="C65">
        <v>32</v>
      </c>
      <c r="D65">
        <v>15</v>
      </c>
      <c r="E65">
        <v>45</v>
      </c>
      <c r="F65">
        <v>1710</v>
      </c>
      <c r="G65">
        <v>114</v>
      </c>
      <c r="H65">
        <v>1673</v>
      </c>
      <c r="I65">
        <v>114</v>
      </c>
      <c r="J65">
        <v>104</v>
      </c>
      <c r="K65">
        <v>166.21956896781899</v>
      </c>
      <c r="L65">
        <v>166.236510038375</v>
      </c>
      <c r="M65">
        <v>3.5940408706664997E-2</v>
      </c>
      <c r="N65">
        <v>0.192485570907592</v>
      </c>
      <c r="O65" s="4">
        <f t="shared" si="0"/>
        <v>97.836257309941516</v>
      </c>
      <c r="P65" s="3">
        <f t="shared" si="1"/>
        <v>9.7204426296970167E-2</v>
      </c>
      <c r="Q65" s="4">
        <f t="shared" si="2"/>
        <v>2.1637426900584842</v>
      </c>
      <c r="R65" s="4">
        <f t="shared" si="3"/>
        <v>6.6081871345029271</v>
      </c>
      <c r="S65" s="3">
        <f t="shared" si="4"/>
        <v>9.5281144610621829E-2</v>
      </c>
      <c r="T65" s="3">
        <f t="shared" si="5"/>
        <v>6.126401759030517E-2</v>
      </c>
      <c r="U65">
        <f t="shared" si="6"/>
        <v>315</v>
      </c>
      <c r="V65">
        <f t="shared" si="7"/>
        <v>1024</v>
      </c>
      <c r="W65">
        <f t="shared" si="8"/>
        <v>1.9459101490553132</v>
      </c>
    </row>
    <row r="66" spans="1:23" x14ac:dyDescent="0.25">
      <c r="A66" t="s">
        <v>23</v>
      </c>
      <c r="B66">
        <v>8</v>
      </c>
      <c r="C66">
        <v>32</v>
      </c>
      <c r="D66">
        <v>15</v>
      </c>
      <c r="E66">
        <v>45</v>
      </c>
      <c r="F66">
        <v>1665</v>
      </c>
      <c r="G66">
        <v>111</v>
      </c>
      <c r="H66">
        <v>1650</v>
      </c>
      <c r="I66">
        <v>111</v>
      </c>
      <c r="J66">
        <v>108</v>
      </c>
      <c r="K66">
        <v>194.74030661582901</v>
      </c>
      <c r="L66">
        <v>194.755269765853</v>
      </c>
      <c r="M66">
        <v>4.3883085250854402E-2</v>
      </c>
      <c r="N66">
        <v>0.20744562149047799</v>
      </c>
      <c r="O66" s="4">
        <f t="shared" si="0"/>
        <v>99.099099099099092</v>
      </c>
      <c r="P66" s="3">
        <f t="shared" si="1"/>
        <v>0.11696114511461202</v>
      </c>
      <c r="Q66" s="4">
        <f t="shared" si="2"/>
        <v>0.90090090090090769</v>
      </c>
      <c r="R66" s="4">
        <f t="shared" si="3"/>
        <v>1.801801801801787</v>
      </c>
      <c r="S66" s="3">
        <f t="shared" si="4"/>
        <v>9.0484476375865971E-2</v>
      </c>
      <c r="T66" s="3">
        <f t="shared" si="5"/>
        <v>7.3078059863757622E-2</v>
      </c>
      <c r="U66">
        <f t="shared" si="6"/>
        <v>360</v>
      </c>
      <c r="V66">
        <f t="shared" si="7"/>
        <v>1024</v>
      </c>
      <c r="W66">
        <f t="shared" si="8"/>
        <v>2.0794415416798357</v>
      </c>
    </row>
    <row r="67" spans="1:23" x14ac:dyDescent="0.25">
      <c r="A67" t="s">
        <v>23</v>
      </c>
      <c r="B67">
        <v>9</v>
      </c>
      <c r="C67">
        <v>32</v>
      </c>
      <c r="D67">
        <v>15</v>
      </c>
      <c r="E67">
        <v>45</v>
      </c>
      <c r="F67">
        <v>1620</v>
      </c>
      <c r="G67">
        <v>108</v>
      </c>
      <c r="H67">
        <v>1605</v>
      </c>
      <c r="I67">
        <v>108</v>
      </c>
      <c r="J67">
        <v>104</v>
      </c>
      <c r="K67">
        <v>194.601636886596</v>
      </c>
      <c r="L67">
        <v>194.61063981056199</v>
      </c>
      <c r="M67">
        <v>4.7835350036620997E-2</v>
      </c>
      <c r="N67">
        <v>0.190460205078125</v>
      </c>
      <c r="O67" s="4">
        <f t="shared" si="0"/>
        <v>99.074074074074076</v>
      </c>
      <c r="P67" s="3">
        <f t="shared" si="1"/>
        <v>0.12012446721394815</v>
      </c>
      <c r="Q67" s="4">
        <f t="shared" si="2"/>
        <v>0.92592592592592382</v>
      </c>
      <c r="R67" s="4">
        <f t="shared" si="3"/>
        <v>2.7777777777777857</v>
      </c>
      <c r="S67" s="3">
        <f t="shared" si="4"/>
        <v>7.033573786417685E-2</v>
      </c>
      <c r="T67" s="3">
        <f t="shared" si="5"/>
        <v>7.2289117177327153E-2</v>
      </c>
      <c r="U67">
        <f t="shared" si="6"/>
        <v>405</v>
      </c>
      <c r="V67">
        <f t="shared" si="7"/>
        <v>1024</v>
      </c>
      <c r="W67">
        <f t="shared" si="8"/>
        <v>2.1972245773362196</v>
      </c>
    </row>
    <row r="68" spans="1:23" x14ac:dyDescent="0.25">
      <c r="A68" t="s">
        <v>23</v>
      </c>
      <c r="B68">
        <v>10</v>
      </c>
      <c r="C68">
        <v>32</v>
      </c>
      <c r="D68">
        <v>15</v>
      </c>
      <c r="E68">
        <v>45</v>
      </c>
      <c r="F68">
        <v>1575</v>
      </c>
      <c r="G68">
        <v>105</v>
      </c>
      <c r="H68">
        <v>1560</v>
      </c>
      <c r="I68">
        <v>105</v>
      </c>
      <c r="J68">
        <v>98</v>
      </c>
      <c r="K68">
        <v>216.945014238357</v>
      </c>
      <c r="L68">
        <v>216.95992398262001</v>
      </c>
      <c r="M68">
        <v>5.48517704010009E-2</v>
      </c>
      <c r="N68">
        <v>0.21639204025268499</v>
      </c>
      <c r="O68" s="4">
        <f t="shared" ref="O68:O131" si="13">H68/F68*100</f>
        <v>99.047619047619051</v>
      </c>
      <c r="P68" s="3">
        <f t="shared" ref="P68:P131" si="14">K68/F68</f>
        <v>0.13774286618308382</v>
      </c>
      <c r="Q68" s="4">
        <f t="shared" ref="Q68:Q127" si="15">(I68/G68*100)-O68</f>
        <v>0.952380952380949</v>
      </c>
      <c r="R68" s="4">
        <f t="shared" ref="R68:R127" si="16">O68-(J68/G68*100)</f>
        <v>5.7142857142857224</v>
      </c>
      <c r="S68" s="3">
        <f t="shared" ref="S68:S127" si="17">N68-P68</f>
        <v>7.8649174069601174E-2</v>
      </c>
      <c r="T68" s="3">
        <f t="shared" ref="T68:T127" si="18">P68-M68</f>
        <v>8.2891095782082924E-2</v>
      </c>
      <c r="U68">
        <f t="shared" ref="U68:U131" si="19">E68*B68</f>
        <v>450</v>
      </c>
      <c r="V68">
        <f t="shared" ref="V68:V131" si="20">C68*C68</f>
        <v>1024</v>
      </c>
      <c r="W68">
        <f t="shared" ref="W68:W131" si="21">LN(B68)</f>
        <v>2.3025850929940459</v>
      </c>
    </row>
    <row r="69" spans="1:23" x14ac:dyDescent="0.25">
      <c r="O69" s="4" t="e">
        <f t="shared" si="13"/>
        <v>#DIV/0!</v>
      </c>
      <c r="P69" s="3" t="e">
        <f t="shared" si="14"/>
        <v>#DIV/0!</v>
      </c>
      <c r="Q69" s="4" t="e">
        <f t="shared" si="15"/>
        <v>#DIV/0!</v>
      </c>
      <c r="R69" s="4" t="e">
        <f t="shared" si="16"/>
        <v>#DIV/0!</v>
      </c>
      <c r="S69" s="3" t="e">
        <f t="shared" si="17"/>
        <v>#DIV/0!</v>
      </c>
      <c r="T69" s="3" t="e">
        <f t="shared" si="18"/>
        <v>#DIV/0!</v>
      </c>
      <c r="U69">
        <f t="shared" si="19"/>
        <v>0</v>
      </c>
      <c r="V69">
        <f t="shared" si="20"/>
        <v>0</v>
      </c>
      <c r="W69" t="e">
        <f t="shared" si="21"/>
        <v>#NUM!</v>
      </c>
    </row>
    <row r="70" spans="1:23" x14ac:dyDescent="0.25">
      <c r="A70" t="s">
        <v>40</v>
      </c>
      <c r="B70">
        <v>2</v>
      </c>
      <c r="C70">
        <v>2</v>
      </c>
      <c r="D70">
        <v>15</v>
      </c>
      <c r="E70">
        <v>45</v>
      </c>
      <c r="F70">
        <v>1935</v>
      </c>
      <c r="G70">
        <v>129</v>
      </c>
      <c r="H70">
        <v>1290</v>
      </c>
      <c r="I70">
        <v>99</v>
      </c>
      <c r="J70">
        <v>70</v>
      </c>
      <c r="K70">
        <v>0.32214283943176197</v>
      </c>
      <c r="L70">
        <v>0.330116987228393</v>
      </c>
      <c r="M70">
        <v>0</v>
      </c>
      <c r="N70">
        <v>1.0380744934082001E-3</v>
      </c>
      <c r="O70" s="4">
        <f t="shared" si="13"/>
        <v>66.666666666666657</v>
      </c>
      <c r="P70" s="3">
        <f t="shared" si="14"/>
        <v>1.664820875616341E-4</v>
      </c>
      <c r="Q70" s="4">
        <f t="shared" si="15"/>
        <v>10.077519379844972</v>
      </c>
      <c r="R70" s="4">
        <f t="shared" si="16"/>
        <v>12.403100775193792</v>
      </c>
      <c r="S70" s="3">
        <f t="shared" si="17"/>
        <v>8.7159240584656602E-4</v>
      </c>
      <c r="T70" s="3">
        <f t="shared" si="18"/>
        <v>1.664820875616341E-4</v>
      </c>
      <c r="U70">
        <f t="shared" si="19"/>
        <v>90</v>
      </c>
      <c r="V70">
        <f t="shared" si="20"/>
        <v>4</v>
      </c>
      <c r="W70">
        <f t="shared" si="21"/>
        <v>0.69314718055994529</v>
      </c>
    </row>
    <row r="71" spans="1:23" x14ac:dyDescent="0.25">
      <c r="A71" t="s">
        <v>24</v>
      </c>
      <c r="B71">
        <v>2</v>
      </c>
      <c r="C71">
        <v>4</v>
      </c>
      <c r="D71">
        <v>15</v>
      </c>
      <c r="E71">
        <v>45</v>
      </c>
      <c r="F71">
        <v>1935</v>
      </c>
      <c r="G71">
        <v>129</v>
      </c>
      <c r="H71">
        <v>1632</v>
      </c>
      <c r="I71">
        <v>119</v>
      </c>
      <c r="J71">
        <v>100</v>
      </c>
      <c r="K71">
        <v>0.65616345405578602</v>
      </c>
      <c r="L71">
        <v>0.66822218894958496</v>
      </c>
      <c r="M71">
        <v>0</v>
      </c>
      <c r="N71">
        <v>1.0390281677246001E-3</v>
      </c>
      <c r="O71" s="4">
        <f t="shared" si="13"/>
        <v>84.341085271317823</v>
      </c>
      <c r="P71" s="3">
        <f t="shared" si="14"/>
        <v>3.3910256023554831E-4</v>
      </c>
      <c r="Q71" s="4">
        <f t="shared" si="15"/>
        <v>7.9069767441860535</v>
      </c>
      <c r="R71" s="4">
        <f t="shared" si="16"/>
        <v>6.8217054263565728</v>
      </c>
      <c r="S71" s="3">
        <f t="shared" si="17"/>
        <v>6.999256074890518E-4</v>
      </c>
      <c r="T71" s="3">
        <f t="shared" si="18"/>
        <v>3.3910256023554831E-4</v>
      </c>
      <c r="U71">
        <f t="shared" si="19"/>
        <v>90</v>
      </c>
      <c r="V71">
        <f t="shared" si="20"/>
        <v>16</v>
      </c>
      <c r="W71">
        <f t="shared" si="21"/>
        <v>0.69314718055994529</v>
      </c>
    </row>
    <row r="72" spans="1:23" x14ac:dyDescent="0.25">
      <c r="A72" t="s">
        <v>24</v>
      </c>
      <c r="B72">
        <v>2</v>
      </c>
      <c r="C72">
        <v>8</v>
      </c>
      <c r="D72">
        <v>15</v>
      </c>
      <c r="E72">
        <v>45</v>
      </c>
      <c r="F72">
        <v>1935</v>
      </c>
      <c r="G72">
        <v>129</v>
      </c>
      <c r="H72">
        <v>1691</v>
      </c>
      <c r="I72">
        <v>129</v>
      </c>
      <c r="J72">
        <v>93</v>
      </c>
      <c r="K72">
        <v>3.4417653083801198</v>
      </c>
      <c r="L72">
        <v>3.45177054405212</v>
      </c>
      <c r="M72">
        <v>9.6082687377929601E-4</v>
      </c>
      <c r="N72">
        <v>3.0295848846435499E-3</v>
      </c>
      <c r="O72" s="4">
        <f t="shared" si="13"/>
        <v>87.390180878552968</v>
      </c>
      <c r="P72" s="3">
        <f t="shared" si="14"/>
        <v>1.7786900818501912E-3</v>
      </c>
      <c r="Q72" s="4">
        <f t="shared" si="15"/>
        <v>12.609819121447032</v>
      </c>
      <c r="R72" s="4">
        <f t="shared" si="16"/>
        <v>15.297157622739022</v>
      </c>
      <c r="S72" s="3">
        <f t="shared" si="17"/>
        <v>1.2508948027933587E-3</v>
      </c>
      <c r="T72" s="3">
        <f t="shared" si="18"/>
        <v>8.178632080708952E-4</v>
      </c>
      <c r="U72">
        <f t="shared" si="19"/>
        <v>90</v>
      </c>
      <c r="V72">
        <f t="shared" si="20"/>
        <v>64</v>
      </c>
      <c r="W72">
        <f t="shared" si="21"/>
        <v>0.69314718055994529</v>
      </c>
    </row>
    <row r="73" spans="1:23" x14ac:dyDescent="0.25">
      <c r="A73" t="s">
        <v>24</v>
      </c>
      <c r="B73">
        <v>2</v>
      </c>
      <c r="C73">
        <v>16</v>
      </c>
      <c r="D73">
        <v>15</v>
      </c>
      <c r="E73">
        <v>45</v>
      </c>
      <c r="F73">
        <v>1935</v>
      </c>
      <c r="G73">
        <v>129</v>
      </c>
      <c r="H73">
        <v>1777</v>
      </c>
      <c r="I73">
        <v>128</v>
      </c>
      <c r="J73">
        <v>103</v>
      </c>
      <c r="K73">
        <v>10.8949110507965</v>
      </c>
      <c r="L73">
        <v>10.9018874168396</v>
      </c>
      <c r="M73">
        <v>1.9576549530029201E-3</v>
      </c>
      <c r="N73">
        <v>8.9764595031738195E-3</v>
      </c>
      <c r="O73" s="4">
        <f t="shared" si="13"/>
        <v>91.834625322997425</v>
      </c>
      <c r="P73" s="3">
        <f t="shared" si="14"/>
        <v>5.6304449874917308E-3</v>
      </c>
      <c r="Q73" s="4">
        <f t="shared" si="15"/>
        <v>7.3901808785529681</v>
      </c>
      <c r="R73" s="4">
        <f t="shared" si="16"/>
        <v>11.989664082687355</v>
      </c>
      <c r="S73" s="3">
        <f t="shared" si="17"/>
        <v>3.3460145156820886E-3</v>
      </c>
      <c r="T73" s="3">
        <f t="shared" si="18"/>
        <v>3.6727900344888107E-3</v>
      </c>
      <c r="U73">
        <f t="shared" si="19"/>
        <v>90</v>
      </c>
      <c r="V73">
        <f t="shared" si="20"/>
        <v>256</v>
      </c>
      <c r="W73">
        <f t="shared" si="21"/>
        <v>0.69314718055994529</v>
      </c>
    </row>
    <row r="74" spans="1:23" x14ac:dyDescent="0.25">
      <c r="A74" t="s">
        <v>24</v>
      </c>
      <c r="B74">
        <v>2</v>
      </c>
      <c r="C74">
        <v>32</v>
      </c>
      <c r="D74">
        <v>15</v>
      </c>
      <c r="E74">
        <v>45</v>
      </c>
      <c r="F74">
        <v>1935</v>
      </c>
      <c r="G74">
        <v>129</v>
      </c>
      <c r="H74">
        <v>1826</v>
      </c>
      <c r="I74">
        <v>127</v>
      </c>
      <c r="J74">
        <v>108</v>
      </c>
      <c r="K74">
        <v>65.361322402954102</v>
      </c>
      <c r="L74">
        <v>65.374239206314002</v>
      </c>
      <c r="M74">
        <v>1.49590969085693E-2</v>
      </c>
      <c r="N74">
        <v>4.78720664978027E-2</v>
      </c>
      <c r="O74" s="4">
        <f t="shared" si="13"/>
        <v>94.366925064599485</v>
      </c>
      <c r="P74" s="3">
        <f t="shared" si="14"/>
        <v>3.3778461190157157E-2</v>
      </c>
      <c r="Q74" s="4">
        <f t="shared" si="15"/>
        <v>4.0826873385012874</v>
      </c>
      <c r="R74" s="4">
        <f t="shared" si="16"/>
        <v>10.645994832041339</v>
      </c>
      <c r="S74" s="3">
        <f t="shared" si="17"/>
        <v>1.4093605307645543E-2</v>
      </c>
      <c r="T74" s="3">
        <f t="shared" si="18"/>
        <v>1.8819364281587855E-2</v>
      </c>
      <c r="U74">
        <f t="shared" si="19"/>
        <v>90</v>
      </c>
      <c r="V74">
        <f t="shared" si="20"/>
        <v>1024</v>
      </c>
      <c r="W74">
        <f t="shared" si="21"/>
        <v>0.69314718055994529</v>
      </c>
    </row>
    <row r="75" spans="1:23" x14ac:dyDescent="0.25">
      <c r="A75" t="s">
        <v>24</v>
      </c>
      <c r="B75">
        <v>2</v>
      </c>
      <c r="C75">
        <v>64</v>
      </c>
      <c r="D75">
        <v>15</v>
      </c>
      <c r="E75">
        <v>45</v>
      </c>
      <c r="F75">
        <v>1935</v>
      </c>
      <c r="G75">
        <v>129</v>
      </c>
      <c r="H75">
        <v>1794</v>
      </c>
      <c r="I75">
        <v>129</v>
      </c>
      <c r="J75">
        <v>104</v>
      </c>
      <c r="K75">
        <v>303.704849958419</v>
      </c>
      <c r="L75">
        <v>303.717918157577</v>
      </c>
      <c r="M75">
        <v>5.6882858276367097E-2</v>
      </c>
      <c r="N75">
        <v>0.23234891891479401</v>
      </c>
      <c r="O75" s="4">
        <f t="shared" si="13"/>
        <v>92.713178294573638</v>
      </c>
      <c r="P75" s="3">
        <f t="shared" si="14"/>
        <v>0.1569534108312243</v>
      </c>
      <c r="Q75" s="4">
        <f t="shared" si="15"/>
        <v>7.2868217054263624</v>
      </c>
      <c r="R75" s="4">
        <f t="shared" si="16"/>
        <v>12.093023255813947</v>
      </c>
      <c r="S75" s="3">
        <f t="shared" si="17"/>
        <v>7.5395508083569707E-2</v>
      </c>
      <c r="T75" s="3">
        <f t="shared" si="18"/>
        <v>0.1000705525548572</v>
      </c>
      <c r="U75">
        <f t="shared" si="19"/>
        <v>90</v>
      </c>
      <c r="V75">
        <f t="shared" si="20"/>
        <v>4096</v>
      </c>
      <c r="W75">
        <f t="shared" si="21"/>
        <v>0.69314718055994529</v>
      </c>
    </row>
    <row r="76" spans="1:23" x14ac:dyDescent="0.25">
      <c r="A76" t="s">
        <v>24</v>
      </c>
      <c r="B76">
        <v>2</v>
      </c>
      <c r="C76">
        <v>128</v>
      </c>
      <c r="D76">
        <v>15</v>
      </c>
      <c r="E76">
        <v>45</v>
      </c>
      <c r="F76">
        <v>1935</v>
      </c>
      <c r="G76">
        <v>129</v>
      </c>
      <c r="H76">
        <v>1855</v>
      </c>
      <c r="I76">
        <v>128</v>
      </c>
      <c r="J76">
        <v>108</v>
      </c>
      <c r="K76">
        <v>1706.04242753982</v>
      </c>
      <c r="L76">
        <v>1706.0623359680101</v>
      </c>
      <c r="M76">
        <v>0.33111453056335399</v>
      </c>
      <c r="N76">
        <v>1.3583681583404501</v>
      </c>
      <c r="O76" s="4">
        <f t="shared" si="13"/>
        <v>95.865633074935403</v>
      </c>
      <c r="P76" s="3">
        <f t="shared" si="14"/>
        <v>0.88167567314719375</v>
      </c>
      <c r="Q76" s="4">
        <f t="shared" si="15"/>
        <v>3.3591731266149907</v>
      </c>
      <c r="R76" s="4">
        <f t="shared" si="16"/>
        <v>12.144702842377257</v>
      </c>
      <c r="S76" s="3">
        <f t="shared" si="17"/>
        <v>0.47669248519325635</v>
      </c>
      <c r="T76" s="3">
        <f t="shared" si="18"/>
        <v>0.5505611425838397</v>
      </c>
      <c r="U76">
        <f t="shared" si="19"/>
        <v>90</v>
      </c>
      <c r="V76">
        <f t="shared" si="20"/>
        <v>16384</v>
      </c>
      <c r="W76">
        <f t="shared" si="21"/>
        <v>0.69314718055994529</v>
      </c>
    </row>
    <row r="77" spans="1:23" x14ac:dyDescent="0.25">
      <c r="O77" s="4" t="e">
        <f t="shared" si="13"/>
        <v>#DIV/0!</v>
      </c>
      <c r="P77" s="3" t="e">
        <f t="shared" si="14"/>
        <v>#DIV/0!</v>
      </c>
      <c r="Q77" s="4" t="e">
        <f t="shared" si="15"/>
        <v>#DIV/0!</v>
      </c>
      <c r="R77" s="4" t="e">
        <f t="shared" si="16"/>
        <v>#DIV/0!</v>
      </c>
      <c r="S77" s="3" t="e">
        <f t="shared" si="17"/>
        <v>#DIV/0!</v>
      </c>
      <c r="T77" s="3" t="e">
        <f t="shared" si="18"/>
        <v>#DIV/0!</v>
      </c>
      <c r="U77">
        <f t="shared" si="19"/>
        <v>0</v>
      </c>
      <c r="V77">
        <f t="shared" si="20"/>
        <v>0</v>
      </c>
      <c r="W77" t="e">
        <f t="shared" si="21"/>
        <v>#NUM!</v>
      </c>
    </row>
    <row r="78" spans="1:23" x14ac:dyDescent="0.25">
      <c r="A78" t="s">
        <v>39</v>
      </c>
      <c r="B78">
        <v>1</v>
      </c>
      <c r="C78">
        <v>32</v>
      </c>
      <c r="D78">
        <v>15</v>
      </c>
      <c r="E78">
        <v>45</v>
      </c>
      <c r="F78">
        <v>1980</v>
      </c>
      <c r="G78">
        <v>132</v>
      </c>
      <c r="H78">
        <v>1800</v>
      </c>
      <c r="I78">
        <v>128</v>
      </c>
      <c r="J78">
        <v>108</v>
      </c>
      <c r="K78">
        <v>44.954798698425201</v>
      </c>
      <c r="L78">
        <v>44.976741313934298</v>
      </c>
      <c r="M78">
        <v>9.9730491638183594E-3</v>
      </c>
      <c r="N78">
        <v>9.9734544754028306E-2</v>
      </c>
      <c r="O78" s="4">
        <f t="shared" si="13"/>
        <v>90.909090909090907</v>
      </c>
      <c r="P78" s="3">
        <f t="shared" si="14"/>
        <v>2.2704443787083434E-2</v>
      </c>
      <c r="Q78" s="4">
        <f t="shared" si="15"/>
        <v>6.0606060606060623</v>
      </c>
      <c r="R78" s="4">
        <f t="shared" si="16"/>
        <v>9.0909090909090793</v>
      </c>
      <c r="S78" s="3">
        <f t="shared" si="17"/>
        <v>7.7030100966944876E-2</v>
      </c>
      <c r="T78" s="3">
        <f t="shared" si="18"/>
        <v>1.2731394623265075E-2</v>
      </c>
      <c r="U78">
        <f t="shared" si="19"/>
        <v>45</v>
      </c>
      <c r="V78">
        <f t="shared" si="20"/>
        <v>1024</v>
      </c>
      <c r="W78">
        <f t="shared" si="21"/>
        <v>0</v>
      </c>
    </row>
    <row r="79" spans="1:23" x14ac:dyDescent="0.25">
      <c r="A79" t="s">
        <v>23</v>
      </c>
      <c r="B79">
        <v>2</v>
      </c>
      <c r="C79">
        <v>32</v>
      </c>
      <c r="D79">
        <v>15</v>
      </c>
      <c r="E79">
        <v>45</v>
      </c>
      <c r="F79">
        <v>1935</v>
      </c>
      <c r="G79">
        <v>129</v>
      </c>
      <c r="H79">
        <v>1842</v>
      </c>
      <c r="I79">
        <v>127</v>
      </c>
      <c r="J79">
        <v>113</v>
      </c>
      <c r="K79">
        <v>89.524682044982896</v>
      </c>
      <c r="L79">
        <v>89.539673089980994</v>
      </c>
      <c r="M79">
        <v>1.8949747085571199E-2</v>
      </c>
      <c r="N79">
        <v>0.3096604347229</v>
      </c>
      <c r="O79" s="4">
        <f t="shared" si="13"/>
        <v>95.193798449612402</v>
      </c>
      <c r="P79" s="3">
        <f t="shared" si="14"/>
        <v>4.6265985552962734E-2</v>
      </c>
      <c r="Q79" s="4">
        <f t="shared" si="15"/>
        <v>3.2558139534883708</v>
      </c>
      <c r="R79" s="4">
        <f t="shared" si="16"/>
        <v>7.5968992248061937</v>
      </c>
      <c r="S79" s="3">
        <f t="shared" si="17"/>
        <v>0.26339444916993726</v>
      </c>
      <c r="T79" s="3">
        <f t="shared" si="18"/>
        <v>2.7316238467391535E-2</v>
      </c>
      <c r="U79">
        <f t="shared" si="19"/>
        <v>90</v>
      </c>
      <c r="V79">
        <f t="shared" si="20"/>
        <v>1024</v>
      </c>
      <c r="W79">
        <f t="shared" si="21"/>
        <v>0.69314718055994529</v>
      </c>
    </row>
    <row r="80" spans="1:23" x14ac:dyDescent="0.25">
      <c r="A80" t="s">
        <v>23</v>
      </c>
      <c r="B80">
        <v>3</v>
      </c>
      <c r="C80">
        <v>32</v>
      </c>
      <c r="D80">
        <v>15</v>
      </c>
      <c r="E80">
        <v>45</v>
      </c>
      <c r="F80">
        <v>1890</v>
      </c>
      <c r="G80">
        <v>126</v>
      </c>
      <c r="H80">
        <v>1809</v>
      </c>
      <c r="I80">
        <v>126</v>
      </c>
      <c r="J80">
        <v>112</v>
      </c>
      <c r="K80">
        <v>115.19100332260101</v>
      </c>
      <c r="L80">
        <v>115.202970027923</v>
      </c>
      <c r="M80">
        <v>2.49333381652832E-2</v>
      </c>
      <c r="N80">
        <v>0.105717420578002</v>
      </c>
      <c r="O80" s="4">
        <f t="shared" si="13"/>
        <v>95.714285714285722</v>
      </c>
      <c r="P80" s="3">
        <f t="shared" si="14"/>
        <v>6.0947620805608997E-2</v>
      </c>
      <c r="Q80" s="4">
        <f t="shared" si="15"/>
        <v>4.2857142857142776</v>
      </c>
      <c r="R80" s="4">
        <f t="shared" si="16"/>
        <v>6.8253968253968367</v>
      </c>
      <c r="S80" s="3">
        <f t="shared" si="17"/>
        <v>4.4769799772393003E-2</v>
      </c>
      <c r="T80" s="3">
        <f t="shared" si="18"/>
        <v>3.6014282640325801E-2</v>
      </c>
      <c r="U80">
        <f t="shared" si="19"/>
        <v>135</v>
      </c>
      <c r="V80">
        <f t="shared" si="20"/>
        <v>1024</v>
      </c>
      <c r="W80">
        <f t="shared" si="21"/>
        <v>1.0986122886681098</v>
      </c>
    </row>
    <row r="81" spans="1:23" x14ac:dyDescent="0.25">
      <c r="A81" t="s">
        <v>23</v>
      </c>
      <c r="B81">
        <v>4</v>
      </c>
      <c r="C81">
        <v>32</v>
      </c>
      <c r="D81">
        <v>15</v>
      </c>
      <c r="E81">
        <v>45</v>
      </c>
      <c r="F81">
        <v>1845</v>
      </c>
      <c r="G81">
        <v>123</v>
      </c>
      <c r="H81">
        <v>1814</v>
      </c>
      <c r="I81">
        <v>123</v>
      </c>
      <c r="J81">
        <v>118</v>
      </c>
      <c r="K81">
        <v>137.933195829391</v>
      </c>
      <c r="L81">
        <v>137.95214414596501</v>
      </c>
      <c r="M81">
        <v>2.8923034667968701E-2</v>
      </c>
      <c r="N81">
        <v>0.17652773857116699</v>
      </c>
      <c r="O81" s="4">
        <f t="shared" si="13"/>
        <v>98.319783197831981</v>
      </c>
      <c r="P81" s="3">
        <f t="shared" si="14"/>
        <v>7.4760539744927371E-2</v>
      </c>
      <c r="Q81" s="4">
        <f t="shared" si="15"/>
        <v>1.6802168021680188</v>
      </c>
      <c r="R81" s="4">
        <f t="shared" si="16"/>
        <v>2.3848238482384829</v>
      </c>
      <c r="S81" s="3">
        <f t="shared" si="17"/>
        <v>0.10176719882623962</v>
      </c>
      <c r="T81" s="3">
        <f t="shared" si="18"/>
        <v>4.5837505076958669E-2</v>
      </c>
      <c r="U81">
        <f t="shared" si="19"/>
        <v>180</v>
      </c>
      <c r="V81">
        <f t="shared" si="20"/>
        <v>1024</v>
      </c>
      <c r="W81">
        <f t="shared" si="21"/>
        <v>1.3862943611198906</v>
      </c>
    </row>
    <row r="82" spans="1:23" x14ac:dyDescent="0.25">
      <c r="A82" t="s">
        <v>23</v>
      </c>
      <c r="B82">
        <v>5</v>
      </c>
      <c r="C82">
        <v>32</v>
      </c>
      <c r="D82">
        <v>15</v>
      </c>
      <c r="E82">
        <v>45</v>
      </c>
      <c r="F82">
        <v>1800</v>
      </c>
      <c r="G82">
        <v>120</v>
      </c>
      <c r="H82">
        <v>1770</v>
      </c>
      <c r="I82">
        <v>120</v>
      </c>
      <c r="J82">
        <v>113</v>
      </c>
      <c r="K82">
        <v>163.64345002174301</v>
      </c>
      <c r="L82">
        <v>163.660405635833</v>
      </c>
      <c r="M82">
        <v>3.6901473999023403E-2</v>
      </c>
      <c r="N82">
        <v>0.25033116340637201</v>
      </c>
      <c r="O82" s="4">
        <f t="shared" si="13"/>
        <v>98.333333333333329</v>
      </c>
      <c r="P82" s="3">
        <f t="shared" si="14"/>
        <v>9.0913027789857229E-2</v>
      </c>
      <c r="Q82" s="4">
        <f t="shared" si="15"/>
        <v>1.6666666666666714</v>
      </c>
      <c r="R82" s="4">
        <f t="shared" si="16"/>
        <v>4.1666666666666572</v>
      </c>
      <c r="S82" s="3">
        <f t="shared" si="17"/>
        <v>0.1594181356165148</v>
      </c>
      <c r="T82" s="3">
        <f t="shared" si="18"/>
        <v>5.4011553790833826E-2</v>
      </c>
      <c r="U82">
        <f t="shared" si="19"/>
        <v>225</v>
      </c>
      <c r="V82">
        <f t="shared" si="20"/>
        <v>1024</v>
      </c>
      <c r="W82">
        <f t="shared" si="21"/>
        <v>1.6094379124341003</v>
      </c>
    </row>
    <row r="83" spans="1:23" x14ac:dyDescent="0.25">
      <c r="A83" t="s">
        <v>23</v>
      </c>
      <c r="B83">
        <v>6</v>
      </c>
      <c r="C83">
        <v>32</v>
      </c>
      <c r="D83">
        <v>15</v>
      </c>
      <c r="E83">
        <v>45</v>
      </c>
      <c r="F83">
        <v>1755</v>
      </c>
      <c r="G83">
        <v>117</v>
      </c>
      <c r="H83">
        <v>1731</v>
      </c>
      <c r="I83">
        <v>117</v>
      </c>
      <c r="J83">
        <v>109</v>
      </c>
      <c r="K83">
        <v>184.60839223861601</v>
      </c>
      <c r="L83">
        <v>184.62634611129701</v>
      </c>
      <c r="M83">
        <v>4.08909320831298E-2</v>
      </c>
      <c r="N83">
        <v>0.25830864906311002</v>
      </c>
      <c r="O83" s="4">
        <f t="shared" si="13"/>
        <v>98.632478632478637</v>
      </c>
      <c r="P83" s="3">
        <f t="shared" si="14"/>
        <v>0.10518996708753049</v>
      </c>
      <c r="Q83" s="4">
        <f t="shared" si="15"/>
        <v>1.3675213675213627</v>
      </c>
      <c r="R83" s="4">
        <f t="shared" si="16"/>
        <v>5.4700854700854791</v>
      </c>
      <c r="S83" s="3">
        <f t="shared" si="17"/>
        <v>0.15311868197557954</v>
      </c>
      <c r="T83" s="3">
        <f t="shared" si="18"/>
        <v>6.4299035004400693E-2</v>
      </c>
      <c r="U83">
        <f t="shared" si="19"/>
        <v>270</v>
      </c>
      <c r="V83">
        <f t="shared" si="20"/>
        <v>1024</v>
      </c>
      <c r="W83">
        <f t="shared" si="21"/>
        <v>1.791759469228055</v>
      </c>
    </row>
    <row r="84" spans="1:23" x14ac:dyDescent="0.25">
      <c r="A84" t="s">
        <v>23</v>
      </c>
      <c r="B84">
        <v>7</v>
      </c>
      <c r="C84">
        <v>32</v>
      </c>
      <c r="D84">
        <v>15</v>
      </c>
      <c r="E84">
        <v>45</v>
      </c>
      <c r="F84">
        <v>1710</v>
      </c>
      <c r="G84">
        <v>114</v>
      </c>
      <c r="H84">
        <v>1695</v>
      </c>
      <c r="I84">
        <v>114</v>
      </c>
      <c r="J84">
        <v>110</v>
      </c>
      <c r="K84">
        <v>206.019145011901</v>
      </c>
      <c r="L84">
        <v>206.03610086441</v>
      </c>
      <c r="M84">
        <v>4.9866437911987298E-2</v>
      </c>
      <c r="N84">
        <v>0.25332212448120101</v>
      </c>
      <c r="O84" s="4">
        <f t="shared" si="13"/>
        <v>99.122807017543863</v>
      </c>
      <c r="P84" s="3">
        <f t="shared" si="14"/>
        <v>0.12047903217070234</v>
      </c>
      <c r="Q84" s="4">
        <f t="shared" si="15"/>
        <v>0.87719298245613686</v>
      </c>
      <c r="R84" s="4">
        <f t="shared" si="16"/>
        <v>2.6315789473684248</v>
      </c>
      <c r="S84" s="3">
        <f t="shared" si="17"/>
        <v>0.13284309231049868</v>
      </c>
      <c r="T84" s="3">
        <f t="shared" si="18"/>
        <v>7.061259425871505E-2</v>
      </c>
      <c r="U84">
        <f t="shared" si="19"/>
        <v>315</v>
      </c>
      <c r="V84">
        <f t="shared" si="20"/>
        <v>1024</v>
      </c>
      <c r="W84">
        <f t="shared" si="21"/>
        <v>1.9459101490553132</v>
      </c>
    </row>
    <row r="85" spans="1:23" x14ac:dyDescent="0.25">
      <c r="A85" t="s">
        <v>23</v>
      </c>
      <c r="B85">
        <v>8</v>
      </c>
      <c r="C85">
        <v>32</v>
      </c>
      <c r="D85">
        <v>15</v>
      </c>
      <c r="E85">
        <v>45</v>
      </c>
      <c r="F85">
        <v>1665</v>
      </c>
      <c r="G85">
        <v>111</v>
      </c>
      <c r="H85">
        <v>1644</v>
      </c>
      <c r="I85">
        <v>111</v>
      </c>
      <c r="J85">
        <v>108</v>
      </c>
      <c r="K85">
        <v>220.534328699111</v>
      </c>
      <c r="L85">
        <v>220.55129098892201</v>
      </c>
      <c r="M85">
        <v>5.3856134414672803E-2</v>
      </c>
      <c r="N85">
        <v>0.25232553482055597</v>
      </c>
      <c r="O85" s="4">
        <f t="shared" si="13"/>
        <v>98.738738738738746</v>
      </c>
      <c r="P85" s="3">
        <f t="shared" si="14"/>
        <v>0.13245305026973633</v>
      </c>
      <c r="Q85" s="4">
        <f t="shared" si="15"/>
        <v>1.2612612612612537</v>
      </c>
      <c r="R85" s="4">
        <f t="shared" si="16"/>
        <v>1.4414414414414409</v>
      </c>
      <c r="S85" s="3">
        <f t="shared" si="17"/>
        <v>0.11987248455081964</v>
      </c>
      <c r="T85" s="3">
        <f t="shared" si="18"/>
        <v>7.8596915855063537E-2</v>
      </c>
      <c r="U85">
        <f t="shared" si="19"/>
        <v>360</v>
      </c>
      <c r="V85">
        <f t="shared" si="20"/>
        <v>1024</v>
      </c>
      <c r="W85">
        <f t="shared" si="21"/>
        <v>2.0794415416798357</v>
      </c>
    </row>
    <row r="86" spans="1:23" x14ac:dyDescent="0.25">
      <c r="A86" t="s">
        <v>23</v>
      </c>
      <c r="B86">
        <v>9</v>
      </c>
      <c r="C86">
        <v>32</v>
      </c>
      <c r="D86">
        <v>15</v>
      </c>
      <c r="E86">
        <v>45</v>
      </c>
      <c r="F86">
        <v>1620</v>
      </c>
      <c r="G86">
        <v>108</v>
      </c>
      <c r="H86">
        <v>1611</v>
      </c>
      <c r="I86">
        <v>108</v>
      </c>
      <c r="J86">
        <v>105</v>
      </c>
      <c r="K86">
        <v>235.06947064399699</v>
      </c>
      <c r="L86">
        <v>235.08243727684001</v>
      </c>
      <c r="M86">
        <v>5.7845830917358398E-2</v>
      </c>
      <c r="N86">
        <v>0.37300348281860302</v>
      </c>
      <c r="O86" s="4">
        <f t="shared" si="13"/>
        <v>99.444444444444443</v>
      </c>
      <c r="P86" s="3">
        <f t="shared" si="14"/>
        <v>0.14510461150864012</v>
      </c>
      <c r="Q86" s="4">
        <f t="shared" si="15"/>
        <v>0.55555555555555713</v>
      </c>
      <c r="R86" s="4">
        <f t="shared" si="16"/>
        <v>2.2222222222222285</v>
      </c>
      <c r="S86" s="3">
        <f t="shared" si="17"/>
        <v>0.22789887130996289</v>
      </c>
      <c r="T86" s="3">
        <f t="shared" si="18"/>
        <v>8.7258780591281726E-2</v>
      </c>
      <c r="U86">
        <f t="shared" si="19"/>
        <v>405</v>
      </c>
      <c r="V86">
        <f t="shared" si="20"/>
        <v>1024</v>
      </c>
      <c r="W86">
        <f t="shared" si="21"/>
        <v>2.1972245773362196</v>
      </c>
    </row>
    <row r="87" spans="1:23" x14ac:dyDescent="0.25">
      <c r="A87" t="s">
        <v>23</v>
      </c>
      <c r="B87">
        <v>10</v>
      </c>
      <c r="C87">
        <v>32</v>
      </c>
      <c r="D87">
        <v>15</v>
      </c>
      <c r="E87">
        <v>45</v>
      </c>
      <c r="F87">
        <v>1575</v>
      </c>
      <c r="G87">
        <v>105</v>
      </c>
      <c r="H87">
        <v>1561</v>
      </c>
      <c r="I87">
        <v>105</v>
      </c>
      <c r="J87">
        <v>102</v>
      </c>
      <c r="K87">
        <v>257.66405653953501</v>
      </c>
      <c r="L87">
        <v>257.68300795555098</v>
      </c>
      <c r="M87">
        <v>6.3830137252807603E-2</v>
      </c>
      <c r="N87">
        <v>0.45777463912963801</v>
      </c>
      <c r="O87" s="4">
        <f t="shared" si="13"/>
        <v>99.111111111111114</v>
      </c>
      <c r="P87" s="3">
        <f t="shared" si="14"/>
        <v>0.16359622637430796</v>
      </c>
      <c r="Q87" s="4">
        <f t="shared" si="15"/>
        <v>0.88888888888888573</v>
      </c>
      <c r="R87" s="4">
        <f t="shared" si="16"/>
        <v>1.9682539682539755</v>
      </c>
      <c r="S87" s="3">
        <f t="shared" si="17"/>
        <v>0.29417841275533008</v>
      </c>
      <c r="T87" s="3">
        <f t="shared" si="18"/>
        <v>9.9766089121500354E-2</v>
      </c>
      <c r="U87">
        <f t="shared" si="19"/>
        <v>450</v>
      </c>
      <c r="V87">
        <f t="shared" si="20"/>
        <v>1024</v>
      </c>
      <c r="W87">
        <f t="shared" si="21"/>
        <v>2.3025850929940459</v>
      </c>
    </row>
    <row r="88" spans="1:23" x14ac:dyDescent="0.25">
      <c r="O88" s="4" t="e">
        <f t="shared" si="13"/>
        <v>#DIV/0!</v>
      </c>
      <c r="P88" s="3" t="e">
        <f t="shared" si="14"/>
        <v>#DIV/0!</v>
      </c>
      <c r="Q88" s="4" t="e">
        <f t="shared" si="15"/>
        <v>#DIV/0!</v>
      </c>
      <c r="R88" s="4" t="e">
        <f t="shared" si="16"/>
        <v>#DIV/0!</v>
      </c>
      <c r="S88" s="3" t="e">
        <f t="shared" si="17"/>
        <v>#DIV/0!</v>
      </c>
      <c r="T88" s="3" t="e">
        <f t="shared" si="18"/>
        <v>#DIV/0!</v>
      </c>
      <c r="U88">
        <f t="shared" si="19"/>
        <v>0</v>
      </c>
      <c r="V88">
        <f t="shared" si="20"/>
        <v>0</v>
      </c>
      <c r="W88" t="e">
        <f t="shared" si="21"/>
        <v>#NUM!</v>
      </c>
    </row>
    <row r="89" spans="1:23" x14ac:dyDescent="0.25">
      <c r="A89" t="s">
        <v>39</v>
      </c>
      <c r="B89">
        <v>2</v>
      </c>
      <c r="C89">
        <v>2</v>
      </c>
      <c r="D89">
        <v>15</v>
      </c>
      <c r="E89">
        <v>45</v>
      </c>
      <c r="F89">
        <v>1935</v>
      </c>
      <c r="G89">
        <v>129</v>
      </c>
      <c r="H89">
        <v>1353</v>
      </c>
      <c r="I89">
        <v>100</v>
      </c>
      <c r="J89">
        <v>67</v>
      </c>
      <c r="K89">
        <v>0.48370838165283198</v>
      </c>
      <c r="L89">
        <v>0.497669458389282</v>
      </c>
      <c r="M89">
        <v>0</v>
      </c>
      <c r="N89">
        <v>2.9919147491455E-3</v>
      </c>
      <c r="O89" s="4">
        <f t="shared" si="13"/>
        <v>69.922480620155042</v>
      </c>
      <c r="P89" s="3">
        <f t="shared" si="14"/>
        <v>2.4997849181024909E-4</v>
      </c>
      <c r="Q89" s="4">
        <f t="shared" si="15"/>
        <v>7.5968992248062079</v>
      </c>
      <c r="R89" s="4">
        <f t="shared" si="16"/>
        <v>17.984496124031011</v>
      </c>
      <c r="S89" s="3">
        <f t="shared" si="17"/>
        <v>2.7419362573352507E-3</v>
      </c>
      <c r="T89" s="3">
        <f t="shared" si="18"/>
        <v>2.4997849181024909E-4</v>
      </c>
      <c r="U89">
        <f t="shared" si="19"/>
        <v>90</v>
      </c>
      <c r="V89">
        <f t="shared" si="20"/>
        <v>4</v>
      </c>
      <c r="W89">
        <f t="shared" si="21"/>
        <v>0.69314718055994529</v>
      </c>
    </row>
    <row r="90" spans="1:23" x14ac:dyDescent="0.25">
      <c r="A90" t="s">
        <v>24</v>
      </c>
      <c r="B90">
        <v>2</v>
      </c>
      <c r="C90">
        <v>4</v>
      </c>
      <c r="D90">
        <v>15</v>
      </c>
      <c r="E90">
        <v>45</v>
      </c>
      <c r="F90">
        <v>1935</v>
      </c>
      <c r="G90">
        <v>129</v>
      </c>
      <c r="H90">
        <v>1687</v>
      </c>
      <c r="I90">
        <v>123</v>
      </c>
      <c r="J90">
        <v>96</v>
      </c>
      <c r="K90">
        <v>0.96741414070129395</v>
      </c>
      <c r="L90">
        <v>1.0132911205291699</v>
      </c>
      <c r="M90">
        <v>0</v>
      </c>
      <c r="N90">
        <v>1.3962984085082999E-2</v>
      </c>
      <c r="O90" s="4">
        <f t="shared" si="13"/>
        <v>87.183462532299743</v>
      </c>
      <c r="P90" s="3">
        <f t="shared" si="14"/>
        <v>4.999556282694026E-4</v>
      </c>
      <c r="Q90" s="4">
        <f t="shared" si="15"/>
        <v>8.165374677002589</v>
      </c>
      <c r="R90" s="4">
        <f t="shared" si="16"/>
        <v>12.764857881136948</v>
      </c>
      <c r="S90" s="3">
        <f t="shared" si="17"/>
        <v>1.3463028456813596E-2</v>
      </c>
      <c r="T90" s="3">
        <f t="shared" si="18"/>
        <v>4.999556282694026E-4</v>
      </c>
      <c r="U90">
        <f t="shared" si="19"/>
        <v>90</v>
      </c>
      <c r="V90">
        <f t="shared" si="20"/>
        <v>16</v>
      </c>
      <c r="W90">
        <f t="shared" si="21"/>
        <v>0.69314718055994529</v>
      </c>
    </row>
    <row r="91" spans="1:23" x14ac:dyDescent="0.25">
      <c r="A91" t="s">
        <v>24</v>
      </c>
      <c r="B91">
        <v>2</v>
      </c>
      <c r="C91">
        <v>8</v>
      </c>
      <c r="D91">
        <v>15</v>
      </c>
      <c r="E91">
        <v>45</v>
      </c>
      <c r="F91">
        <v>1935</v>
      </c>
      <c r="G91">
        <v>129</v>
      </c>
      <c r="H91">
        <v>1759</v>
      </c>
      <c r="I91">
        <v>125</v>
      </c>
      <c r="J91">
        <v>103</v>
      </c>
      <c r="K91">
        <v>4.7104022502899099</v>
      </c>
      <c r="L91">
        <v>4.7273609638214102</v>
      </c>
      <c r="M91">
        <v>9.9658966064453103E-4</v>
      </c>
      <c r="N91">
        <v>2.3935556411743102E-2</v>
      </c>
      <c r="O91" s="4">
        <f t="shared" si="13"/>
        <v>90.904392764857874</v>
      </c>
      <c r="P91" s="3">
        <f t="shared" si="14"/>
        <v>2.4343164084185583E-3</v>
      </c>
      <c r="Q91" s="4">
        <f t="shared" si="15"/>
        <v>5.9948320413436704</v>
      </c>
      <c r="R91" s="4">
        <f t="shared" si="16"/>
        <v>11.059431524547804</v>
      </c>
      <c r="S91" s="3">
        <f t="shared" si="17"/>
        <v>2.1501240003324543E-2</v>
      </c>
      <c r="T91" s="3">
        <f t="shared" si="18"/>
        <v>1.4377267477740272E-3</v>
      </c>
      <c r="U91">
        <f t="shared" si="19"/>
        <v>90</v>
      </c>
      <c r="V91">
        <f t="shared" si="20"/>
        <v>64</v>
      </c>
      <c r="W91">
        <f t="shared" si="21"/>
        <v>0.69314718055994529</v>
      </c>
    </row>
    <row r="92" spans="1:23" x14ac:dyDescent="0.25">
      <c r="A92" t="s">
        <v>24</v>
      </c>
      <c r="B92">
        <v>2</v>
      </c>
      <c r="C92">
        <v>16</v>
      </c>
      <c r="D92">
        <v>15</v>
      </c>
      <c r="E92">
        <v>45</v>
      </c>
      <c r="F92">
        <v>1935</v>
      </c>
      <c r="G92">
        <v>129</v>
      </c>
      <c r="H92">
        <v>1808</v>
      </c>
      <c r="I92">
        <v>127</v>
      </c>
      <c r="J92">
        <v>102</v>
      </c>
      <c r="K92">
        <v>14.0215067863464</v>
      </c>
      <c r="L92">
        <v>14.0394613742828</v>
      </c>
      <c r="M92">
        <v>2.9916763305664002E-3</v>
      </c>
      <c r="N92">
        <v>2.09441184997558E-2</v>
      </c>
      <c r="O92" s="4">
        <f t="shared" si="13"/>
        <v>93.436692506459949</v>
      </c>
      <c r="P92" s="3">
        <f t="shared" si="14"/>
        <v>7.2462567371299226E-3</v>
      </c>
      <c r="Q92" s="4">
        <f t="shared" si="15"/>
        <v>5.0129198966408239</v>
      </c>
      <c r="R92" s="4">
        <f t="shared" si="16"/>
        <v>14.366925064599485</v>
      </c>
      <c r="S92" s="3">
        <f t="shared" si="17"/>
        <v>1.3697861762625878E-2</v>
      </c>
      <c r="T92" s="3">
        <f t="shared" si="18"/>
        <v>4.2545804065635224E-3</v>
      </c>
      <c r="U92">
        <f t="shared" si="19"/>
        <v>90</v>
      </c>
      <c r="V92">
        <f t="shared" si="20"/>
        <v>256</v>
      </c>
      <c r="W92">
        <f t="shared" si="21"/>
        <v>0.69314718055994529</v>
      </c>
    </row>
    <row r="93" spans="1:23" x14ac:dyDescent="0.25">
      <c r="A93" t="s">
        <v>24</v>
      </c>
      <c r="B93">
        <v>2</v>
      </c>
      <c r="C93">
        <v>32</v>
      </c>
      <c r="D93">
        <v>15</v>
      </c>
      <c r="E93">
        <v>45</v>
      </c>
      <c r="F93">
        <v>1935</v>
      </c>
      <c r="G93">
        <v>129</v>
      </c>
      <c r="H93">
        <v>1848</v>
      </c>
      <c r="I93">
        <v>128</v>
      </c>
      <c r="J93">
        <v>114</v>
      </c>
      <c r="K93">
        <v>83.6832466125488</v>
      </c>
      <c r="L93">
        <v>83.694218635558997</v>
      </c>
      <c r="M93">
        <v>1.7951488494872998E-2</v>
      </c>
      <c r="N93">
        <v>8.6767673492431599E-2</v>
      </c>
      <c r="O93" s="4">
        <f t="shared" si="13"/>
        <v>95.503875968992247</v>
      </c>
      <c r="P93" s="3">
        <f t="shared" si="14"/>
        <v>4.3247155872118241E-2</v>
      </c>
      <c r="Q93" s="4">
        <f t="shared" si="15"/>
        <v>3.7209302325581461</v>
      </c>
      <c r="R93" s="4">
        <f t="shared" si="16"/>
        <v>7.1317829457364326</v>
      </c>
      <c r="S93" s="3">
        <f t="shared" si="17"/>
        <v>4.3520517620313358E-2</v>
      </c>
      <c r="T93" s="3">
        <f t="shared" si="18"/>
        <v>2.5295667377245243E-2</v>
      </c>
      <c r="U93">
        <f t="shared" si="19"/>
        <v>90</v>
      </c>
      <c r="V93">
        <f t="shared" si="20"/>
        <v>1024</v>
      </c>
      <c r="W93">
        <f t="shared" si="21"/>
        <v>0.69314718055994529</v>
      </c>
    </row>
    <row r="94" spans="1:23" x14ac:dyDescent="0.25">
      <c r="A94" t="s">
        <v>24</v>
      </c>
      <c r="B94">
        <v>2</v>
      </c>
      <c r="C94">
        <v>64</v>
      </c>
      <c r="D94">
        <v>15</v>
      </c>
      <c r="E94">
        <v>45</v>
      </c>
      <c r="F94">
        <v>1935</v>
      </c>
      <c r="G94">
        <v>129</v>
      </c>
      <c r="H94">
        <v>1809</v>
      </c>
      <c r="I94">
        <v>129</v>
      </c>
      <c r="J94">
        <v>104</v>
      </c>
      <c r="K94">
        <v>353.54369783401398</v>
      </c>
      <c r="L94">
        <v>353.55865550041199</v>
      </c>
      <c r="M94">
        <v>6.8815946578979395E-2</v>
      </c>
      <c r="N94">
        <v>0.31216526031494102</v>
      </c>
      <c r="O94" s="4">
        <f t="shared" si="13"/>
        <v>93.488372093023258</v>
      </c>
      <c r="P94" s="3">
        <f t="shared" si="14"/>
        <v>0.18270992136124753</v>
      </c>
      <c r="Q94" s="4">
        <f t="shared" si="15"/>
        <v>6.5116279069767415</v>
      </c>
      <c r="R94" s="4">
        <f t="shared" si="16"/>
        <v>12.868217054263567</v>
      </c>
      <c r="S94" s="3">
        <f t="shared" si="17"/>
        <v>0.12945533895369349</v>
      </c>
      <c r="T94" s="3">
        <f t="shared" si="18"/>
        <v>0.11389397478226813</v>
      </c>
      <c r="U94">
        <f t="shared" si="19"/>
        <v>90</v>
      </c>
      <c r="V94">
        <f t="shared" si="20"/>
        <v>4096</v>
      </c>
      <c r="W94">
        <f t="shared" si="21"/>
        <v>0.69314718055994529</v>
      </c>
    </row>
    <row r="95" spans="1:23" x14ac:dyDescent="0.25">
      <c r="A95" t="s">
        <v>24</v>
      </c>
      <c r="B95">
        <v>2</v>
      </c>
      <c r="C95">
        <v>128</v>
      </c>
      <c r="D95">
        <v>15</v>
      </c>
      <c r="E95">
        <v>45</v>
      </c>
      <c r="F95">
        <v>1935</v>
      </c>
      <c r="G95">
        <v>129</v>
      </c>
      <c r="H95">
        <v>1769</v>
      </c>
      <c r="I95">
        <v>128</v>
      </c>
      <c r="J95">
        <v>98</v>
      </c>
      <c r="K95">
        <v>1986.85455465316</v>
      </c>
      <c r="L95">
        <v>1986.8735041618299</v>
      </c>
      <c r="M95">
        <v>0.37001132965087802</v>
      </c>
      <c r="N95">
        <v>1.60071969032287</v>
      </c>
      <c r="O95" s="4">
        <f t="shared" si="13"/>
        <v>91.42118863049096</v>
      </c>
      <c r="P95" s="3">
        <f t="shared" si="14"/>
        <v>1.0267982194589975</v>
      </c>
      <c r="Q95" s="4">
        <f t="shared" si="15"/>
        <v>7.8036175710594335</v>
      </c>
      <c r="R95" s="4">
        <f t="shared" si="16"/>
        <v>15.452196382428937</v>
      </c>
      <c r="S95" s="3">
        <f t="shared" si="17"/>
        <v>0.57392147086387246</v>
      </c>
      <c r="T95" s="3">
        <f t="shared" si="18"/>
        <v>0.6567868898081195</v>
      </c>
      <c r="U95">
        <f t="shared" si="19"/>
        <v>90</v>
      </c>
      <c r="V95">
        <f t="shared" si="20"/>
        <v>16384</v>
      </c>
      <c r="W95">
        <f t="shared" si="21"/>
        <v>0.69314718055994529</v>
      </c>
    </row>
    <row r="96" spans="1:23" x14ac:dyDescent="0.25">
      <c r="O96" s="4" t="e">
        <f t="shared" si="13"/>
        <v>#DIV/0!</v>
      </c>
      <c r="P96" s="3" t="e">
        <f t="shared" si="14"/>
        <v>#DIV/0!</v>
      </c>
      <c r="Q96" s="4" t="e">
        <f t="shared" si="15"/>
        <v>#DIV/0!</v>
      </c>
      <c r="R96" s="4" t="e">
        <f t="shared" si="16"/>
        <v>#DIV/0!</v>
      </c>
      <c r="S96" s="3" t="e">
        <f t="shared" si="17"/>
        <v>#DIV/0!</v>
      </c>
      <c r="T96" s="3" t="e">
        <f t="shared" si="18"/>
        <v>#DIV/0!</v>
      </c>
      <c r="U96">
        <f t="shared" si="19"/>
        <v>0</v>
      </c>
      <c r="V96">
        <f t="shared" si="20"/>
        <v>0</v>
      </c>
      <c r="W96" t="e">
        <f t="shared" si="21"/>
        <v>#NUM!</v>
      </c>
    </row>
    <row r="97" spans="1:23" x14ac:dyDescent="0.25">
      <c r="A97" t="s">
        <v>41</v>
      </c>
      <c r="B97">
        <v>1</v>
      </c>
      <c r="C97">
        <v>32</v>
      </c>
      <c r="D97">
        <v>15</v>
      </c>
      <c r="E97">
        <v>30</v>
      </c>
      <c r="F97">
        <v>2610</v>
      </c>
      <c r="G97">
        <v>174</v>
      </c>
      <c r="H97">
        <v>2405</v>
      </c>
      <c r="I97">
        <v>172</v>
      </c>
      <c r="J97">
        <v>126</v>
      </c>
      <c r="K97">
        <v>97.474459171295095</v>
      </c>
      <c r="L97">
        <v>97.485428094863806</v>
      </c>
      <c r="M97">
        <v>1.29647254943847E-2</v>
      </c>
      <c r="N97">
        <v>0.25167751312255798</v>
      </c>
      <c r="O97" s="4">
        <f t="shared" si="13"/>
        <v>92.145593869731798</v>
      </c>
      <c r="P97" s="3">
        <f t="shared" si="14"/>
        <v>3.7346536080955978E-2</v>
      </c>
      <c r="Q97" s="4">
        <f t="shared" si="15"/>
        <v>6.7049808429118798</v>
      </c>
      <c r="R97" s="4">
        <f t="shared" si="16"/>
        <v>19.731800766283527</v>
      </c>
      <c r="S97" s="3">
        <f t="shared" si="17"/>
        <v>0.21433097704160201</v>
      </c>
      <c r="T97" s="3">
        <f t="shared" si="18"/>
        <v>2.4381810586571278E-2</v>
      </c>
      <c r="U97">
        <f t="shared" si="19"/>
        <v>30</v>
      </c>
      <c r="V97">
        <f t="shared" si="20"/>
        <v>1024</v>
      </c>
      <c r="W97">
        <f t="shared" si="21"/>
        <v>0</v>
      </c>
    </row>
    <row r="98" spans="1:23" x14ac:dyDescent="0.25">
      <c r="A98" t="s">
        <v>25</v>
      </c>
      <c r="B98">
        <v>2</v>
      </c>
      <c r="C98">
        <v>32</v>
      </c>
      <c r="D98">
        <v>15</v>
      </c>
      <c r="E98">
        <v>30</v>
      </c>
      <c r="F98">
        <v>2520</v>
      </c>
      <c r="G98">
        <v>168</v>
      </c>
      <c r="H98">
        <v>2450</v>
      </c>
      <c r="I98">
        <v>166</v>
      </c>
      <c r="J98">
        <v>153</v>
      </c>
      <c r="K98">
        <v>171.29100108146599</v>
      </c>
      <c r="L98">
        <v>171.31394124030999</v>
      </c>
      <c r="M98">
        <v>2.5930643081665001E-2</v>
      </c>
      <c r="N98">
        <v>0.17852187156677199</v>
      </c>
      <c r="O98" s="4">
        <f t="shared" si="13"/>
        <v>97.222222222222214</v>
      </c>
      <c r="P98" s="3">
        <f t="shared" si="14"/>
        <v>6.7972619476772217E-2</v>
      </c>
      <c r="Q98" s="4">
        <f t="shared" si="15"/>
        <v>1.5873015873015959</v>
      </c>
      <c r="R98" s="4">
        <f t="shared" si="16"/>
        <v>6.1507936507936449</v>
      </c>
      <c r="S98" s="3">
        <f t="shared" si="17"/>
        <v>0.11054925208999977</v>
      </c>
      <c r="T98" s="3">
        <f t="shared" si="18"/>
        <v>4.204197639510722E-2</v>
      </c>
      <c r="U98">
        <f t="shared" si="19"/>
        <v>60</v>
      </c>
      <c r="V98">
        <f t="shared" si="20"/>
        <v>1024</v>
      </c>
      <c r="W98">
        <f t="shared" si="21"/>
        <v>0.69314718055994529</v>
      </c>
    </row>
    <row r="99" spans="1:23" x14ac:dyDescent="0.25">
      <c r="A99" t="s">
        <v>25</v>
      </c>
      <c r="B99">
        <v>3</v>
      </c>
      <c r="C99">
        <v>32</v>
      </c>
      <c r="D99">
        <v>15</v>
      </c>
      <c r="E99">
        <v>30</v>
      </c>
      <c r="F99">
        <v>2430</v>
      </c>
      <c r="G99">
        <v>162</v>
      </c>
      <c r="H99">
        <v>2383</v>
      </c>
      <c r="I99">
        <v>162</v>
      </c>
      <c r="J99">
        <v>153</v>
      </c>
      <c r="K99">
        <v>227.619387388229</v>
      </c>
      <c r="L99">
        <v>227.64233064651401</v>
      </c>
      <c r="M99">
        <v>3.4906625747680602E-2</v>
      </c>
      <c r="N99">
        <v>0.22739219665527299</v>
      </c>
      <c r="O99" s="4">
        <f t="shared" si="13"/>
        <v>98.065843621399168</v>
      </c>
      <c r="P99" s="3">
        <f t="shared" si="14"/>
        <v>9.3670529789394649E-2</v>
      </c>
      <c r="Q99" s="4">
        <f t="shared" si="15"/>
        <v>1.9341563786008322</v>
      </c>
      <c r="R99" s="4">
        <f t="shared" si="16"/>
        <v>3.6213991769547249</v>
      </c>
      <c r="S99" s="3">
        <f t="shared" si="17"/>
        <v>0.13372166686587833</v>
      </c>
      <c r="T99" s="3">
        <f t="shared" si="18"/>
        <v>5.8763904041714048E-2</v>
      </c>
      <c r="U99">
        <f t="shared" si="19"/>
        <v>90</v>
      </c>
      <c r="V99">
        <f t="shared" si="20"/>
        <v>1024</v>
      </c>
      <c r="W99">
        <f t="shared" si="21"/>
        <v>1.0986122886681098</v>
      </c>
    </row>
    <row r="100" spans="1:23" x14ac:dyDescent="0.25">
      <c r="A100" t="s">
        <v>25</v>
      </c>
      <c r="B100">
        <v>4</v>
      </c>
      <c r="C100">
        <v>32</v>
      </c>
      <c r="D100">
        <v>15</v>
      </c>
      <c r="E100">
        <v>30</v>
      </c>
      <c r="F100">
        <v>2340</v>
      </c>
      <c r="G100">
        <v>156</v>
      </c>
      <c r="H100">
        <v>2307</v>
      </c>
      <c r="I100">
        <v>156</v>
      </c>
      <c r="J100">
        <v>150</v>
      </c>
      <c r="K100">
        <v>285.60235738754199</v>
      </c>
      <c r="L100">
        <v>285.62030959129299</v>
      </c>
      <c r="M100">
        <v>4.78720664978027E-2</v>
      </c>
      <c r="N100">
        <v>0.28822994232177701</v>
      </c>
      <c r="O100" s="4">
        <f t="shared" si="13"/>
        <v>98.589743589743591</v>
      </c>
      <c r="P100" s="3">
        <f t="shared" si="14"/>
        <v>0.12205228948185555</v>
      </c>
      <c r="Q100" s="4">
        <f t="shared" si="15"/>
        <v>1.4102564102564088</v>
      </c>
      <c r="R100" s="4">
        <f t="shared" si="16"/>
        <v>2.4358974358974308</v>
      </c>
      <c r="S100" s="3">
        <f t="shared" si="17"/>
        <v>0.16617765283992147</v>
      </c>
      <c r="T100" s="3">
        <f t="shared" si="18"/>
        <v>7.4180222984052857E-2</v>
      </c>
      <c r="U100">
        <f t="shared" si="19"/>
        <v>120</v>
      </c>
      <c r="V100">
        <f t="shared" si="20"/>
        <v>1024</v>
      </c>
      <c r="W100">
        <f t="shared" si="21"/>
        <v>1.3862943611198906</v>
      </c>
    </row>
    <row r="101" spans="1:23" x14ac:dyDescent="0.25">
      <c r="A101" t="s">
        <v>25</v>
      </c>
      <c r="B101">
        <v>5</v>
      </c>
      <c r="C101">
        <v>32</v>
      </c>
      <c r="D101">
        <v>15</v>
      </c>
      <c r="E101">
        <v>30</v>
      </c>
      <c r="F101">
        <v>2250</v>
      </c>
      <c r="G101">
        <v>150</v>
      </c>
      <c r="H101">
        <v>2215</v>
      </c>
      <c r="I101">
        <v>150</v>
      </c>
      <c r="J101">
        <v>141</v>
      </c>
      <c r="K101">
        <v>329.91088533401398</v>
      </c>
      <c r="L101">
        <v>329.926842212677</v>
      </c>
      <c r="M101">
        <v>5.3856134414672803E-2</v>
      </c>
      <c r="N101">
        <v>0.25731158256530701</v>
      </c>
      <c r="O101" s="4">
        <f t="shared" si="13"/>
        <v>98.444444444444443</v>
      </c>
      <c r="P101" s="3">
        <f t="shared" si="14"/>
        <v>0.14662706014845067</v>
      </c>
      <c r="Q101" s="4">
        <f t="shared" si="15"/>
        <v>1.5555555555555571</v>
      </c>
      <c r="R101" s="4">
        <f t="shared" si="16"/>
        <v>4.4444444444444429</v>
      </c>
      <c r="S101" s="3">
        <f t="shared" si="17"/>
        <v>0.11068452241685633</v>
      </c>
      <c r="T101" s="3">
        <f t="shared" si="18"/>
        <v>9.2770925733777876E-2</v>
      </c>
      <c r="U101">
        <f t="shared" si="19"/>
        <v>150</v>
      </c>
      <c r="V101">
        <f t="shared" si="20"/>
        <v>1024</v>
      </c>
      <c r="W101">
        <f t="shared" si="21"/>
        <v>1.6094379124341003</v>
      </c>
    </row>
    <row r="102" spans="1:23" x14ac:dyDescent="0.25">
      <c r="A102" t="s">
        <v>25</v>
      </c>
      <c r="B102">
        <v>6</v>
      </c>
      <c r="C102">
        <v>32</v>
      </c>
      <c r="D102">
        <v>15</v>
      </c>
      <c r="E102">
        <v>30</v>
      </c>
      <c r="F102">
        <v>2160</v>
      </c>
      <c r="G102">
        <v>144</v>
      </c>
      <c r="H102">
        <v>2135</v>
      </c>
      <c r="I102">
        <v>144</v>
      </c>
      <c r="J102">
        <v>139</v>
      </c>
      <c r="K102">
        <v>371.28226590156498</v>
      </c>
      <c r="L102">
        <v>371.335125207901</v>
      </c>
      <c r="M102">
        <v>6.4827203750610296E-2</v>
      </c>
      <c r="N102">
        <v>0.44680476188659601</v>
      </c>
      <c r="O102" s="4">
        <f t="shared" si="13"/>
        <v>98.842592592592595</v>
      </c>
      <c r="P102" s="3">
        <f t="shared" si="14"/>
        <v>0.17188993791739118</v>
      </c>
      <c r="Q102" s="4">
        <f t="shared" si="15"/>
        <v>1.1574074074074048</v>
      </c>
      <c r="R102" s="4">
        <f t="shared" si="16"/>
        <v>2.3148148148148096</v>
      </c>
      <c r="S102" s="3">
        <f t="shared" si="17"/>
        <v>0.27491482396920486</v>
      </c>
      <c r="T102" s="3">
        <f t="shared" si="18"/>
        <v>0.10706273416678089</v>
      </c>
      <c r="U102">
        <f t="shared" si="19"/>
        <v>180</v>
      </c>
      <c r="V102">
        <f t="shared" si="20"/>
        <v>1024</v>
      </c>
      <c r="W102">
        <f t="shared" si="21"/>
        <v>1.791759469228055</v>
      </c>
    </row>
    <row r="103" spans="1:23" x14ac:dyDescent="0.25">
      <c r="A103" t="s">
        <v>25</v>
      </c>
      <c r="B103">
        <v>7</v>
      </c>
      <c r="C103">
        <v>32</v>
      </c>
      <c r="D103">
        <v>15</v>
      </c>
      <c r="E103">
        <v>30</v>
      </c>
      <c r="F103">
        <v>2070</v>
      </c>
      <c r="G103">
        <v>138</v>
      </c>
      <c r="H103">
        <v>2061</v>
      </c>
      <c r="I103">
        <v>138</v>
      </c>
      <c r="J103">
        <v>135</v>
      </c>
      <c r="K103">
        <v>406.34651064872702</v>
      </c>
      <c r="L103">
        <v>406.35748338699301</v>
      </c>
      <c r="M103">
        <v>7.4800491333007799E-2</v>
      </c>
      <c r="N103">
        <v>0.33011674880981401</v>
      </c>
      <c r="O103" s="4">
        <f t="shared" si="13"/>
        <v>99.565217391304344</v>
      </c>
      <c r="P103" s="3">
        <f t="shared" si="14"/>
        <v>0.19630266214914349</v>
      </c>
      <c r="Q103" s="4">
        <f t="shared" si="15"/>
        <v>0.43478260869565588</v>
      </c>
      <c r="R103" s="4">
        <f t="shared" si="16"/>
        <v>1.7391304347826093</v>
      </c>
      <c r="S103" s="3">
        <f t="shared" si="17"/>
        <v>0.13381408666067052</v>
      </c>
      <c r="T103" s="3">
        <f t="shared" si="18"/>
        <v>0.12150217081613569</v>
      </c>
      <c r="U103">
        <f t="shared" si="19"/>
        <v>210</v>
      </c>
      <c r="V103">
        <f t="shared" si="20"/>
        <v>1024</v>
      </c>
      <c r="W103">
        <f t="shared" si="21"/>
        <v>1.9459101490553132</v>
      </c>
    </row>
    <row r="104" spans="1:23" x14ac:dyDescent="0.25">
      <c r="A104" t="s">
        <v>25</v>
      </c>
      <c r="B104">
        <v>8</v>
      </c>
      <c r="C104">
        <v>32</v>
      </c>
      <c r="D104">
        <v>15</v>
      </c>
      <c r="E104">
        <v>30</v>
      </c>
      <c r="F104">
        <v>1980</v>
      </c>
      <c r="G104">
        <v>132</v>
      </c>
      <c r="H104">
        <v>1962</v>
      </c>
      <c r="I104">
        <v>132</v>
      </c>
      <c r="J104">
        <v>126</v>
      </c>
      <c r="K104">
        <v>438.02281570434502</v>
      </c>
      <c r="L104">
        <v>438.04076790809597</v>
      </c>
      <c r="M104">
        <v>8.8762283325195299E-2</v>
      </c>
      <c r="N104">
        <v>0.42586088180541898</v>
      </c>
      <c r="O104" s="4">
        <f t="shared" si="13"/>
        <v>99.090909090909093</v>
      </c>
      <c r="P104" s="3">
        <f t="shared" si="14"/>
        <v>0.22122364429512376</v>
      </c>
      <c r="Q104" s="4">
        <f t="shared" si="15"/>
        <v>0.90909090909090651</v>
      </c>
      <c r="R104" s="4">
        <f t="shared" si="16"/>
        <v>3.6363636363636402</v>
      </c>
      <c r="S104" s="3">
        <f t="shared" si="17"/>
        <v>0.20463723751029522</v>
      </c>
      <c r="T104" s="3">
        <f t="shared" si="18"/>
        <v>0.13246136096992844</v>
      </c>
      <c r="U104">
        <f t="shared" si="19"/>
        <v>240</v>
      </c>
      <c r="V104">
        <f t="shared" si="20"/>
        <v>1024</v>
      </c>
      <c r="W104">
        <f t="shared" si="21"/>
        <v>2.0794415416798357</v>
      </c>
    </row>
    <row r="105" spans="1:23" x14ac:dyDescent="0.25">
      <c r="O105" s="4" t="e">
        <f t="shared" si="13"/>
        <v>#DIV/0!</v>
      </c>
      <c r="P105" s="3" t="e">
        <f t="shared" si="14"/>
        <v>#DIV/0!</v>
      </c>
      <c r="Q105" s="4" t="e">
        <f t="shared" si="15"/>
        <v>#DIV/0!</v>
      </c>
      <c r="R105" s="4" t="e">
        <f t="shared" si="16"/>
        <v>#DIV/0!</v>
      </c>
      <c r="S105" s="3" t="e">
        <f t="shared" si="17"/>
        <v>#DIV/0!</v>
      </c>
      <c r="T105" s="3" t="e">
        <f t="shared" si="18"/>
        <v>#DIV/0!</v>
      </c>
      <c r="U105">
        <f t="shared" si="19"/>
        <v>0</v>
      </c>
      <c r="V105">
        <f t="shared" si="20"/>
        <v>0</v>
      </c>
      <c r="W105" t="e">
        <f t="shared" si="21"/>
        <v>#NUM!</v>
      </c>
    </row>
    <row r="106" spans="1:23" x14ac:dyDescent="0.25">
      <c r="A106" t="s">
        <v>41</v>
      </c>
      <c r="B106">
        <v>2</v>
      </c>
      <c r="C106">
        <v>2</v>
      </c>
      <c r="D106">
        <v>15</v>
      </c>
      <c r="E106">
        <v>30</v>
      </c>
      <c r="F106">
        <v>2520</v>
      </c>
      <c r="G106">
        <v>168</v>
      </c>
      <c r="H106">
        <v>2016</v>
      </c>
      <c r="I106">
        <v>149</v>
      </c>
      <c r="J106">
        <v>113</v>
      </c>
      <c r="K106">
        <v>1.19081687927246</v>
      </c>
      <c r="L106">
        <v>1.2027838230132999</v>
      </c>
      <c r="M106">
        <v>0</v>
      </c>
      <c r="N106">
        <v>9.9742412567138602E-3</v>
      </c>
      <c r="O106" s="4">
        <f t="shared" si="13"/>
        <v>80</v>
      </c>
      <c r="P106" s="3">
        <f t="shared" si="14"/>
        <v>4.7254638066367464E-4</v>
      </c>
      <c r="Q106" s="4">
        <f t="shared" si="15"/>
        <v>8.6904761904761898</v>
      </c>
      <c r="R106" s="4">
        <f t="shared" si="16"/>
        <v>12.738095238095227</v>
      </c>
      <c r="S106" s="3">
        <f t="shared" si="17"/>
        <v>9.5016948760501853E-3</v>
      </c>
      <c r="T106" s="3">
        <f t="shared" si="18"/>
        <v>4.7254638066367464E-4</v>
      </c>
      <c r="U106">
        <f t="shared" si="19"/>
        <v>60</v>
      </c>
      <c r="V106">
        <f t="shared" si="20"/>
        <v>4</v>
      </c>
      <c r="W106">
        <f t="shared" si="21"/>
        <v>0.69314718055994529</v>
      </c>
    </row>
    <row r="107" spans="1:23" x14ac:dyDescent="0.25">
      <c r="A107" t="s">
        <v>26</v>
      </c>
      <c r="B107">
        <v>2</v>
      </c>
      <c r="C107">
        <v>4</v>
      </c>
      <c r="D107">
        <v>15</v>
      </c>
      <c r="E107">
        <v>30</v>
      </c>
      <c r="F107">
        <v>2520</v>
      </c>
      <c r="G107">
        <v>168</v>
      </c>
      <c r="H107">
        <v>2422</v>
      </c>
      <c r="I107">
        <v>167</v>
      </c>
      <c r="J107">
        <v>152</v>
      </c>
      <c r="K107">
        <v>2.13828253746032</v>
      </c>
      <c r="L107">
        <v>2.192138671875</v>
      </c>
      <c r="M107">
        <v>0</v>
      </c>
      <c r="N107">
        <v>2.19416618347167E-2</v>
      </c>
      <c r="O107" s="4">
        <f t="shared" si="13"/>
        <v>96.111111111111114</v>
      </c>
      <c r="P107" s="3">
        <f t="shared" si="14"/>
        <v>8.4852481645250795E-4</v>
      </c>
      <c r="Q107" s="4">
        <f t="shared" si="15"/>
        <v>3.2936507936507979</v>
      </c>
      <c r="R107" s="4">
        <f t="shared" si="16"/>
        <v>5.6349206349206327</v>
      </c>
      <c r="S107" s="3">
        <f t="shared" si="17"/>
        <v>2.109313701826419E-2</v>
      </c>
      <c r="T107" s="3">
        <f t="shared" si="18"/>
        <v>8.4852481645250795E-4</v>
      </c>
      <c r="U107">
        <f t="shared" si="19"/>
        <v>60</v>
      </c>
      <c r="V107">
        <f t="shared" si="20"/>
        <v>16</v>
      </c>
      <c r="W107">
        <f t="shared" si="21"/>
        <v>0.69314718055994529</v>
      </c>
    </row>
    <row r="108" spans="1:23" x14ac:dyDescent="0.25">
      <c r="A108" t="s">
        <v>26</v>
      </c>
      <c r="B108">
        <v>2</v>
      </c>
      <c r="C108">
        <v>8</v>
      </c>
      <c r="D108">
        <v>15</v>
      </c>
      <c r="E108">
        <v>30</v>
      </c>
      <c r="F108">
        <v>2520</v>
      </c>
      <c r="G108">
        <v>168</v>
      </c>
      <c r="H108">
        <v>2360</v>
      </c>
      <c r="I108">
        <v>167</v>
      </c>
      <c r="J108">
        <v>137</v>
      </c>
      <c r="K108">
        <v>9.7249960899352992</v>
      </c>
      <c r="L108">
        <v>9.7419526576995796</v>
      </c>
      <c r="M108">
        <v>1.99365615844726E-3</v>
      </c>
      <c r="N108">
        <v>1.3963222503662101E-2</v>
      </c>
      <c r="O108" s="4">
        <f t="shared" si="13"/>
        <v>93.650793650793645</v>
      </c>
      <c r="P108" s="3">
        <f t="shared" si="14"/>
        <v>3.8591254325140078E-3</v>
      </c>
      <c r="Q108" s="4">
        <f t="shared" si="15"/>
        <v>5.7539682539682673</v>
      </c>
      <c r="R108" s="4">
        <f t="shared" si="16"/>
        <v>12.103174603174594</v>
      </c>
      <c r="S108" s="3">
        <f t="shared" si="17"/>
        <v>1.0104097071148094E-2</v>
      </c>
      <c r="T108" s="3">
        <f t="shared" si="18"/>
        <v>1.8654692740667478E-3</v>
      </c>
      <c r="U108">
        <f t="shared" si="19"/>
        <v>60</v>
      </c>
      <c r="V108">
        <f t="shared" si="20"/>
        <v>64</v>
      </c>
      <c r="W108">
        <f t="shared" si="21"/>
        <v>0.69314718055994529</v>
      </c>
    </row>
    <row r="109" spans="1:23" x14ac:dyDescent="0.25">
      <c r="A109" t="s">
        <v>26</v>
      </c>
      <c r="B109">
        <v>2</v>
      </c>
      <c r="C109">
        <v>16</v>
      </c>
      <c r="D109">
        <v>15</v>
      </c>
      <c r="E109">
        <v>30</v>
      </c>
      <c r="F109">
        <v>2520</v>
      </c>
      <c r="G109">
        <v>168</v>
      </c>
      <c r="H109">
        <v>2445</v>
      </c>
      <c r="I109">
        <v>168</v>
      </c>
      <c r="J109">
        <v>153</v>
      </c>
      <c r="K109">
        <v>28.935629844665499</v>
      </c>
      <c r="L109">
        <v>28.9505920410156</v>
      </c>
      <c r="M109">
        <v>4.9865245819091797E-3</v>
      </c>
      <c r="N109">
        <v>4.0890693664550698E-2</v>
      </c>
      <c r="O109" s="4">
        <f t="shared" si="13"/>
        <v>97.023809523809518</v>
      </c>
      <c r="P109" s="3">
        <f t="shared" si="14"/>
        <v>1.1482392795502182E-2</v>
      </c>
      <c r="Q109" s="4">
        <f t="shared" si="15"/>
        <v>2.9761904761904816</v>
      </c>
      <c r="R109" s="4">
        <f t="shared" si="16"/>
        <v>5.952380952380949</v>
      </c>
      <c r="S109" s="3">
        <f t="shared" si="17"/>
        <v>2.9408300869048516E-2</v>
      </c>
      <c r="T109" s="3">
        <f t="shared" si="18"/>
        <v>6.4958682135930028E-3</v>
      </c>
      <c r="U109">
        <f t="shared" si="19"/>
        <v>60</v>
      </c>
      <c r="V109">
        <f t="shared" si="20"/>
        <v>256</v>
      </c>
      <c r="W109">
        <f t="shared" si="21"/>
        <v>0.69314718055994529</v>
      </c>
    </row>
    <row r="110" spans="1:23" x14ac:dyDescent="0.25">
      <c r="A110" t="s">
        <v>26</v>
      </c>
      <c r="B110">
        <v>2</v>
      </c>
      <c r="C110">
        <v>32</v>
      </c>
      <c r="D110">
        <v>15</v>
      </c>
      <c r="E110">
        <v>30</v>
      </c>
      <c r="F110">
        <v>2520</v>
      </c>
      <c r="G110">
        <v>168</v>
      </c>
      <c r="H110">
        <v>2449</v>
      </c>
      <c r="I110">
        <v>168</v>
      </c>
      <c r="J110">
        <v>156</v>
      </c>
      <c r="K110">
        <v>168.38277935981699</v>
      </c>
      <c r="L110">
        <v>168.40172791481001</v>
      </c>
      <c r="M110">
        <v>2.6927471160888599E-2</v>
      </c>
      <c r="N110">
        <v>0.1845064163208</v>
      </c>
      <c r="O110" s="4">
        <f t="shared" si="13"/>
        <v>97.182539682539684</v>
      </c>
      <c r="P110" s="3">
        <f t="shared" si="14"/>
        <v>6.6818563238022613E-2</v>
      </c>
      <c r="Q110" s="4">
        <f t="shared" si="15"/>
        <v>2.8174603174603163</v>
      </c>
      <c r="R110" s="4">
        <f t="shared" si="16"/>
        <v>4.3253968253968225</v>
      </c>
      <c r="S110" s="3">
        <f t="shared" si="17"/>
        <v>0.11768785308277739</v>
      </c>
      <c r="T110" s="3">
        <f t="shared" si="18"/>
        <v>3.9891092077134011E-2</v>
      </c>
      <c r="U110">
        <f t="shared" si="19"/>
        <v>60</v>
      </c>
      <c r="V110">
        <f t="shared" si="20"/>
        <v>1024</v>
      </c>
      <c r="W110">
        <f t="shared" si="21"/>
        <v>0.69314718055994529</v>
      </c>
    </row>
    <row r="111" spans="1:23" x14ac:dyDescent="0.25">
      <c r="A111" t="s">
        <v>26</v>
      </c>
      <c r="B111">
        <v>2</v>
      </c>
      <c r="C111">
        <v>64</v>
      </c>
      <c r="D111">
        <v>15</v>
      </c>
      <c r="E111">
        <v>30</v>
      </c>
      <c r="F111">
        <v>2520</v>
      </c>
      <c r="G111">
        <v>168</v>
      </c>
      <c r="H111">
        <v>2455</v>
      </c>
      <c r="I111">
        <v>167</v>
      </c>
      <c r="J111">
        <v>151</v>
      </c>
      <c r="K111">
        <v>691.90598249435402</v>
      </c>
      <c r="L111">
        <v>691.93191480636597</v>
      </c>
      <c r="M111">
        <v>0.104719400405883</v>
      </c>
      <c r="N111">
        <v>0.55252313613891602</v>
      </c>
      <c r="O111" s="4">
        <f t="shared" si="13"/>
        <v>97.420634920634924</v>
      </c>
      <c r="P111" s="3">
        <f t="shared" si="14"/>
        <v>0.27456586606918809</v>
      </c>
      <c r="Q111" s="4">
        <f t="shared" si="15"/>
        <v>1.9841269841269877</v>
      </c>
      <c r="R111" s="4">
        <f t="shared" si="16"/>
        <v>7.5396825396825449</v>
      </c>
      <c r="S111" s="3">
        <f t="shared" si="17"/>
        <v>0.27795727006972792</v>
      </c>
      <c r="T111" s="3">
        <f t="shared" si="18"/>
        <v>0.16984646566330508</v>
      </c>
      <c r="U111">
        <f t="shared" si="19"/>
        <v>60</v>
      </c>
      <c r="V111">
        <f t="shared" si="20"/>
        <v>4096</v>
      </c>
      <c r="W111">
        <f t="shared" si="21"/>
        <v>0.69314718055994529</v>
      </c>
    </row>
    <row r="112" spans="1:23" x14ac:dyDescent="0.25">
      <c r="O112" s="4" t="e">
        <f t="shared" si="13"/>
        <v>#DIV/0!</v>
      </c>
      <c r="P112" s="3" t="e">
        <f t="shared" si="14"/>
        <v>#DIV/0!</v>
      </c>
      <c r="Q112" s="4" t="e">
        <f t="shared" si="15"/>
        <v>#DIV/0!</v>
      </c>
      <c r="R112" s="4" t="e">
        <f t="shared" si="16"/>
        <v>#DIV/0!</v>
      </c>
      <c r="S112" s="3" t="e">
        <f t="shared" si="17"/>
        <v>#DIV/0!</v>
      </c>
      <c r="T112" s="3" t="e">
        <f t="shared" si="18"/>
        <v>#DIV/0!</v>
      </c>
      <c r="U112">
        <f t="shared" si="19"/>
        <v>0</v>
      </c>
      <c r="V112">
        <f t="shared" si="20"/>
        <v>0</v>
      </c>
      <c r="W112" t="e">
        <f t="shared" si="21"/>
        <v>#NUM!</v>
      </c>
    </row>
    <row r="113" spans="1:23" x14ac:dyDescent="0.25">
      <c r="A113" t="s">
        <v>42</v>
      </c>
      <c r="B113">
        <v>1</v>
      </c>
      <c r="C113">
        <v>16</v>
      </c>
      <c r="D113">
        <v>15</v>
      </c>
      <c r="E113">
        <v>45</v>
      </c>
      <c r="F113">
        <v>1980</v>
      </c>
      <c r="G113">
        <v>132</v>
      </c>
      <c r="H113">
        <v>1455</v>
      </c>
      <c r="I113">
        <v>111</v>
      </c>
      <c r="J113">
        <v>84</v>
      </c>
      <c r="K113">
        <v>8.5650968551635707</v>
      </c>
      <c r="L113">
        <v>8.5730772018432599</v>
      </c>
      <c r="M113">
        <v>1.9938945770263598E-3</v>
      </c>
      <c r="N113">
        <v>2.2938966751098602E-2</v>
      </c>
      <c r="O113" s="4">
        <f t="shared" si="13"/>
        <v>73.484848484848484</v>
      </c>
      <c r="P113" s="3">
        <f t="shared" si="14"/>
        <v>4.3258064925068536E-3</v>
      </c>
      <c r="Q113" s="4">
        <f t="shared" si="15"/>
        <v>10.606060606060609</v>
      </c>
      <c r="R113" s="4">
        <f t="shared" si="16"/>
        <v>9.8484848484848513</v>
      </c>
      <c r="S113" s="3">
        <f t="shared" si="17"/>
        <v>1.8613160258591749E-2</v>
      </c>
      <c r="T113" s="3">
        <f t="shared" si="18"/>
        <v>2.3319119154804938E-3</v>
      </c>
      <c r="U113">
        <f t="shared" si="19"/>
        <v>45</v>
      </c>
      <c r="V113">
        <f t="shared" si="20"/>
        <v>256</v>
      </c>
      <c r="W113">
        <f t="shared" si="21"/>
        <v>0</v>
      </c>
    </row>
    <row r="114" spans="1:23" x14ac:dyDescent="0.25">
      <c r="A114" t="s">
        <v>27</v>
      </c>
      <c r="B114">
        <v>2</v>
      </c>
      <c r="C114">
        <v>16</v>
      </c>
      <c r="D114">
        <v>15</v>
      </c>
      <c r="E114">
        <v>45</v>
      </c>
      <c r="F114">
        <v>1935</v>
      </c>
      <c r="G114">
        <v>129</v>
      </c>
      <c r="H114">
        <v>1556</v>
      </c>
      <c r="I114">
        <v>113</v>
      </c>
      <c r="J114">
        <v>90</v>
      </c>
      <c r="K114">
        <v>14.605945110321001</v>
      </c>
      <c r="L114">
        <v>14.618911981582601</v>
      </c>
      <c r="M114">
        <v>2.9914379119872999E-3</v>
      </c>
      <c r="N114">
        <v>3.5904169082641602E-2</v>
      </c>
      <c r="O114" s="4">
        <f t="shared" si="13"/>
        <v>80.413436692506451</v>
      </c>
      <c r="P114" s="3">
        <f t="shared" si="14"/>
        <v>7.5482920466775193E-3</v>
      </c>
      <c r="Q114" s="4">
        <f t="shared" si="15"/>
        <v>7.1834625322997567</v>
      </c>
      <c r="R114" s="4">
        <f t="shared" si="16"/>
        <v>10.645994832041339</v>
      </c>
      <c r="S114" s="3">
        <f t="shared" si="17"/>
        <v>2.835587703596408E-2</v>
      </c>
      <c r="T114" s="3">
        <f t="shared" si="18"/>
        <v>4.5568541346902199E-3</v>
      </c>
      <c r="U114">
        <f t="shared" si="19"/>
        <v>90</v>
      </c>
      <c r="V114">
        <f t="shared" si="20"/>
        <v>256</v>
      </c>
      <c r="W114">
        <f t="shared" si="21"/>
        <v>0.69314718055994529</v>
      </c>
    </row>
    <row r="115" spans="1:23" x14ac:dyDescent="0.25">
      <c r="A115" t="s">
        <v>27</v>
      </c>
      <c r="B115">
        <v>3</v>
      </c>
      <c r="C115">
        <v>16</v>
      </c>
      <c r="D115">
        <v>15</v>
      </c>
      <c r="E115">
        <v>45</v>
      </c>
      <c r="F115">
        <v>1890</v>
      </c>
      <c r="G115">
        <v>126</v>
      </c>
      <c r="H115">
        <v>1586</v>
      </c>
      <c r="I115">
        <v>113</v>
      </c>
      <c r="J115">
        <v>93</v>
      </c>
      <c r="K115">
        <v>19.8818390369415</v>
      </c>
      <c r="L115">
        <v>19.894805192947299</v>
      </c>
      <c r="M115">
        <v>3.9885044097900304E-3</v>
      </c>
      <c r="N115">
        <v>4.0890216827392502E-2</v>
      </c>
      <c r="O115" s="4">
        <f t="shared" si="13"/>
        <v>83.915343915343925</v>
      </c>
      <c r="P115" s="3">
        <f t="shared" si="14"/>
        <v>1.0519491553937301E-2</v>
      </c>
      <c r="Q115" s="4">
        <f t="shared" si="15"/>
        <v>5.7671957671957585</v>
      </c>
      <c r="R115" s="4">
        <f t="shared" si="16"/>
        <v>10.105820105820115</v>
      </c>
      <c r="S115" s="3">
        <f t="shared" si="17"/>
        <v>3.0370725273455201E-2</v>
      </c>
      <c r="T115" s="3">
        <f t="shared" si="18"/>
        <v>6.5309871441472708E-3</v>
      </c>
      <c r="U115">
        <f t="shared" si="19"/>
        <v>135</v>
      </c>
      <c r="V115">
        <f t="shared" si="20"/>
        <v>256</v>
      </c>
      <c r="W115">
        <f t="shared" si="21"/>
        <v>1.0986122886681098</v>
      </c>
    </row>
    <row r="116" spans="1:23" x14ac:dyDescent="0.25">
      <c r="A116" t="s">
        <v>27</v>
      </c>
      <c r="B116">
        <v>4</v>
      </c>
      <c r="C116">
        <v>16</v>
      </c>
      <c r="D116">
        <v>15</v>
      </c>
      <c r="E116">
        <v>45</v>
      </c>
      <c r="F116">
        <v>1845</v>
      </c>
      <c r="G116">
        <v>123</v>
      </c>
      <c r="H116">
        <v>1613</v>
      </c>
      <c r="I116">
        <v>114</v>
      </c>
      <c r="J116">
        <v>100</v>
      </c>
      <c r="K116">
        <v>25.352213382720901</v>
      </c>
      <c r="L116">
        <v>25.3711628913879</v>
      </c>
      <c r="M116">
        <v>3.9896965026855399E-3</v>
      </c>
      <c r="N116">
        <v>6.8816423416137695E-2</v>
      </c>
      <c r="O116" s="4">
        <f t="shared" si="13"/>
        <v>87.425474254742554</v>
      </c>
      <c r="P116" s="3">
        <f t="shared" si="14"/>
        <v>1.3741037063805367E-2</v>
      </c>
      <c r="Q116" s="4">
        <f t="shared" si="15"/>
        <v>5.2574525745257432</v>
      </c>
      <c r="R116" s="4">
        <f t="shared" si="16"/>
        <v>6.1246612466124759</v>
      </c>
      <c r="S116" s="3">
        <f t="shared" si="17"/>
        <v>5.5075386352332327E-2</v>
      </c>
      <c r="T116" s="3">
        <f t="shared" si="18"/>
        <v>9.7513405611198267E-3</v>
      </c>
      <c r="U116">
        <f t="shared" si="19"/>
        <v>180</v>
      </c>
      <c r="V116">
        <f t="shared" si="20"/>
        <v>256</v>
      </c>
      <c r="W116">
        <f t="shared" si="21"/>
        <v>1.3862943611198906</v>
      </c>
    </row>
    <row r="117" spans="1:23" x14ac:dyDescent="0.25">
      <c r="A117" t="s">
        <v>27</v>
      </c>
      <c r="B117">
        <v>5</v>
      </c>
      <c r="C117">
        <v>16</v>
      </c>
      <c r="D117">
        <v>15</v>
      </c>
      <c r="E117">
        <v>45</v>
      </c>
      <c r="F117">
        <v>1800</v>
      </c>
      <c r="G117">
        <v>120</v>
      </c>
      <c r="H117">
        <v>1586</v>
      </c>
      <c r="I117">
        <v>111</v>
      </c>
      <c r="J117">
        <v>97</v>
      </c>
      <c r="K117">
        <v>29.820266246795601</v>
      </c>
      <c r="L117">
        <v>29.838218450546201</v>
      </c>
      <c r="M117">
        <v>4.9870014190673802E-3</v>
      </c>
      <c r="N117">
        <v>4.8869371414184501E-2</v>
      </c>
      <c r="O117" s="4">
        <f t="shared" si="13"/>
        <v>88.1111111111111</v>
      </c>
      <c r="P117" s="3">
        <f t="shared" si="14"/>
        <v>1.656681458155311E-2</v>
      </c>
      <c r="Q117" s="4">
        <f t="shared" si="15"/>
        <v>4.3888888888888999</v>
      </c>
      <c r="R117" s="4">
        <f t="shared" si="16"/>
        <v>7.2777777777777715</v>
      </c>
      <c r="S117" s="3">
        <f t="shared" si="17"/>
        <v>3.2302556832631391E-2</v>
      </c>
      <c r="T117" s="3">
        <f t="shared" si="18"/>
        <v>1.1579813162485731E-2</v>
      </c>
      <c r="U117">
        <f t="shared" si="19"/>
        <v>225</v>
      </c>
      <c r="V117">
        <f t="shared" si="20"/>
        <v>256</v>
      </c>
      <c r="W117">
        <f t="shared" si="21"/>
        <v>1.6094379124341003</v>
      </c>
    </row>
    <row r="118" spans="1:23" x14ac:dyDescent="0.25">
      <c r="A118" t="s">
        <v>27</v>
      </c>
      <c r="B118">
        <v>6</v>
      </c>
      <c r="C118">
        <v>16</v>
      </c>
      <c r="D118">
        <v>15</v>
      </c>
      <c r="E118">
        <v>45</v>
      </c>
      <c r="F118">
        <v>1755</v>
      </c>
      <c r="G118">
        <v>117</v>
      </c>
      <c r="H118">
        <v>1564</v>
      </c>
      <c r="I118">
        <v>109</v>
      </c>
      <c r="J118">
        <v>99</v>
      </c>
      <c r="K118">
        <v>33.5951731204986</v>
      </c>
      <c r="L118">
        <v>33.608138561248701</v>
      </c>
      <c r="M118">
        <v>5.9835910797119097E-3</v>
      </c>
      <c r="N118">
        <v>4.8869371414184501E-2</v>
      </c>
      <c r="O118" s="4">
        <f t="shared" si="13"/>
        <v>89.116809116809108</v>
      </c>
      <c r="P118" s="3">
        <f t="shared" si="14"/>
        <v>1.9142548786608888E-2</v>
      </c>
      <c r="Q118" s="4">
        <f t="shared" si="15"/>
        <v>4.0455840455840502</v>
      </c>
      <c r="R118" s="4">
        <f t="shared" si="16"/>
        <v>4.5014245014244949</v>
      </c>
      <c r="S118" s="3">
        <f t="shared" si="17"/>
        <v>2.9726822627575613E-2</v>
      </c>
      <c r="T118" s="3">
        <f t="shared" si="18"/>
        <v>1.3158957706896977E-2</v>
      </c>
      <c r="U118">
        <f t="shared" si="19"/>
        <v>270</v>
      </c>
      <c r="V118">
        <f t="shared" si="20"/>
        <v>256</v>
      </c>
      <c r="W118">
        <f t="shared" si="21"/>
        <v>1.791759469228055</v>
      </c>
    </row>
    <row r="119" spans="1:23" x14ac:dyDescent="0.25">
      <c r="A119" t="s">
        <v>27</v>
      </c>
      <c r="B119">
        <v>7</v>
      </c>
      <c r="C119">
        <v>16</v>
      </c>
      <c r="D119">
        <v>15</v>
      </c>
      <c r="E119">
        <v>45</v>
      </c>
      <c r="F119">
        <v>1710</v>
      </c>
      <c r="G119">
        <v>114</v>
      </c>
      <c r="H119">
        <v>1553</v>
      </c>
      <c r="I119">
        <v>109</v>
      </c>
      <c r="J119">
        <v>99</v>
      </c>
      <c r="K119">
        <v>36.924273729324298</v>
      </c>
      <c r="L119">
        <v>36.937236785888601</v>
      </c>
      <c r="M119">
        <v>6.9813728332519497E-3</v>
      </c>
      <c r="N119">
        <v>5.4853677749633699E-2</v>
      </c>
      <c r="O119" s="4">
        <f t="shared" si="13"/>
        <v>90.818713450292393</v>
      </c>
      <c r="P119" s="3">
        <f t="shared" si="14"/>
        <v>2.1593142531768597E-2</v>
      </c>
      <c r="Q119" s="4">
        <f t="shared" si="15"/>
        <v>4.795321637426909</v>
      </c>
      <c r="R119" s="4">
        <f t="shared" si="16"/>
        <v>3.976608187134488</v>
      </c>
      <c r="S119" s="3">
        <f t="shared" si="17"/>
        <v>3.3260535217865102E-2</v>
      </c>
      <c r="T119" s="3">
        <f t="shared" si="18"/>
        <v>1.4611769698516647E-2</v>
      </c>
      <c r="U119">
        <f t="shared" si="19"/>
        <v>315</v>
      </c>
      <c r="V119">
        <f t="shared" si="20"/>
        <v>256</v>
      </c>
      <c r="W119">
        <f t="shared" si="21"/>
        <v>1.9459101490553132</v>
      </c>
    </row>
    <row r="120" spans="1:23" x14ac:dyDescent="0.25">
      <c r="A120" t="s">
        <v>27</v>
      </c>
      <c r="B120">
        <v>8</v>
      </c>
      <c r="C120">
        <v>16</v>
      </c>
      <c r="D120">
        <v>15</v>
      </c>
      <c r="E120">
        <v>45</v>
      </c>
      <c r="F120">
        <v>1665</v>
      </c>
      <c r="G120">
        <v>111</v>
      </c>
      <c r="H120">
        <v>1488</v>
      </c>
      <c r="I120">
        <v>104</v>
      </c>
      <c r="J120">
        <v>91</v>
      </c>
      <c r="K120">
        <v>41.101103782653801</v>
      </c>
      <c r="L120">
        <v>41.1130721569061</v>
      </c>
      <c r="M120">
        <v>6.9813728332519497E-3</v>
      </c>
      <c r="N120">
        <v>7.3801994323730399E-2</v>
      </c>
      <c r="O120" s="4">
        <f t="shared" si="13"/>
        <v>89.369369369369366</v>
      </c>
      <c r="P120" s="3">
        <f t="shared" si="14"/>
        <v>2.4685347617209492E-2</v>
      </c>
      <c r="Q120" s="4">
        <f t="shared" si="15"/>
        <v>4.3243243243243228</v>
      </c>
      <c r="R120" s="4">
        <f t="shared" si="16"/>
        <v>7.3873873873873919</v>
      </c>
      <c r="S120" s="3">
        <f t="shared" si="17"/>
        <v>4.9116646706520911E-2</v>
      </c>
      <c r="T120" s="3">
        <f t="shared" si="18"/>
        <v>1.7703974783957542E-2</v>
      </c>
      <c r="U120">
        <f t="shared" si="19"/>
        <v>360</v>
      </c>
      <c r="V120">
        <f t="shared" si="20"/>
        <v>256</v>
      </c>
      <c r="W120">
        <f t="shared" si="21"/>
        <v>2.0794415416798357</v>
      </c>
    </row>
    <row r="121" spans="1:23" x14ac:dyDescent="0.25">
      <c r="O121" s="4" t="e">
        <f t="shared" si="13"/>
        <v>#DIV/0!</v>
      </c>
      <c r="P121" s="3" t="e">
        <f t="shared" si="14"/>
        <v>#DIV/0!</v>
      </c>
      <c r="Q121" s="4" t="e">
        <f t="shared" si="15"/>
        <v>#DIV/0!</v>
      </c>
      <c r="R121" s="4" t="e">
        <f t="shared" si="16"/>
        <v>#DIV/0!</v>
      </c>
      <c r="S121" s="3" t="e">
        <f t="shared" si="17"/>
        <v>#DIV/0!</v>
      </c>
      <c r="T121" s="3" t="e">
        <f t="shared" si="18"/>
        <v>#DIV/0!</v>
      </c>
      <c r="U121">
        <f t="shared" si="19"/>
        <v>0</v>
      </c>
      <c r="V121">
        <f t="shared" si="20"/>
        <v>0</v>
      </c>
      <c r="W121" t="e">
        <f t="shared" si="21"/>
        <v>#NUM!</v>
      </c>
    </row>
    <row r="122" spans="1:23" x14ac:dyDescent="0.25">
      <c r="A122" t="s">
        <v>42</v>
      </c>
      <c r="B122">
        <v>2</v>
      </c>
      <c r="C122">
        <v>2</v>
      </c>
      <c r="D122">
        <v>15</v>
      </c>
      <c r="E122">
        <v>45</v>
      </c>
      <c r="F122">
        <v>1935</v>
      </c>
      <c r="G122">
        <v>129</v>
      </c>
      <c r="H122">
        <v>1348</v>
      </c>
      <c r="I122">
        <v>100</v>
      </c>
      <c r="J122">
        <v>70</v>
      </c>
      <c r="K122">
        <v>0.51562166213989202</v>
      </c>
      <c r="L122">
        <v>0.532576084136962</v>
      </c>
      <c r="M122">
        <v>0</v>
      </c>
      <c r="N122">
        <v>1.7951965332031201E-2</v>
      </c>
      <c r="O122" s="4">
        <f t="shared" si="13"/>
        <v>69.664082687338507</v>
      </c>
      <c r="P122" s="3">
        <f t="shared" si="14"/>
        <v>2.6647114322475042E-4</v>
      </c>
      <c r="Q122" s="4">
        <f t="shared" si="15"/>
        <v>7.8552971576227435</v>
      </c>
      <c r="R122" s="4">
        <f t="shared" si="16"/>
        <v>15.400516795865641</v>
      </c>
      <c r="S122" s="3">
        <f t="shared" si="17"/>
        <v>1.7685494188806453E-2</v>
      </c>
      <c r="T122" s="3">
        <f t="shared" si="18"/>
        <v>2.6647114322475042E-4</v>
      </c>
      <c r="U122">
        <f t="shared" si="19"/>
        <v>90</v>
      </c>
      <c r="V122">
        <f t="shared" si="20"/>
        <v>4</v>
      </c>
      <c r="W122">
        <f t="shared" si="21"/>
        <v>0.69314718055994529</v>
      </c>
    </row>
    <row r="123" spans="1:23" x14ac:dyDescent="0.25">
      <c r="A123" t="s">
        <v>28</v>
      </c>
      <c r="B123">
        <v>2</v>
      </c>
      <c r="C123">
        <v>4</v>
      </c>
      <c r="D123">
        <v>15</v>
      </c>
      <c r="E123">
        <v>45</v>
      </c>
      <c r="F123">
        <v>1935</v>
      </c>
      <c r="G123">
        <v>129</v>
      </c>
      <c r="H123">
        <v>1386</v>
      </c>
      <c r="I123">
        <v>103</v>
      </c>
      <c r="J123">
        <v>74</v>
      </c>
      <c r="K123">
        <v>1.0262541770935001</v>
      </c>
      <c r="L123">
        <v>1.03423500061035</v>
      </c>
      <c r="M123">
        <v>0</v>
      </c>
      <c r="N123">
        <v>2.29387283325195E-2</v>
      </c>
      <c r="O123" s="4">
        <f t="shared" si="13"/>
        <v>71.627906976744185</v>
      </c>
      <c r="P123" s="3">
        <f t="shared" si="14"/>
        <v>5.3036391581059441E-4</v>
      </c>
      <c r="Q123" s="4">
        <f t="shared" si="15"/>
        <v>8.2170542635658848</v>
      </c>
      <c r="R123" s="4">
        <f t="shared" si="16"/>
        <v>14.263565891472865</v>
      </c>
      <c r="S123" s="3">
        <f t="shared" si="17"/>
        <v>2.2408364416708907E-2</v>
      </c>
      <c r="T123" s="3">
        <f t="shared" si="18"/>
        <v>5.3036391581059441E-4</v>
      </c>
      <c r="U123">
        <f t="shared" si="19"/>
        <v>90</v>
      </c>
      <c r="V123">
        <f t="shared" si="20"/>
        <v>16</v>
      </c>
      <c r="W123">
        <f t="shared" si="21"/>
        <v>0.69314718055994529</v>
      </c>
    </row>
    <row r="124" spans="1:23" x14ac:dyDescent="0.25">
      <c r="A124" t="s">
        <v>28</v>
      </c>
      <c r="B124">
        <v>2</v>
      </c>
      <c r="C124">
        <v>8</v>
      </c>
      <c r="D124">
        <v>15</v>
      </c>
      <c r="E124">
        <v>45</v>
      </c>
      <c r="F124">
        <v>1935</v>
      </c>
      <c r="G124">
        <v>129</v>
      </c>
      <c r="H124">
        <v>1477</v>
      </c>
      <c r="I124">
        <v>112</v>
      </c>
      <c r="J124">
        <v>84</v>
      </c>
      <c r="K124">
        <v>4.8819453716277996</v>
      </c>
      <c r="L124">
        <v>4.9367995262145996</v>
      </c>
      <c r="M124">
        <v>9.9682807922363195E-4</v>
      </c>
      <c r="N124">
        <v>1.09710693359375E-2</v>
      </c>
      <c r="O124" s="4">
        <f t="shared" si="13"/>
        <v>76.330749354005164</v>
      </c>
      <c r="P124" s="3">
        <f t="shared" si="14"/>
        <v>2.5229691843037722E-3</v>
      </c>
      <c r="Q124" s="4">
        <f t="shared" si="15"/>
        <v>10.490956072351423</v>
      </c>
      <c r="R124" s="4">
        <f t="shared" si="16"/>
        <v>11.21447028423772</v>
      </c>
      <c r="S124" s="3">
        <f t="shared" si="17"/>
        <v>8.4481001516337282E-3</v>
      </c>
      <c r="T124" s="3">
        <f t="shared" si="18"/>
        <v>1.5261411050801403E-3</v>
      </c>
      <c r="U124">
        <f t="shared" si="19"/>
        <v>90</v>
      </c>
      <c r="V124">
        <f t="shared" si="20"/>
        <v>64</v>
      </c>
      <c r="W124">
        <f t="shared" si="21"/>
        <v>0.69314718055994529</v>
      </c>
    </row>
    <row r="125" spans="1:23" x14ac:dyDescent="0.25">
      <c r="A125" t="s">
        <v>28</v>
      </c>
      <c r="B125">
        <v>2</v>
      </c>
      <c r="C125">
        <v>16</v>
      </c>
      <c r="D125">
        <v>15</v>
      </c>
      <c r="E125">
        <v>45</v>
      </c>
      <c r="F125">
        <v>1935</v>
      </c>
      <c r="G125">
        <v>129</v>
      </c>
      <c r="H125">
        <v>1598</v>
      </c>
      <c r="I125">
        <v>114</v>
      </c>
      <c r="J125">
        <v>99</v>
      </c>
      <c r="K125">
        <v>14.965982675552301</v>
      </c>
      <c r="L125">
        <v>14.971967458724899</v>
      </c>
      <c r="M125">
        <v>2.9914379119872999E-3</v>
      </c>
      <c r="N125">
        <v>3.9893150329589802E-2</v>
      </c>
      <c r="O125" s="4">
        <f t="shared" si="13"/>
        <v>82.583979328165384</v>
      </c>
      <c r="P125" s="3">
        <f t="shared" si="14"/>
        <v>7.7343579718616544E-3</v>
      </c>
      <c r="Q125" s="4">
        <f t="shared" si="15"/>
        <v>5.7881136950904306</v>
      </c>
      <c r="R125" s="4">
        <f t="shared" si="16"/>
        <v>5.8397932816537548</v>
      </c>
      <c r="S125" s="3">
        <f t="shared" si="17"/>
        <v>3.2158792357728144E-2</v>
      </c>
      <c r="T125" s="3">
        <f t="shared" si="18"/>
        <v>4.7429200598743549E-3</v>
      </c>
      <c r="U125">
        <f t="shared" si="19"/>
        <v>90</v>
      </c>
      <c r="V125">
        <f t="shared" si="20"/>
        <v>256</v>
      </c>
      <c r="W125">
        <f t="shared" si="21"/>
        <v>0.69314718055994529</v>
      </c>
    </row>
    <row r="126" spans="1:23" x14ac:dyDescent="0.25">
      <c r="A126" t="s">
        <v>28</v>
      </c>
      <c r="B126">
        <v>2</v>
      </c>
      <c r="C126">
        <v>32</v>
      </c>
      <c r="D126">
        <v>15</v>
      </c>
      <c r="E126">
        <v>45</v>
      </c>
      <c r="F126">
        <v>1935</v>
      </c>
      <c r="G126">
        <v>129</v>
      </c>
      <c r="H126">
        <v>1578</v>
      </c>
      <c r="I126">
        <v>116</v>
      </c>
      <c r="J126">
        <v>84</v>
      </c>
      <c r="K126">
        <v>88.242052078246999</v>
      </c>
      <c r="L126">
        <v>88.260010480880695</v>
      </c>
      <c r="M126">
        <v>1.4959812164306601E-2</v>
      </c>
      <c r="N126">
        <v>0.12167406082153299</v>
      </c>
      <c r="O126" s="4">
        <f t="shared" si="13"/>
        <v>81.550387596899228</v>
      </c>
      <c r="P126" s="3">
        <f t="shared" si="14"/>
        <v>4.5603127689016539E-2</v>
      </c>
      <c r="Q126" s="4">
        <f t="shared" si="15"/>
        <v>8.3720930232558146</v>
      </c>
      <c r="R126" s="4">
        <f t="shared" si="16"/>
        <v>16.434108527131784</v>
      </c>
      <c r="S126" s="3">
        <f t="shared" si="17"/>
        <v>7.607093313251645E-2</v>
      </c>
      <c r="T126" s="3">
        <f t="shared" si="18"/>
        <v>3.064331552470994E-2</v>
      </c>
      <c r="U126">
        <f t="shared" si="19"/>
        <v>90</v>
      </c>
      <c r="V126">
        <f t="shared" si="20"/>
        <v>1024</v>
      </c>
      <c r="W126">
        <f t="shared" si="21"/>
        <v>0.69314718055994529</v>
      </c>
    </row>
    <row r="127" spans="1:23" x14ac:dyDescent="0.25">
      <c r="A127" t="s">
        <v>28</v>
      </c>
      <c r="B127">
        <v>2</v>
      </c>
      <c r="C127">
        <v>64</v>
      </c>
      <c r="D127">
        <v>15</v>
      </c>
      <c r="E127">
        <v>45</v>
      </c>
      <c r="F127">
        <v>1935</v>
      </c>
      <c r="G127">
        <v>129</v>
      </c>
      <c r="H127">
        <v>1593</v>
      </c>
      <c r="I127">
        <v>119</v>
      </c>
      <c r="J127">
        <v>96</v>
      </c>
      <c r="K127">
        <v>355.11050486564602</v>
      </c>
      <c r="L127">
        <v>355.135440349578</v>
      </c>
      <c r="M127">
        <v>5.5851221084594699E-2</v>
      </c>
      <c r="N127">
        <v>0.43284177780151301</v>
      </c>
      <c r="O127" s="4">
        <f t="shared" si="13"/>
        <v>82.325581395348834</v>
      </c>
      <c r="P127" s="3">
        <f t="shared" si="14"/>
        <v>0.18351964075743982</v>
      </c>
      <c r="Q127" s="4">
        <f t="shared" si="15"/>
        <v>9.9224806201550422</v>
      </c>
      <c r="R127" s="4">
        <f t="shared" si="16"/>
        <v>7.9069767441860392</v>
      </c>
      <c r="S127" s="3">
        <f t="shared" si="17"/>
        <v>0.24932213704407319</v>
      </c>
      <c r="T127" s="3">
        <f t="shared" si="18"/>
        <v>0.12766841967284512</v>
      </c>
      <c r="U127">
        <f t="shared" si="19"/>
        <v>90</v>
      </c>
      <c r="V127">
        <f t="shared" si="20"/>
        <v>4096</v>
      </c>
      <c r="W127">
        <f t="shared" si="21"/>
        <v>0.69314718055994529</v>
      </c>
    </row>
    <row r="128" spans="1:23" x14ac:dyDescent="0.25">
      <c r="O128" s="4" t="e">
        <f t="shared" si="13"/>
        <v>#DIV/0!</v>
      </c>
      <c r="P128" s="3" t="e">
        <f t="shared" si="14"/>
        <v>#DIV/0!</v>
      </c>
      <c r="Q128" s="4" t="e">
        <f t="shared" ref="Q128:Q146" si="22">(I128/G128*100)-O128</f>
        <v>#DIV/0!</v>
      </c>
      <c r="R128" s="4" t="e">
        <f t="shared" ref="R128:R146" si="23">O128-(J128/G128*100)</f>
        <v>#DIV/0!</v>
      </c>
      <c r="S128" s="3" t="e">
        <f t="shared" ref="S128:S146" si="24">N128-P128</f>
        <v>#DIV/0!</v>
      </c>
      <c r="T128" s="3" t="e">
        <f t="shared" ref="T128:T146" si="25">P128-M128</f>
        <v>#DIV/0!</v>
      </c>
      <c r="U128">
        <f t="shared" si="19"/>
        <v>0</v>
      </c>
      <c r="V128">
        <f t="shared" si="20"/>
        <v>0</v>
      </c>
      <c r="W128" t="e">
        <f t="shared" si="21"/>
        <v>#NUM!</v>
      </c>
    </row>
    <row r="129" spans="1:23" x14ac:dyDescent="0.25">
      <c r="A129" t="s">
        <v>43</v>
      </c>
      <c r="B129">
        <v>1</v>
      </c>
      <c r="C129">
        <v>32</v>
      </c>
      <c r="D129">
        <v>15</v>
      </c>
      <c r="E129">
        <v>45</v>
      </c>
      <c r="F129">
        <v>2640</v>
      </c>
      <c r="G129">
        <v>176</v>
      </c>
      <c r="H129">
        <v>2477</v>
      </c>
      <c r="I129">
        <v>174</v>
      </c>
      <c r="J129">
        <v>134</v>
      </c>
      <c r="K129">
        <v>86.984025239944401</v>
      </c>
      <c r="L129">
        <v>86.992026567459106</v>
      </c>
      <c r="M129">
        <v>1.5970945358276301E-2</v>
      </c>
      <c r="N129">
        <v>9.1999053955078097E-2</v>
      </c>
      <c r="O129" s="4">
        <f t="shared" si="13"/>
        <v>93.825757575757578</v>
      </c>
      <c r="P129" s="3">
        <f t="shared" si="14"/>
        <v>3.2948494409069849E-2</v>
      </c>
      <c r="Q129" s="4">
        <f t="shared" si="22"/>
        <v>5.0378787878787818</v>
      </c>
      <c r="R129" s="4">
        <f t="shared" si="23"/>
        <v>17.689393939393938</v>
      </c>
      <c r="S129" s="3">
        <f t="shared" si="24"/>
        <v>5.9050559546008248E-2</v>
      </c>
      <c r="T129" s="3">
        <f t="shared" si="25"/>
        <v>1.6977549050793548E-2</v>
      </c>
      <c r="U129">
        <f t="shared" si="19"/>
        <v>45</v>
      </c>
      <c r="V129">
        <f t="shared" si="20"/>
        <v>1024</v>
      </c>
      <c r="W129">
        <f t="shared" si="21"/>
        <v>0</v>
      </c>
    </row>
    <row r="130" spans="1:23" x14ac:dyDescent="0.25">
      <c r="A130" t="s">
        <v>33</v>
      </c>
      <c r="B130">
        <v>2</v>
      </c>
      <c r="C130">
        <v>32</v>
      </c>
      <c r="D130">
        <v>15</v>
      </c>
      <c r="E130">
        <v>45</v>
      </c>
      <c r="F130">
        <v>2580</v>
      </c>
      <c r="G130">
        <v>172</v>
      </c>
      <c r="H130">
        <v>2518</v>
      </c>
      <c r="I130">
        <v>171</v>
      </c>
      <c r="J130">
        <v>163</v>
      </c>
      <c r="K130">
        <v>155.24001097679101</v>
      </c>
      <c r="L130">
        <v>155.25999593734701</v>
      </c>
      <c r="M130">
        <v>2.39715576171875E-2</v>
      </c>
      <c r="N130">
        <v>0.22000002861022899</v>
      </c>
      <c r="O130" s="4">
        <f t="shared" si="13"/>
        <v>97.596899224806194</v>
      </c>
      <c r="P130" s="3">
        <f t="shared" si="14"/>
        <v>6.0170546890229076E-2</v>
      </c>
      <c r="Q130" s="4">
        <f t="shared" si="22"/>
        <v>1.8217054263566013</v>
      </c>
      <c r="R130" s="4">
        <f t="shared" si="23"/>
        <v>2.8294573643410814</v>
      </c>
      <c r="S130" s="3">
        <f t="shared" si="24"/>
        <v>0.15982948171999992</v>
      </c>
      <c r="T130" s="3">
        <f t="shared" si="25"/>
        <v>3.6198989273041576E-2</v>
      </c>
      <c r="U130">
        <f t="shared" si="19"/>
        <v>90</v>
      </c>
      <c r="V130">
        <f t="shared" si="20"/>
        <v>1024</v>
      </c>
      <c r="W130">
        <f t="shared" si="21"/>
        <v>0.69314718055994529</v>
      </c>
    </row>
    <row r="131" spans="1:23" x14ac:dyDescent="0.25">
      <c r="A131" t="s">
        <v>33</v>
      </c>
      <c r="B131">
        <v>3</v>
      </c>
      <c r="C131">
        <v>32</v>
      </c>
      <c r="D131">
        <v>15</v>
      </c>
      <c r="E131">
        <v>45</v>
      </c>
      <c r="F131">
        <v>2520</v>
      </c>
      <c r="G131">
        <v>168</v>
      </c>
      <c r="H131">
        <v>2471</v>
      </c>
      <c r="I131">
        <v>167</v>
      </c>
      <c r="J131">
        <v>161</v>
      </c>
      <c r="K131">
        <v>216.75723147392199</v>
      </c>
      <c r="L131">
        <v>216.769230365753</v>
      </c>
      <c r="M131">
        <v>3.1999588012695299E-2</v>
      </c>
      <c r="N131">
        <v>0.23599958419799799</v>
      </c>
      <c r="O131" s="4">
        <f t="shared" si="13"/>
        <v>98.055555555555557</v>
      </c>
      <c r="P131" s="3">
        <f t="shared" si="14"/>
        <v>8.601477439441349E-2</v>
      </c>
      <c r="Q131" s="4">
        <f t="shared" si="22"/>
        <v>1.3492063492063551</v>
      </c>
      <c r="R131" s="4">
        <f t="shared" si="23"/>
        <v>2.2222222222222143</v>
      </c>
      <c r="S131" s="3">
        <f t="shared" si="24"/>
        <v>0.1499848098035845</v>
      </c>
      <c r="T131" s="3">
        <f t="shared" si="25"/>
        <v>5.4015186381718192E-2</v>
      </c>
      <c r="U131">
        <f t="shared" si="19"/>
        <v>135</v>
      </c>
      <c r="V131">
        <f t="shared" si="20"/>
        <v>1024</v>
      </c>
      <c r="W131">
        <f t="shared" si="21"/>
        <v>1.0986122886681098</v>
      </c>
    </row>
    <row r="132" spans="1:23" x14ac:dyDescent="0.25">
      <c r="A132" t="s">
        <v>33</v>
      </c>
      <c r="B132">
        <v>4</v>
      </c>
      <c r="C132">
        <v>32</v>
      </c>
      <c r="D132">
        <v>15</v>
      </c>
      <c r="E132">
        <v>45</v>
      </c>
      <c r="F132">
        <v>2460</v>
      </c>
      <c r="G132">
        <v>164</v>
      </c>
      <c r="H132">
        <v>2425</v>
      </c>
      <c r="I132">
        <v>163</v>
      </c>
      <c r="J132">
        <v>160</v>
      </c>
      <c r="K132">
        <v>272.55354857444701</v>
      </c>
      <c r="L132">
        <v>272.56557559967001</v>
      </c>
      <c r="M132">
        <v>3.9998292922973598E-2</v>
      </c>
      <c r="N132">
        <v>0.215995073318481</v>
      </c>
      <c r="O132" s="4">
        <f t="shared" ref="O132:O146" si="26">H132/F132*100</f>
        <v>98.577235772357724</v>
      </c>
      <c r="P132" s="3">
        <f t="shared" ref="P132:P146" si="27">K132/F132</f>
        <v>0.11079412543676707</v>
      </c>
      <c r="Q132" s="4">
        <f t="shared" si="22"/>
        <v>0.81300813008130035</v>
      </c>
      <c r="R132" s="4">
        <f t="shared" si="23"/>
        <v>1.0162601626016254</v>
      </c>
      <c r="S132" s="3">
        <f t="shared" si="24"/>
        <v>0.10520094788171393</v>
      </c>
      <c r="T132" s="3">
        <f t="shared" si="25"/>
        <v>7.0795832513793483E-2</v>
      </c>
      <c r="U132">
        <f t="shared" ref="U132:U146" si="28">E132*B132</f>
        <v>180</v>
      </c>
      <c r="V132">
        <f t="shared" ref="V132:V164" si="29">C132*C132</f>
        <v>1024</v>
      </c>
      <c r="W132">
        <f t="shared" ref="W132:W164" si="30">LN(B132)</f>
        <v>1.3862943611198906</v>
      </c>
    </row>
    <row r="133" spans="1:23" x14ac:dyDescent="0.25">
      <c r="A133" t="s">
        <v>33</v>
      </c>
      <c r="B133">
        <v>5</v>
      </c>
      <c r="C133">
        <v>32</v>
      </c>
      <c r="D133">
        <v>15</v>
      </c>
      <c r="E133">
        <v>45</v>
      </c>
      <c r="F133">
        <v>2400</v>
      </c>
      <c r="G133">
        <v>160</v>
      </c>
      <c r="H133">
        <v>2368</v>
      </c>
      <c r="I133">
        <v>159</v>
      </c>
      <c r="J133">
        <v>153</v>
      </c>
      <c r="K133">
        <v>278.93705606460497</v>
      </c>
      <c r="L133">
        <v>278.95000457763598</v>
      </c>
      <c r="M133">
        <v>4.6874523162841797E-2</v>
      </c>
      <c r="N133">
        <v>0.235309362411499</v>
      </c>
      <c r="O133" s="4">
        <f t="shared" si="26"/>
        <v>98.666666666666671</v>
      </c>
      <c r="P133" s="3">
        <f t="shared" si="27"/>
        <v>0.11622377336025207</v>
      </c>
      <c r="Q133" s="4">
        <f t="shared" si="22"/>
        <v>0.7083333333333286</v>
      </c>
      <c r="R133" s="4">
        <f t="shared" si="23"/>
        <v>3.0416666666666714</v>
      </c>
      <c r="S133" s="3">
        <f t="shared" si="24"/>
        <v>0.11908558905124693</v>
      </c>
      <c r="T133" s="3">
        <f t="shared" si="25"/>
        <v>6.934925019741027E-2</v>
      </c>
      <c r="U133">
        <f t="shared" si="28"/>
        <v>225</v>
      </c>
      <c r="V133">
        <f t="shared" si="29"/>
        <v>1024</v>
      </c>
      <c r="W133">
        <f t="shared" si="30"/>
        <v>1.6094379124341003</v>
      </c>
    </row>
    <row r="134" spans="1:23" x14ac:dyDescent="0.25">
      <c r="A134" t="s">
        <v>33</v>
      </c>
      <c r="B134">
        <v>6</v>
      </c>
      <c r="C134">
        <v>32</v>
      </c>
      <c r="D134">
        <v>15</v>
      </c>
      <c r="E134">
        <v>45</v>
      </c>
      <c r="F134">
        <v>2340</v>
      </c>
      <c r="G134">
        <v>156</v>
      </c>
      <c r="H134">
        <v>2309</v>
      </c>
      <c r="I134">
        <v>156</v>
      </c>
      <c r="J134">
        <v>152</v>
      </c>
      <c r="K134">
        <v>307.10559082031199</v>
      </c>
      <c r="L134">
        <v>307.12047314643797</v>
      </c>
      <c r="M134">
        <v>4.9865484237670898E-2</v>
      </c>
      <c r="N134">
        <v>0.65209650993347101</v>
      </c>
      <c r="O134" s="4">
        <f t="shared" si="26"/>
        <v>98.675213675213683</v>
      </c>
      <c r="P134" s="3">
        <f t="shared" si="27"/>
        <v>0.13124170547876582</v>
      </c>
      <c r="Q134" s="4">
        <f t="shared" si="22"/>
        <v>1.3247863247863165</v>
      </c>
      <c r="R134" s="4">
        <f t="shared" si="23"/>
        <v>1.2393162393162527</v>
      </c>
      <c r="S134" s="3">
        <f t="shared" si="24"/>
        <v>0.52085480445470522</v>
      </c>
      <c r="T134" s="3">
        <f t="shared" si="25"/>
        <v>8.137622124109492E-2</v>
      </c>
      <c r="U134">
        <f t="shared" si="28"/>
        <v>270</v>
      </c>
      <c r="V134">
        <f t="shared" si="29"/>
        <v>1024</v>
      </c>
      <c r="W134">
        <f t="shared" si="30"/>
        <v>1.791759469228055</v>
      </c>
    </row>
    <row r="135" spans="1:23" x14ac:dyDescent="0.25">
      <c r="A135" t="s">
        <v>33</v>
      </c>
      <c r="B135">
        <v>7</v>
      </c>
      <c r="C135">
        <v>32</v>
      </c>
      <c r="D135">
        <v>15</v>
      </c>
      <c r="E135">
        <v>45</v>
      </c>
      <c r="F135">
        <v>2280</v>
      </c>
      <c r="G135">
        <v>152</v>
      </c>
      <c r="H135">
        <v>2257</v>
      </c>
      <c r="I135">
        <v>152</v>
      </c>
      <c r="J135">
        <v>149</v>
      </c>
      <c r="K135">
        <v>386.24876737594599</v>
      </c>
      <c r="L135">
        <v>386.26855063438398</v>
      </c>
      <c r="M135">
        <v>6.2825202941894503E-2</v>
      </c>
      <c r="N135">
        <v>0.58514404296875</v>
      </c>
      <c r="O135" s="4">
        <f t="shared" si="26"/>
        <v>98.991228070175438</v>
      </c>
      <c r="P135" s="3">
        <f t="shared" si="27"/>
        <v>0.16940735411225702</v>
      </c>
      <c r="Q135" s="4">
        <f t="shared" si="22"/>
        <v>1.0087719298245617</v>
      </c>
      <c r="R135" s="4">
        <f t="shared" si="23"/>
        <v>0.96491228070175339</v>
      </c>
      <c r="S135" s="3">
        <f t="shared" si="24"/>
        <v>0.41573668885649295</v>
      </c>
      <c r="T135" s="3">
        <f t="shared" si="25"/>
        <v>0.10658215117036252</v>
      </c>
      <c r="U135">
        <f t="shared" si="28"/>
        <v>315</v>
      </c>
      <c r="V135">
        <f t="shared" si="29"/>
        <v>1024</v>
      </c>
      <c r="W135">
        <f t="shared" si="30"/>
        <v>1.9459101490553132</v>
      </c>
    </row>
    <row r="136" spans="1:23" x14ac:dyDescent="0.25">
      <c r="A136" t="s">
        <v>33</v>
      </c>
      <c r="B136">
        <v>8</v>
      </c>
      <c r="C136">
        <v>32</v>
      </c>
      <c r="D136">
        <v>15</v>
      </c>
      <c r="E136">
        <v>45</v>
      </c>
      <c r="F136">
        <v>2220</v>
      </c>
      <c r="G136">
        <v>148</v>
      </c>
      <c r="H136">
        <v>2198</v>
      </c>
      <c r="I136">
        <v>148</v>
      </c>
      <c r="J136">
        <v>145</v>
      </c>
      <c r="K136">
        <v>513.602150917053</v>
      </c>
      <c r="L136">
        <v>513.63004422187805</v>
      </c>
      <c r="M136">
        <v>8.5798740386962793E-2</v>
      </c>
      <c r="N136">
        <v>0.83988428115844704</v>
      </c>
      <c r="O136" s="4">
        <f t="shared" si="26"/>
        <v>99.009009009009006</v>
      </c>
      <c r="P136" s="3">
        <f t="shared" si="27"/>
        <v>0.23135232023290675</v>
      </c>
      <c r="Q136" s="4">
        <f t="shared" si="22"/>
        <v>0.99099099099099419</v>
      </c>
      <c r="R136" s="4">
        <f t="shared" si="23"/>
        <v>1.0360360360360374</v>
      </c>
      <c r="S136" s="3">
        <f t="shared" si="24"/>
        <v>0.60853196092554029</v>
      </c>
      <c r="T136" s="3">
        <f t="shared" si="25"/>
        <v>0.14555357984594397</v>
      </c>
      <c r="U136">
        <f t="shared" si="28"/>
        <v>360</v>
      </c>
      <c r="V136">
        <f t="shared" si="29"/>
        <v>1024</v>
      </c>
      <c r="W136">
        <f t="shared" si="30"/>
        <v>2.0794415416798357</v>
      </c>
    </row>
    <row r="137" spans="1:23" x14ac:dyDescent="0.25">
      <c r="A137" t="s">
        <v>33</v>
      </c>
      <c r="B137">
        <v>9</v>
      </c>
      <c r="C137">
        <v>32</v>
      </c>
      <c r="D137">
        <v>15</v>
      </c>
      <c r="E137">
        <v>45</v>
      </c>
      <c r="F137">
        <v>2160</v>
      </c>
      <c r="G137">
        <v>144</v>
      </c>
      <c r="H137">
        <v>2127</v>
      </c>
      <c r="I137">
        <v>143</v>
      </c>
      <c r="J137">
        <v>140</v>
      </c>
      <c r="K137">
        <v>605.23674011230401</v>
      </c>
      <c r="L137">
        <v>605.26956439018204</v>
      </c>
      <c r="M137">
        <v>0.12170290946960401</v>
      </c>
      <c r="N137">
        <v>0.63182258605956998</v>
      </c>
      <c r="O137" s="4">
        <f t="shared" si="26"/>
        <v>98.472222222222229</v>
      </c>
      <c r="P137" s="3">
        <f t="shared" si="27"/>
        <v>0.28020219449643702</v>
      </c>
      <c r="Q137" s="4">
        <f t="shared" si="22"/>
        <v>0.8333333333333286</v>
      </c>
      <c r="R137" s="4">
        <f t="shared" si="23"/>
        <v>1.2500000000000142</v>
      </c>
      <c r="S137" s="3">
        <f t="shared" si="24"/>
        <v>0.35162039156313296</v>
      </c>
      <c r="T137" s="3">
        <f t="shared" si="25"/>
        <v>0.15849928502683303</v>
      </c>
      <c r="U137">
        <f t="shared" si="28"/>
        <v>405</v>
      </c>
      <c r="V137">
        <f t="shared" si="29"/>
        <v>1024</v>
      </c>
      <c r="W137">
        <f t="shared" si="30"/>
        <v>2.1972245773362196</v>
      </c>
    </row>
    <row r="138" spans="1:23" x14ac:dyDescent="0.25">
      <c r="A138" t="s">
        <v>33</v>
      </c>
      <c r="B138">
        <v>10</v>
      </c>
      <c r="C138">
        <v>32</v>
      </c>
      <c r="D138">
        <v>15</v>
      </c>
      <c r="E138">
        <v>45</v>
      </c>
      <c r="F138">
        <v>2100</v>
      </c>
      <c r="G138">
        <v>140</v>
      </c>
      <c r="H138">
        <v>2077</v>
      </c>
      <c r="I138">
        <v>140</v>
      </c>
      <c r="J138">
        <v>137</v>
      </c>
      <c r="K138">
        <v>588.84853529930103</v>
      </c>
      <c r="L138">
        <v>588.87855315208401</v>
      </c>
      <c r="M138">
        <v>0.109674215316772</v>
      </c>
      <c r="N138">
        <v>0.83180427551269498</v>
      </c>
      <c r="O138" s="4">
        <f t="shared" si="26"/>
        <v>98.904761904761912</v>
      </c>
      <c r="P138" s="3">
        <f t="shared" si="27"/>
        <v>0.28040406442823856</v>
      </c>
      <c r="Q138" s="4">
        <f t="shared" si="22"/>
        <v>1.0952380952380878</v>
      </c>
      <c r="R138" s="4">
        <f t="shared" si="23"/>
        <v>1.0476190476190652</v>
      </c>
      <c r="S138" s="3">
        <f t="shared" si="24"/>
        <v>0.55140021108445647</v>
      </c>
      <c r="T138" s="3">
        <f t="shared" si="25"/>
        <v>0.17072984911146655</v>
      </c>
      <c r="U138">
        <f t="shared" si="28"/>
        <v>450</v>
      </c>
      <c r="V138">
        <f t="shared" si="29"/>
        <v>1024</v>
      </c>
      <c r="W138">
        <f t="shared" si="30"/>
        <v>2.3025850929940459</v>
      </c>
    </row>
    <row r="139" spans="1:23" x14ac:dyDescent="0.25">
      <c r="O139" s="4" t="e">
        <f t="shared" si="26"/>
        <v>#DIV/0!</v>
      </c>
      <c r="P139" s="3" t="e">
        <f t="shared" si="27"/>
        <v>#DIV/0!</v>
      </c>
      <c r="Q139" s="4" t="e">
        <f t="shared" si="22"/>
        <v>#DIV/0!</v>
      </c>
      <c r="R139" s="4" t="e">
        <f t="shared" si="23"/>
        <v>#DIV/0!</v>
      </c>
      <c r="S139" s="3" t="e">
        <f t="shared" si="24"/>
        <v>#DIV/0!</v>
      </c>
      <c r="T139" s="3" t="e">
        <f t="shared" si="25"/>
        <v>#DIV/0!</v>
      </c>
      <c r="U139">
        <f t="shared" si="28"/>
        <v>0</v>
      </c>
      <c r="V139">
        <f t="shared" si="29"/>
        <v>0</v>
      </c>
      <c r="W139" t="e">
        <f t="shared" si="30"/>
        <v>#NUM!</v>
      </c>
    </row>
    <row r="140" spans="1:23" x14ac:dyDescent="0.25">
      <c r="A140" t="s">
        <v>43</v>
      </c>
      <c r="B140">
        <v>2</v>
      </c>
      <c r="C140">
        <v>2</v>
      </c>
      <c r="D140">
        <v>15</v>
      </c>
      <c r="E140">
        <v>45</v>
      </c>
      <c r="F140">
        <v>2580</v>
      </c>
      <c r="G140">
        <v>172</v>
      </c>
      <c r="H140">
        <v>2497</v>
      </c>
      <c r="I140">
        <v>171</v>
      </c>
      <c r="J140">
        <v>164</v>
      </c>
      <c r="K140">
        <v>0.87361073493957497</v>
      </c>
      <c r="L140">
        <v>0.88653135299682595</v>
      </c>
      <c r="M140">
        <v>0</v>
      </c>
      <c r="N140">
        <v>4.9874782562255799E-3</v>
      </c>
      <c r="O140" s="4">
        <f t="shared" si="26"/>
        <v>96.782945736434115</v>
      </c>
      <c r="P140" s="3">
        <f t="shared" si="27"/>
        <v>3.3860881199208333E-4</v>
      </c>
      <c r="Q140" s="4">
        <f t="shared" si="22"/>
        <v>2.6356589147286797</v>
      </c>
      <c r="R140" s="4">
        <f t="shared" si="23"/>
        <v>1.4341085271317837</v>
      </c>
      <c r="S140" s="3">
        <f t="shared" si="24"/>
        <v>4.6488694442334963E-3</v>
      </c>
      <c r="T140" s="3">
        <f t="shared" si="25"/>
        <v>3.3860881199208333E-4</v>
      </c>
      <c r="U140">
        <f t="shared" si="28"/>
        <v>90</v>
      </c>
      <c r="V140">
        <f t="shared" si="29"/>
        <v>4</v>
      </c>
      <c r="W140">
        <f t="shared" si="30"/>
        <v>0.69314718055994529</v>
      </c>
    </row>
    <row r="141" spans="1:23" x14ac:dyDescent="0.25">
      <c r="A141" t="s">
        <v>34</v>
      </c>
      <c r="B141">
        <v>2</v>
      </c>
      <c r="C141">
        <v>4</v>
      </c>
      <c r="D141">
        <v>15</v>
      </c>
      <c r="E141">
        <v>45</v>
      </c>
      <c r="F141">
        <v>2580</v>
      </c>
      <c r="G141">
        <v>172</v>
      </c>
      <c r="H141">
        <v>2518</v>
      </c>
      <c r="I141">
        <v>171</v>
      </c>
      <c r="J141">
        <v>155</v>
      </c>
      <c r="K141">
        <v>1.7002589702606199</v>
      </c>
      <c r="L141">
        <v>1.7221722602844201</v>
      </c>
      <c r="M141">
        <v>0</v>
      </c>
      <c r="N141">
        <v>8.9766979217529297E-3</v>
      </c>
      <c r="O141" s="4">
        <f t="shared" si="26"/>
        <v>97.596899224806194</v>
      </c>
      <c r="P141" s="3">
        <f t="shared" si="27"/>
        <v>6.5901510475217828E-4</v>
      </c>
      <c r="Q141" s="4">
        <f t="shared" si="22"/>
        <v>1.8217054263566013</v>
      </c>
      <c r="R141" s="4">
        <f t="shared" si="23"/>
        <v>7.4806201550387499</v>
      </c>
      <c r="S141" s="3">
        <f t="shared" si="24"/>
        <v>8.3176828170007516E-3</v>
      </c>
      <c r="T141" s="3">
        <f t="shared" si="25"/>
        <v>6.5901510475217828E-4</v>
      </c>
      <c r="U141">
        <f t="shared" si="28"/>
        <v>90</v>
      </c>
      <c r="V141">
        <f t="shared" si="29"/>
        <v>16</v>
      </c>
      <c r="W141">
        <f t="shared" si="30"/>
        <v>0.69314718055994529</v>
      </c>
    </row>
    <row r="142" spans="1:23" x14ac:dyDescent="0.25">
      <c r="A142" t="s">
        <v>34</v>
      </c>
      <c r="B142">
        <v>2</v>
      </c>
      <c r="C142">
        <v>8</v>
      </c>
      <c r="D142">
        <v>15</v>
      </c>
      <c r="E142">
        <v>45</v>
      </c>
      <c r="F142">
        <v>2580</v>
      </c>
      <c r="G142">
        <v>172</v>
      </c>
      <c r="H142">
        <v>2470</v>
      </c>
      <c r="I142">
        <v>171</v>
      </c>
      <c r="J142">
        <v>145</v>
      </c>
      <c r="K142">
        <v>7.6789481639861998</v>
      </c>
      <c r="L142">
        <v>7.7067940235137904</v>
      </c>
      <c r="M142">
        <v>9.6583366394042904E-4</v>
      </c>
      <c r="N142">
        <v>9.9670886993408203E-3</v>
      </c>
      <c r="O142" s="4">
        <f t="shared" si="26"/>
        <v>95.736434108527135</v>
      </c>
      <c r="P142" s="3">
        <f t="shared" si="27"/>
        <v>2.9763364976690696E-3</v>
      </c>
      <c r="Q142" s="4">
        <f t="shared" si="22"/>
        <v>3.6821705426356601</v>
      </c>
      <c r="R142" s="4">
        <f t="shared" si="23"/>
        <v>11.434108527131784</v>
      </c>
      <c r="S142" s="3">
        <f t="shared" si="24"/>
        <v>6.9907522016717507E-3</v>
      </c>
      <c r="T142" s="3">
        <f t="shared" si="25"/>
        <v>2.0105028337286408E-3</v>
      </c>
      <c r="U142">
        <f t="shared" si="28"/>
        <v>90</v>
      </c>
      <c r="V142">
        <f t="shared" si="29"/>
        <v>64</v>
      </c>
      <c r="W142">
        <f t="shared" si="30"/>
        <v>0.69314718055994529</v>
      </c>
    </row>
    <row r="143" spans="1:23" x14ac:dyDescent="0.25">
      <c r="A143" t="s">
        <v>34</v>
      </c>
      <c r="B143">
        <v>2</v>
      </c>
      <c r="C143">
        <v>16</v>
      </c>
      <c r="D143">
        <v>15</v>
      </c>
      <c r="E143">
        <v>45</v>
      </c>
      <c r="F143">
        <v>2580</v>
      </c>
      <c r="G143">
        <v>172</v>
      </c>
      <c r="H143">
        <v>2477</v>
      </c>
      <c r="I143">
        <v>170</v>
      </c>
      <c r="J143">
        <v>149</v>
      </c>
      <c r="K143">
        <v>26.7710697650909</v>
      </c>
      <c r="L143">
        <v>26.799037218093801</v>
      </c>
      <c r="M143">
        <v>3.9722919464111302E-3</v>
      </c>
      <c r="N143">
        <v>3.8903236389160101E-2</v>
      </c>
      <c r="O143" s="4">
        <f t="shared" si="26"/>
        <v>96.007751937984494</v>
      </c>
      <c r="P143" s="3">
        <f t="shared" si="27"/>
        <v>1.0376383629880194E-2</v>
      </c>
      <c r="Q143" s="4">
        <f t="shared" si="22"/>
        <v>2.8294573643410814</v>
      </c>
      <c r="R143" s="4">
        <f t="shared" si="23"/>
        <v>9.379844961240309</v>
      </c>
      <c r="S143" s="3">
        <f t="shared" si="24"/>
        <v>2.8526852759279908E-2</v>
      </c>
      <c r="T143" s="3">
        <f t="shared" si="25"/>
        <v>6.4040916834690641E-3</v>
      </c>
      <c r="U143">
        <f t="shared" si="28"/>
        <v>90</v>
      </c>
      <c r="V143">
        <f t="shared" si="29"/>
        <v>256</v>
      </c>
      <c r="W143">
        <f t="shared" si="30"/>
        <v>0.69314718055994529</v>
      </c>
    </row>
    <row r="144" spans="1:23" x14ac:dyDescent="0.25">
      <c r="A144" t="s">
        <v>34</v>
      </c>
      <c r="B144">
        <v>2</v>
      </c>
      <c r="C144">
        <v>32</v>
      </c>
      <c r="D144">
        <v>15</v>
      </c>
      <c r="E144">
        <v>45</v>
      </c>
      <c r="F144">
        <v>2580</v>
      </c>
      <c r="G144">
        <v>172</v>
      </c>
      <c r="H144">
        <v>2508</v>
      </c>
      <c r="I144">
        <v>170</v>
      </c>
      <c r="J144">
        <v>162</v>
      </c>
      <c r="K144">
        <v>170.54017329216001</v>
      </c>
      <c r="L144">
        <v>170.57192492485001</v>
      </c>
      <c r="M144">
        <v>2.79288291931152E-2</v>
      </c>
      <c r="N144">
        <v>0.19199538230895899</v>
      </c>
      <c r="O144" s="4">
        <f t="shared" si="26"/>
        <v>97.20930232558139</v>
      </c>
      <c r="P144" s="3">
        <f t="shared" si="27"/>
        <v>6.6100842361302328E-2</v>
      </c>
      <c r="Q144" s="4">
        <f t="shared" si="22"/>
        <v>1.6279069767441854</v>
      </c>
      <c r="R144" s="4">
        <f t="shared" si="23"/>
        <v>3.0232558139534831</v>
      </c>
      <c r="S144" s="3">
        <f t="shared" si="24"/>
        <v>0.12589453994765665</v>
      </c>
      <c r="T144" s="3">
        <f t="shared" si="25"/>
        <v>3.8172013168187129E-2</v>
      </c>
      <c r="U144">
        <f t="shared" si="28"/>
        <v>90</v>
      </c>
      <c r="V144">
        <f t="shared" si="29"/>
        <v>1024</v>
      </c>
      <c r="W144">
        <f t="shared" si="30"/>
        <v>0.69314718055994529</v>
      </c>
    </row>
    <row r="145" spans="1:23" x14ac:dyDescent="0.25">
      <c r="A145" t="s">
        <v>34</v>
      </c>
      <c r="B145">
        <v>2</v>
      </c>
      <c r="C145">
        <v>64</v>
      </c>
      <c r="D145">
        <v>15</v>
      </c>
      <c r="E145">
        <v>45</v>
      </c>
      <c r="F145">
        <v>2580</v>
      </c>
      <c r="G145">
        <v>172</v>
      </c>
      <c r="H145">
        <v>2526</v>
      </c>
      <c r="I145">
        <v>171</v>
      </c>
      <c r="J145">
        <v>162</v>
      </c>
      <c r="K145">
        <v>786.13615608215298</v>
      </c>
      <c r="L145">
        <v>786.17464852333001</v>
      </c>
      <c r="M145">
        <v>0.13364529609680101</v>
      </c>
      <c r="N145">
        <v>0.87765264511108398</v>
      </c>
      <c r="O145" s="4">
        <f t="shared" si="26"/>
        <v>97.906976744186053</v>
      </c>
      <c r="P145" s="3">
        <f t="shared" si="27"/>
        <v>0.30470393646595079</v>
      </c>
      <c r="Q145" s="4">
        <f t="shared" si="22"/>
        <v>1.5116279069767415</v>
      </c>
      <c r="R145" s="4">
        <f t="shared" si="23"/>
        <v>3.7209302325581461</v>
      </c>
      <c r="S145" s="3">
        <f t="shared" si="24"/>
        <v>0.57294870864513325</v>
      </c>
      <c r="T145" s="3">
        <f t="shared" si="25"/>
        <v>0.17105864036914978</v>
      </c>
      <c r="U145">
        <f t="shared" si="28"/>
        <v>90</v>
      </c>
      <c r="V145">
        <f t="shared" si="29"/>
        <v>4096</v>
      </c>
      <c r="W145">
        <f t="shared" si="30"/>
        <v>0.69314718055994529</v>
      </c>
    </row>
    <row r="146" spans="1:23" x14ac:dyDescent="0.25">
      <c r="A146" t="s">
        <v>34</v>
      </c>
      <c r="B146">
        <v>2</v>
      </c>
      <c r="C146">
        <v>128</v>
      </c>
      <c r="D146">
        <v>15</v>
      </c>
      <c r="E146">
        <v>45</v>
      </c>
      <c r="F146">
        <v>2580</v>
      </c>
      <c r="G146">
        <v>172</v>
      </c>
      <c r="H146">
        <v>2509</v>
      </c>
      <c r="I146">
        <v>171</v>
      </c>
      <c r="J146">
        <v>164</v>
      </c>
      <c r="K146">
        <v>3619.84278273582</v>
      </c>
      <c r="L146">
        <v>3619.8637132644599</v>
      </c>
      <c r="M146">
        <v>0.450794696807861</v>
      </c>
      <c r="N146">
        <v>2.9092202186584402</v>
      </c>
      <c r="O146" s="4">
        <f t="shared" si="26"/>
        <v>97.248062015503876</v>
      </c>
      <c r="P146" s="3">
        <f t="shared" si="27"/>
        <v>1.4030398382696976</v>
      </c>
      <c r="Q146" s="4">
        <f t="shared" si="22"/>
        <v>2.1705426356589186</v>
      </c>
      <c r="R146" s="4">
        <f t="shared" si="23"/>
        <v>1.8992248062015449</v>
      </c>
      <c r="S146" s="3">
        <f t="shared" si="24"/>
        <v>1.5061803803887426</v>
      </c>
      <c r="T146" s="3">
        <f t="shared" si="25"/>
        <v>0.95224514146183659</v>
      </c>
      <c r="U146">
        <f t="shared" si="28"/>
        <v>90</v>
      </c>
      <c r="V146">
        <f t="shared" si="29"/>
        <v>16384</v>
      </c>
      <c r="W146">
        <f t="shared" si="30"/>
        <v>0.69314718055994529</v>
      </c>
    </row>
    <row r="147" spans="1:23" x14ac:dyDescent="0.25">
      <c r="O147" s="4" t="e">
        <f t="shared" ref="O147:O164" si="31">H147/F147*100</f>
        <v>#DIV/0!</v>
      </c>
      <c r="P147" s="3" t="e">
        <f t="shared" ref="P147:P164" si="32">K147/F147</f>
        <v>#DIV/0!</v>
      </c>
      <c r="Q147" s="4" t="e">
        <f t="shared" ref="Q147:Q164" si="33">(I147/G147*100)-O147</f>
        <v>#DIV/0!</v>
      </c>
      <c r="R147" s="4" t="e">
        <f t="shared" ref="R147:R164" si="34">O147-(J147/G147*100)</f>
        <v>#DIV/0!</v>
      </c>
      <c r="S147" s="3" t="e">
        <f t="shared" ref="S147:S164" si="35">N147-P147</f>
        <v>#DIV/0!</v>
      </c>
      <c r="T147" s="3" t="e">
        <f t="shared" ref="T147:T164" si="36">P147-M147</f>
        <v>#DIV/0!</v>
      </c>
      <c r="U147">
        <f t="shared" ref="U147:U164" si="37">E147*B147</f>
        <v>0</v>
      </c>
      <c r="V147">
        <f t="shared" si="29"/>
        <v>0</v>
      </c>
      <c r="W147" t="e">
        <f t="shared" si="30"/>
        <v>#NUM!</v>
      </c>
    </row>
    <row r="148" spans="1:23" x14ac:dyDescent="0.25">
      <c r="A148" t="s">
        <v>44</v>
      </c>
      <c r="B148">
        <v>1</v>
      </c>
      <c r="C148">
        <v>32</v>
      </c>
      <c r="D148">
        <v>10</v>
      </c>
      <c r="E148">
        <v>30</v>
      </c>
      <c r="F148">
        <v>6380</v>
      </c>
      <c r="G148">
        <v>638</v>
      </c>
      <c r="H148">
        <v>5564</v>
      </c>
      <c r="I148">
        <v>589</v>
      </c>
      <c r="J148">
        <v>536</v>
      </c>
      <c r="K148">
        <v>597.22097086906399</v>
      </c>
      <c r="L148">
        <v>597.274316310882</v>
      </c>
      <c r="M148">
        <v>2.6954174041747998E-2</v>
      </c>
      <c r="N148">
        <v>0.28076076507568298</v>
      </c>
      <c r="O148" s="4">
        <f t="shared" si="31"/>
        <v>87.210031347962385</v>
      </c>
      <c r="P148" s="3">
        <f t="shared" si="32"/>
        <v>9.3608302644053912E-2</v>
      </c>
      <c r="Q148" s="4">
        <f t="shared" si="33"/>
        <v>5.1097178683385494</v>
      </c>
      <c r="R148" s="4">
        <f t="shared" si="34"/>
        <v>3.1974921630094002</v>
      </c>
      <c r="S148" s="3">
        <f t="shared" si="35"/>
        <v>0.18715246243162909</v>
      </c>
      <c r="T148" s="3">
        <f t="shared" si="36"/>
        <v>6.6654128602305907E-2</v>
      </c>
      <c r="U148">
        <f t="shared" si="37"/>
        <v>30</v>
      </c>
      <c r="V148">
        <f t="shared" si="29"/>
        <v>1024</v>
      </c>
      <c r="W148">
        <f t="shared" si="30"/>
        <v>0</v>
      </c>
    </row>
    <row r="149" spans="1:23" x14ac:dyDescent="0.25">
      <c r="A149" t="s">
        <v>57</v>
      </c>
      <c r="B149">
        <v>2</v>
      </c>
      <c r="C149">
        <v>32</v>
      </c>
      <c r="D149">
        <v>10</v>
      </c>
      <c r="E149">
        <v>30</v>
      </c>
      <c r="F149">
        <v>6160</v>
      </c>
      <c r="G149">
        <v>616</v>
      </c>
      <c r="H149">
        <v>5661</v>
      </c>
      <c r="I149">
        <v>582</v>
      </c>
      <c r="J149">
        <v>552</v>
      </c>
      <c r="K149">
        <v>1034.21958661079</v>
      </c>
      <c r="L149">
        <v>1034.2735023498501</v>
      </c>
      <c r="M149">
        <v>5.2859067916870103E-2</v>
      </c>
      <c r="N149">
        <v>0.44979763031005798</v>
      </c>
      <c r="O149" s="4">
        <f t="shared" si="31"/>
        <v>91.899350649350652</v>
      </c>
      <c r="P149" s="3">
        <f t="shared" si="32"/>
        <v>0.16789279003421914</v>
      </c>
      <c r="Q149" s="4">
        <f t="shared" si="33"/>
        <v>2.5811688311688243</v>
      </c>
      <c r="R149" s="4">
        <f t="shared" si="34"/>
        <v>2.2889610389610482</v>
      </c>
      <c r="S149" s="3">
        <f t="shared" si="35"/>
        <v>0.28190484027583884</v>
      </c>
      <c r="T149" s="3">
        <f t="shared" si="36"/>
        <v>0.11503372211734904</v>
      </c>
      <c r="U149">
        <f t="shared" si="37"/>
        <v>60</v>
      </c>
      <c r="V149">
        <f t="shared" si="29"/>
        <v>1024</v>
      </c>
      <c r="W149">
        <f t="shared" si="30"/>
        <v>0.69314718055994529</v>
      </c>
    </row>
    <row r="150" spans="1:23" x14ac:dyDescent="0.25">
      <c r="A150" t="s">
        <v>57</v>
      </c>
      <c r="B150">
        <v>3</v>
      </c>
      <c r="C150">
        <v>32</v>
      </c>
      <c r="D150">
        <v>10</v>
      </c>
      <c r="E150">
        <v>30</v>
      </c>
      <c r="F150">
        <v>5940</v>
      </c>
      <c r="G150">
        <v>594</v>
      </c>
      <c r="H150">
        <v>5527</v>
      </c>
      <c r="I150">
        <v>559</v>
      </c>
      <c r="J150">
        <v>545</v>
      </c>
      <c r="K150">
        <v>1440.0607299804601</v>
      </c>
      <c r="L150">
        <v>1440.1194932460701</v>
      </c>
      <c r="M150">
        <v>7.2801351547241197E-2</v>
      </c>
      <c r="N150">
        <v>0.79285907745361295</v>
      </c>
      <c r="O150" s="4">
        <f t="shared" si="31"/>
        <v>93.047138047138048</v>
      </c>
      <c r="P150" s="3">
        <f t="shared" si="32"/>
        <v>0.24243446632667678</v>
      </c>
      <c r="Q150" s="4">
        <f t="shared" si="33"/>
        <v>1.0606060606060623</v>
      </c>
      <c r="R150" s="4">
        <f t="shared" si="34"/>
        <v>1.2962962962963047</v>
      </c>
      <c r="S150" s="3">
        <f t="shared" si="35"/>
        <v>0.55042461112693619</v>
      </c>
      <c r="T150" s="3">
        <f t="shared" si="36"/>
        <v>0.1696331147794356</v>
      </c>
      <c r="U150">
        <f t="shared" si="37"/>
        <v>90</v>
      </c>
      <c r="V150">
        <f t="shared" si="29"/>
        <v>1024</v>
      </c>
      <c r="W150">
        <f t="shared" si="30"/>
        <v>1.0986122886681098</v>
      </c>
    </row>
    <row r="151" spans="1:23" x14ac:dyDescent="0.25">
      <c r="A151" t="s">
        <v>57</v>
      </c>
      <c r="B151">
        <v>4</v>
      </c>
      <c r="C151">
        <v>32</v>
      </c>
      <c r="D151">
        <v>10</v>
      </c>
      <c r="E151">
        <v>30</v>
      </c>
      <c r="F151">
        <v>5720</v>
      </c>
      <c r="G151">
        <v>572</v>
      </c>
      <c r="H151">
        <v>5370</v>
      </c>
      <c r="I151">
        <v>547</v>
      </c>
      <c r="J151">
        <v>524</v>
      </c>
      <c r="K151">
        <v>1772.72056293487</v>
      </c>
      <c r="L151">
        <v>1772.7653765678399</v>
      </c>
      <c r="M151">
        <v>9.8326921463012695E-2</v>
      </c>
      <c r="N151">
        <v>0.58540344238281194</v>
      </c>
      <c r="O151" s="4">
        <f t="shared" si="31"/>
        <v>93.88111888111888</v>
      </c>
      <c r="P151" s="3">
        <f t="shared" si="32"/>
        <v>0.309916182331271</v>
      </c>
      <c r="Q151" s="4">
        <f t="shared" si="33"/>
        <v>1.7482517482517466</v>
      </c>
      <c r="R151" s="4">
        <f t="shared" si="34"/>
        <v>2.2727272727272805</v>
      </c>
      <c r="S151" s="3">
        <f t="shared" si="35"/>
        <v>0.27548726005154095</v>
      </c>
      <c r="T151" s="3">
        <f t="shared" si="36"/>
        <v>0.2115892608682583</v>
      </c>
      <c r="U151">
        <f t="shared" si="37"/>
        <v>120</v>
      </c>
      <c r="V151">
        <f t="shared" si="29"/>
        <v>1024</v>
      </c>
      <c r="W151">
        <f t="shared" si="30"/>
        <v>1.3862943611198906</v>
      </c>
    </row>
    <row r="152" spans="1:23" x14ac:dyDescent="0.25">
      <c r="A152" t="s">
        <v>57</v>
      </c>
      <c r="B152">
        <v>5</v>
      </c>
      <c r="C152">
        <v>32</v>
      </c>
      <c r="D152">
        <v>10</v>
      </c>
      <c r="E152">
        <v>30</v>
      </c>
      <c r="F152">
        <v>5500</v>
      </c>
      <c r="G152">
        <v>550</v>
      </c>
      <c r="H152">
        <v>5209</v>
      </c>
      <c r="I152">
        <v>528</v>
      </c>
      <c r="J152">
        <v>515</v>
      </c>
      <c r="K152">
        <v>1926.74450683593</v>
      </c>
      <c r="L152">
        <v>1926.78337812423</v>
      </c>
      <c r="M152">
        <v>0.11373496055603</v>
      </c>
      <c r="N152">
        <v>0.71277046203613204</v>
      </c>
      <c r="O152" s="4">
        <f t="shared" si="31"/>
        <v>94.709090909090904</v>
      </c>
      <c r="P152" s="3">
        <f t="shared" si="32"/>
        <v>0.35031718306107817</v>
      </c>
      <c r="Q152" s="4">
        <f t="shared" si="33"/>
        <v>1.2909090909090963</v>
      </c>
      <c r="R152" s="4">
        <f t="shared" si="34"/>
        <v>1.0727272727272634</v>
      </c>
      <c r="S152" s="3">
        <f t="shared" si="35"/>
        <v>0.36245327897505386</v>
      </c>
      <c r="T152" s="3">
        <f t="shared" si="36"/>
        <v>0.23658222250504818</v>
      </c>
      <c r="U152">
        <f t="shared" si="37"/>
        <v>150</v>
      </c>
      <c r="V152">
        <f t="shared" si="29"/>
        <v>1024</v>
      </c>
      <c r="W152">
        <f t="shared" si="30"/>
        <v>1.6094379124341003</v>
      </c>
    </row>
    <row r="153" spans="1:23" x14ac:dyDescent="0.25">
      <c r="A153" t="s">
        <v>57</v>
      </c>
      <c r="B153">
        <v>6</v>
      </c>
      <c r="C153">
        <v>32</v>
      </c>
      <c r="D153">
        <v>10</v>
      </c>
      <c r="E153">
        <v>30</v>
      </c>
      <c r="F153">
        <v>5280</v>
      </c>
      <c r="G153">
        <v>528</v>
      </c>
      <c r="H153">
        <v>5025</v>
      </c>
      <c r="I153">
        <v>504</v>
      </c>
      <c r="J153">
        <v>499</v>
      </c>
      <c r="K153">
        <v>2371.28211665153</v>
      </c>
      <c r="L153">
        <v>2371.3269386291499</v>
      </c>
      <c r="M153">
        <v>0.13359117507934501</v>
      </c>
      <c r="N153">
        <v>0.93550634384155196</v>
      </c>
      <c r="O153" s="4">
        <f t="shared" si="31"/>
        <v>95.170454545454547</v>
      </c>
      <c r="P153" s="3">
        <f t="shared" si="32"/>
        <v>0.4491064614870322</v>
      </c>
      <c r="Q153" s="4">
        <f t="shared" si="33"/>
        <v>0.28409090909090651</v>
      </c>
      <c r="R153" s="4">
        <f t="shared" si="34"/>
        <v>0.66287878787879606</v>
      </c>
      <c r="S153" s="3">
        <f t="shared" si="35"/>
        <v>0.48639988235451975</v>
      </c>
      <c r="T153" s="3">
        <f t="shared" si="36"/>
        <v>0.31551528640768722</v>
      </c>
      <c r="U153">
        <f t="shared" si="37"/>
        <v>180</v>
      </c>
      <c r="V153">
        <f t="shared" si="29"/>
        <v>1024</v>
      </c>
      <c r="W153">
        <f t="shared" si="30"/>
        <v>1.791759469228055</v>
      </c>
    </row>
    <row r="154" spans="1:23" x14ac:dyDescent="0.25">
      <c r="A154" t="s">
        <v>57</v>
      </c>
      <c r="B154">
        <v>7</v>
      </c>
      <c r="C154">
        <v>32</v>
      </c>
      <c r="D154">
        <v>10</v>
      </c>
      <c r="E154">
        <v>30</v>
      </c>
      <c r="F154">
        <v>5060</v>
      </c>
      <c r="G154">
        <v>506</v>
      </c>
      <c r="H154">
        <v>4839</v>
      </c>
      <c r="I154">
        <v>488</v>
      </c>
      <c r="J154">
        <v>473</v>
      </c>
      <c r="K154">
        <v>2546.0921719074199</v>
      </c>
      <c r="L154">
        <v>2546.1221456527701</v>
      </c>
      <c r="M154">
        <v>0.159572839736938</v>
      </c>
      <c r="N154">
        <v>1.6516435146331701</v>
      </c>
      <c r="O154" s="4">
        <f t="shared" si="31"/>
        <v>95.632411067193672</v>
      </c>
      <c r="P154" s="3">
        <f t="shared" si="32"/>
        <v>0.50318027112794861</v>
      </c>
      <c r="Q154" s="4">
        <f t="shared" si="33"/>
        <v>0.81027667984190543</v>
      </c>
      <c r="R154" s="4">
        <f t="shared" si="34"/>
        <v>2.1541501976284536</v>
      </c>
      <c r="S154" s="3">
        <f t="shared" si="35"/>
        <v>1.1484632435052213</v>
      </c>
      <c r="T154" s="3">
        <f t="shared" si="36"/>
        <v>0.34360743139101058</v>
      </c>
      <c r="U154">
        <f t="shared" si="37"/>
        <v>210</v>
      </c>
      <c r="V154">
        <f t="shared" si="29"/>
        <v>1024</v>
      </c>
      <c r="W154">
        <f t="shared" si="30"/>
        <v>1.9459101490553132</v>
      </c>
    </row>
    <row r="155" spans="1:23" x14ac:dyDescent="0.25">
      <c r="A155" t="s">
        <v>57</v>
      </c>
      <c r="B155">
        <v>8</v>
      </c>
      <c r="C155">
        <v>32</v>
      </c>
      <c r="D155">
        <v>10</v>
      </c>
      <c r="E155">
        <v>30</v>
      </c>
      <c r="F155">
        <v>4840</v>
      </c>
      <c r="G155">
        <v>484</v>
      </c>
      <c r="H155">
        <v>4668</v>
      </c>
      <c r="I155">
        <v>476</v>
      </c>
      <c r="J155">
        <v>460</v>
      </c>
      <c r="K155">
        <v>2601.7117595672598</v>
      </c>
      <c r="L155">
        <v>2601.7476258277802</v>
      </c>
      <c r="M155">
        <v>0.180394172668457</v>
      </c>
      <c r="N155">
        <v>1.35310053825378</v>
      </c>
      <c r="O155" s="4">
        <f t="shared" si="31"/>
        <v>96.446280991735534</v>
      </c>
      <c r="P155" s="3">
        <f t="shared" si="32"/>
        <v>0.53754375197670656</v>
      </c>
      <c r="Q155" s="4">
        <f t="shared" si="33"/>
        <v>1.9008264462810018</v>
      </c>
      <c r="R155" s="4">
        <f t="shared" si="34"/>
        <v>1.40495867768594</v>
      </c>
      <c r="S155" s="3">
        <f t="shared" si="35"/>
        <v>0.8155567862770734</v>
      </c>
      <c r="T155" s="3">
        <f t="shared" si="36"/>
        <v>0.35714957930824953</v>
      </c>
      <c r="U155">
        <f t="shared" si="37"/>
        <v>240</v>
      </c>
      <c r="V155">
        <f t="shared" si="29"/>
        <v>1024</v>
      </c>
      <c r="W155">
        <f t="shared" si="30"/>
        <v>2.0794415416798357</v>
      </c>
    </row>
    <row r="156" spans="1:23" x14ac:dyDescent="0.25">
      <c r="A156" t="s">
        <v>57</v>
      </c>
      <c r="B156">
        <v>9</v>
      </c>
      <c r="C156">
        <v>32</v>
      </c>
      <c r="D156">
        <v>10</v>
      </c>
      <c r="E156">
        <v>30</v>
      </c>
      <c r="F156">
        <v>4620</v>
      </c>
      <c r="G156">
        <v>462</v>
      </c>
      <c r="H156">
        <v>4444</v>
      </c>
      <c r="I156">
        <v>452</v>
      </c>
      <c r="J156">
        <v>436</v>
      </c>
      <c r="K156">
        <v>2920.8567948341301</v>
      </c>
      <c r="L156">
        <v>2920.8966746330202</v>
      </c>
      <c r="M156">
        <v>0.221850395202636</v>
      </c>
      <c r="N156">
        <v>1.8007125854492101</v>
      </c>
      <c r="O156" s="4">
        <f t="shared" si="31"/>
        <v>96.19047619047619</v>
      </c>
      <c r="P156" s="3">
        <f t="shared" si="32"/>
        <v>0.63222008546193298</v>
      </c>
      <c r="Q156" s="4">
        <f t="shared" si="33"/>
        <v>1.6450216450216431</v>
      </c>
      <c r="R156" s="4">
        <f t="shared" si="34"/>
        <v>1.818181818181813</v>
      </c>
      <c r="S156" s="3">
        <f t="shared" si="35"/>
        <v>1.168492499987277</v>
      </c>
      <c r="T156" s="3">
        <f t="shared" si="36"/>
        <v>0.41036969025929698</v>
      </c>
      <c r="U156">
        <f t="shared" si="37"/>
        <v>270</v>
      </c>
      <c r="V156">
        <f t="shared" si="29"/>
        <v>1024</v>
      </c>
      <c r="W156">
        <f t="shared" si="30"/>
        <v>2.1972245773362196</v>
      </c>
    </row>
    <row r="157" spans="1:23" x14ac:dyDescent="0.25">
      <c r="A157" t="s">
        <v>57</v>
      </c>
      <c r="B157">
        <v>10</v>
      </c>
      <c r="C157">
        <v>32</v>
      </c>
      <c r="D157">
        <v>10</v>
      </c>
      <c r="E157">
        <v>30</v>
      </c>
      <c r="F157">
        <v>4400</v>
      </c>
      <c r="G157">
        <v>440</v>
      </c>
      <c r="H157">
        <v>4241</v>
      </c>
      <c r="I157">
        <v>429</v>
      </c>
      <c r="J157">
        <v>420</v>
      </c>
      <c r="K157">
        <v>3179.7298772334998</v>
      </c>
      <c r="L157">
        <v>3179.7647883892</v>
      </c>
      <c r="M157">
        <v>0.22240543365478499</v>
      </c>
      <c r="N157">
        <v>1.9375975131988501</v>
      </c>
      <c r="O157" s="4">
        <f t="shared" si="31"/>
        <v>96.38636363636364</v>
      </c>
      <c r="P157" s="3">
        <f t="shared" si="32"/>
        <v>0.72266588118943176</v>
      </c>
      <c r="Q157" s="4">
        <f t="shared" si="33"/>
        <v>1.1136363636363598</v>
      </c>
      <c r="R157" s="4">
        <f t="shared" si="34"/>
        <v>0.93181818181818699</v>
      </c>
      <c r="S157" s="3">
        <f t="shared" si="35"/>
        <v>1.2149316320094183</v>
      </c>
      <c r="T157" s="3">
        <f t="shared" si="36"/>
        <v>0.50026044753464682</v>
      </c>
      <c r="U157">
        <f t="shared" si="37"/>
        <v>300</v>
      </c>
      <c r="V157">
        <f t="shared" si="29"/>
        <v>1024</v>
      </c>
      <c r="W157">
        <f t="shared" si="30"/>
        <v>2.3025850929940459</v>
      </c>
    </row>
    <row r="158" spans="1:23" x14ac:dyDescent="0.25">
      <c r="O158" s="4" t="e">
        <f t="shared" si="31"/>
        <v>#DIV/0!</v>
      </c>
      <c r="P158" s="3" t="e">
        <f t="shared" si="32"/>
        <v>#DIV/0!</v>
      </c>
      <c r="Q158" s="4" t="e">
        <f t="shared" si="33"/>
        <v>#DIV/0!</v>
      </c>
      <c r="R158" s="4" t="e">
        <f t="shared" si="34"/>
        <v>#DIV/0!</v>
      </c>
      <c r="S158" s="3" t="e">
        <f t="shared" si="35"/>
        <v>#DIV/0!</v>
      </c>
      <c r="T158" s="3" t="e">
        <f t="shared" si="36"/>
        <v>#DIV/0!</v>
      </c>
      <c r="U158">
        <f t="shared" si="37"/>
        <v>0</v>
      </c>
      <c r="V158">
        <f t="shared" si="29"/>
        <v>0</v>
      </c>
      <c r="W158" t="e">
        <f t="shared" si="30"/>
        <v>#NUM!</v>
      </c>
    </row>
    <row r="159" spans="1:23" x14ac:dyDescent="0.25">
      <c r="A159" t="s">
        <v>44</v>
      </c>
      <c r="B159">
        <v>2</v>
      </c>
      <c r="C159">
        <v>2</v>
      </c>
      <c r="D159">
        <v>10</v>
      </c>
      <c r="E159">
        <v>30</v>
      </c>
      <c r="F159">
        <v>6160</v>
      </c>
      <c r="G159">
        <v>616</v>
      </c>
      <c r="H159">
        <v>3865</v>
      </c>
      <c r="I159">
        <v>407</v>
      </c>
      <c r="J159">
        <v>368</v>
      </c>
      <c r="K159">
        <v>7.0602469444274902</v>
      </c>
      <c r="L159">
        <v>7.0961217880248997</v>
      </c>
      <c r="M159">
        <v>0</v>
      </c>
      <c r="N159">
        <v>2.0943880081176699E-2</v>
      </c>
      <c r="O159" s="4">
        <f t="shared" si="31"/>
        <v>62.743506493506494</v>
      </c>
      <c r="P159" s="3">
        <f t="shared" si="32"/>
        <v>1.1461439844849821E-3</v>
      </c>
      <c r="Q159" s="4">
        <f t="shared" si="33"/>
        <v>3.3279220779220751</v>
      </c>
      <c r="R159" s="4">
        <f t="shared" si="34"/>
        <v>3.0032467532467564</v>
      </c>
      <c r="S159" s="3">
        <f t="shared" si="35"/>
        <v>1.9797736096691717E-2</v>
      </c>
      <c r="T159" s="3">
        <f t="shared" si="36"/>
        <v>1.1461439844849821E-3</v>
      </c>
      <c r="U159">
        <f t="shared" si="37"/>
        <v>60</v>
      </c>
      <c r="V159">
        <f t="shared" si="29"/>
        <v>4</v>
      </c>
      <c r="W159">
        <f t="shared" si="30"/>
        <v>0.69314718055994529</v>
      </c>
    </row>
    <row r="160" spans="1:23" x14ac:dyDescent="0.25">
      <c r="A160" t="s">
        <v>58</v>
      </c>
      <c r="B160">
        <v>2</v>
      </c>
      <c r="C160">
        <v>4</v>
      </c>
      <c r="D160">
        <v>10</v>
      </c>
      <c r="E160">
        <v>30</v>
      </c>
      <c r="F160">
        <v>6160</v>
      </c>
      <c r="G160">
        <v>616</v>
      </c>
      <c r="H160">
        <v>5307</v>
      </c>
      <c r="I160">
        <v>549</v>
      </c>
      <c r="J160">
        <v>516</v>
      </c>
      <c r="K160">
        <v>12.428256750106801</v>
      </c>
      <c r="L160">
        <v>12.4633829593658</v>
      </c>
      <c r="M160">
        <v>9.3293190002441395E-4</v>
      </c>
      <c r="N160">
        <v>5.9990882873535104E-3</v>
      </c>
      <c r="O160" s="4">
        <f t="shared" si="31"/>
        <v>86.152597402597394</v>
      </c>
      <c r="P160" s="3">
        <f t="shared" si="32"/>
        <v>2.0175741477446107E-3</v>
      </c>
      <c r="Q160" s="4">
        <f t="shared" si="33"/>
        <v>2.9707792207792352</v>
      </c>
      <c r="R160" s="4">
        <f t="shared" si="34"/>
        <v>2.386363636363626</v>
      </c>
      <c r="S160" s="3">
        <f t="shared" si="35"/>
        <v>3.9815141396088993E-3</v>
      </c>
      <c r="T160" s="3">
        <f t="shared" si="36"/>
        <v>1.0846422477201966E-3</v>
      </c>
      <c r="U160">
        <f t="shared" si="37"/>
        <v>60</v>
      </c>
      <c r="V160">
        <f t="shared" si="29"/>
        <v>16</v>
      </c>
      <c r="W160">
        <f t="shared" si="30"/>
        <v>0.69314718055994529</v>
      </c>
    </row>
    <row r="161" spans="1:23" x14ac:dyDescent="0.25">
      <c r="A161" t="s">
        <v>58</v>
      </c>
      <c r="B161">
        <v>2</v>
      </c>
      <c r="C161">
        <v>8</v>
      </c>
      <c r="D161">
        <v>10</v>
      </c>
      <c r="E161">
        <v>30</v>
      </c>
      <c r="F161">
        <v>6160</v>
      </c>
      <c r="G161">
        <v>616</v>
      </c>
      <c r="H161">
        <v>5532</v>
      </c>
      <c r="I161">
        <v>570</v>
      </c>
      <c r="J161">
        <v>544</v>
      </c>
      <c r="K161">
        <v>55.854363918304401</v>
      </c>
      <c r="L161">
        <v>55.8972420692443</v>
      </c>
      <c r="M161">
        <v>3.9539337158203099E-3</v>
      </c>
      <c r="N161">
        <v>3.19178104400634E-2</v>
      </c>
      <c r="O161" s="4">
        <f t="shared" si="31"/>
        <v>89.805194805194816</v>
      </c>
      <c r="P161" s="3">
        <f t="shared" si="32"/>
        <v>9.0672668698546111E-3</v>
      </c>
      <c r="Q161" s="4">
        <f t="shared" si="33"/>
        <v>2.7272727272727195</v>
      </c>
      <c r="R161" s="4">
        <f t="shared" si="34"/>
        <v>1.4935064935065014</v>
      </c>
      <c r="S161" s="3">
        <f t="shared" si="35"/>
        <v>2.2850543570208791E-2</v>
      </c>
      <c r="T161" s="3">
        <f t="shared" si="36"/>
        <v>5.1133331540343012E-3</v>
      </c>
      <c r="U161">
        <f t="shared" si="37"/>
        <v>60</v>
      </c>
      <c r="V161">
        <f t="shared" si="29"/>
        <v>64</v>
      </c>
      <c r="W161">
        <f t="shared" si="30"/>
        <v>0.69314718055994529</v>
      </c>
    </row>
    <row r="162" spans="1:23" x14ac:dyDescent="0.25">
      <c r="A162" t="s">
        <v>58</v>
      </c>
      <c r="B162">
        <v>2</v>
      </c>
      <c r="C162">
        <v>16</v>
      </c>
      <c r="D162">
        <v>10</v>
      </c>
      <c r="E162">
        <v>30</v>
      </c>
      <c r="F162">
        <v>6160</v>
      </c>
      <c r="G162">
        <v>616</v>
      </c>
      <c r="H162">
        <v>5604</v>
      </c>
      <c r="I162">
        <v>573</v>
      </c>
      <c r="J162">
        <v>541</v>
      </c>
      <c r="K162">
        <v>194.99352145194999</v>
      </c>
      <c r="L162">
        <v>195.03943657875001</v>
      </c>
      <c r="M162">
        <v>1.00021362304687E-2</v>
      </c>
      <c r="N162">
        <v>0.175041913986206</v>
      </c>
      <c r="O162" s="4">
        <f t="shared" si="31"/>
        <v>90.974025974025977</v>
      </c>
      <c r="P162" s="3">
        <f t="shared" si="32"/>
        <v>3.1654792443498378E-2</v>
      </c>
      <c r="Q162" s="4">
        <f t="shared" si="33"/>
        <v>2.0454545454545467</v>
      </c>
      <c r="R162" s="4">
        <f t="shared" si="34"/>
        <v>3.1493506493506516</v>
      </c>
      <c r="S162" s="3">
        <f t="shared" si="35"/>
        <v>0.14338712154270761</v>
      </c>
      <c r="T162" s="3">
        <f t="shared" si="36"/>
        <v>2.1652656213029677E-2</v>
      </c>
      <c r="U162">
        <f t="shared" si="37"/>
        <v>60</v>
      </c>
      <c r="V162">
        <f t="shared" si="29"/>
        <v>256</v>
      </c>
      <c r="W162">
        <f t="shared" si="30"/>
        <v>0.69314718055994529</v>
      </c>
    </row>
    <row r="163" spans="1:23" x14ac:dyDescent="0.25">
      <c r="A163" t="s">
        <v>58</v>
      </c>
      <c r="B163">
        <v>2</v>
      </c>
      <c r="C163">
        <v>32</v>
      </c>
      <c r="D163">
        <v>10</v>
      </c>
      <c r="E163">
        <v>30</v>
      </c>
      <c r="F163">
        <v>6160</v>
      </c>
      <c r="G163">
        <v>616</v>
      </c>
      <c r="H163">
        <v>5668</v>
      </c>
      <c r="I163">
        <v>580</v>
      </c>
      <c r="J163">
        <v>553</v>
      </c>
      <c r="K163">
        <v>1037.1051011085499</v>
      </c>
      <c r="L163">
        <v>1037.1469495296401</v>
      </c>
      <c r="M163">
        <v>5.0863027572631801E-2</v>
      </c>
      <c r="N163">
        <v>0.66935944557189897</v>
      </c>
      <c r="O163" s="4">
        <f t="shared" si="31"/>
        <v>92.012987012987011</v>
      </c>
      <c r="P163" s="3">
        <f t="shared" si="32"/>
        <v>0.16836121771242693</v>
      </c>
      <c r="Q163" s="4">
        <f t="shared" si="33"/>
        <v>2.142857142857153</v>
      </c>
      <c r="R163" s="4">
        <f t="shared" si="34"/>
        <v>2.2402597402597451</v>
      </c>
      <c r="S163" s="3">
        <f t="shared" si="35"/>
        <v>0.50099822785947201</v>
      </c>
      <c r="T163" s="3">
        <f t="shared" si="36"/>
        <v>0.11749819013979512</v>
      </c>
      <c r="U163">
        <f t="shared" si="37"/>
        <v>60</v>
      </c>
      <c r="V163">
        <f t="shared" si="29"/>
        <v>1024</v>
      </c>
      <c r="W163">
        <f t="shared" si="30"/>
        <v>0.69314718055994529</v>
      </c>
    </row>
    <row r="164" spans="1:23" x14ac:dyDescent="0.25">
      <c r="A164" t="s">
        <v>58</v>
      </c>
      <c r="B164">
        <v>2</v>
      </c>
      <c r="C164">
        <v>64</v>
      </c>
      <c r="D164">
        <v>10</v>
      </c>
      <c r="E164">
        <v>30</v>
      </c>
      <c r="F164">
        <v>6160</v>
      </c>
      <c r="G164">
        <v>616</v>
      </c>
      <c r="H164">
        <v>5696</v>
      </c>
      <c r="I164">
        <v>576</v>
      </c>
      <c r="J164">
        <v>563</v>
      </c>
      <c r="K164">
        <v>3969.3739602565702</v>
      </c>
      <c r="L164">
        <v>3969.4178185462902</v>
      </c>
      <c r="M164">
        <v>0.19448041915893499</v>
      </c>
      <c r="N164">
        <v>1.2097966670989899</v>
      </c>
      <c r="O164" s="4">
        <f t="shared" si="31"/>
        <v>92.467532467532465</v>
      </c>
      <c r="P164" s="3">
        <f t="shared" si="32"/>
        <v>0.6443788896520406</v>
      </c>
      <c r="Q164" s="4">
        <f t="shared" si="33"/>
        <v>1.038961038961034</v>
      </c>
      <c r="R164" s="4">
        <f t="shared" si="34"/>
        <v>1.0714285714285694</v>
      </c>
      <c r="S164" s="3">
        <f t="shared" si="35"/>
        <v>0.56541777744694932</v>
      </c>
      <c r="T164" s="3">
        <f t="shared" si="36"/>
        <v>0.44989847049310561</v>
      </c>
      <c r="U164">
        <f t="shared" si="37"/>
        <v>60</v>
      </c>
      <c r="V164">
        <f t="shared" si="29"/>
        <v>4096</v>
      </c>
      <c r="W164">
        <f t="shared" si="30"/>
        <v>0.69314718055994529</v>
      </c>
    </row>
  </sheetData>
  <sortState ref="AO21:AW28">
    <sortCondition ref="AV21:AV28"/>
  </sortState>
  <mergeCells count="6">
    <mergeCell ref="AJ4:AP4"/>
    <mergeCell ref="AR4:AY4"/>
    <mergeCell ref="AP16:AU16"/>
    <mergeCell ref="AT41:AU41"/>
    <mergeCell ref="AP41:AQ41"/>
    <mergeCell ref="AR41:AS4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23</vt:i4>
      </vt:variant>
    </vt:vector>
  </HeadingPairs>
  <TitlesOfParts>
    <vt:vector size="24" baseType="lpstr">
      <vt:lpstr>Sheet1</vt:lpstr>
      <vt:lpstr>Sheet1!data_0___23_2_2019___2_11</vt:lpstr>
      <vt:lpstr>Sheet1!data_0___23_2_2019___2_11_1</vt:lpstr>
      <vt:lpstr>Sheet1!data_0___23_2_2019___3_0</vt:lpstr>
      <vt:lpstr>Sheet1!data_0___23_2_2019___4_1</vt:lpstr>
      <vt:lpstr>Sheet1!data_0___23_2_2019___6_10</vt:lpstr>
      <vt:lpstr>Sheet1!data_1___23_2_2019___0_10</vt:lpstr>
      <vt:lpstr>Sheet1!data_1___23_2_2019___0_53</vt:lpstr>
      <vt:lpstr>Sheet1!data_1___23_2_2019___1_17</vt:lpstr>
      <vt:lpstr>Sheet1!data_1___23_2_2019___1_52</vt:lpstr>
      <vt:lpstr>Sheet1!data_2___23_2_2019___0_49</vt:lpstr>
      <vt:lpstr>Sheet1!data_2___23_2_2019___0_8</vt:lpstr>
      <vt:lpstr>Sheet1!data_22_2_2019___22_55</vt:lpstr>
      <vt:lpstr>Sheet1!data_3___23_2_2019___0_20</vt:lpstr>
      <vt:lpstr>Sheet1!data_3___23_2_2019___0_35</vt:lpstr>
      <vt:lpstr>Sheet1!data_3___23_2_2019___0_38</vt:lpstr>
      <vt:lpstr>Sheet1!data_3___23_2_2019___0_46</vt:lpstr>
      <vt:lpstr>Sheet1!data_4___23_2_2019___10_52</vt:lpstr>
      <vt:lpstr>Sheet1!data_4___23_2_2019___12_9</vt:lpstr>
      <vt:lpstr>Sheet1!data_5___26_2_2019___23_28</vt:lpstr>
      <vt:lpstr>Sheet1!data_5___27_2_2019___0_56</vt:lpstr>
      <vt:lpstr>Sheet1!headers</vt:lpstr>
      <vt:lpstr>Sheet1!In_Between_Variance_Results_1___26_2_2019___21_55</vt:lpstr>
      <vt:lpstr>Sheet1!Internal_Variance_Results0___26_2_2019___21_56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2019-02-28T07:02:02Z</dcterms:modified>
</cp:coreProperties>
</file>