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A:\Minerva KGI\Academic_Internship\"/>
    </mc:Choice>
  </mc:AlternateContent>
  <xr:revisionPtr revIDLastSave="0" documentId="13_ncr:1_{37110609-BEBE-464F-B285-522AD151B548}" xr6:coauthVersionLast="45" xr6:coauthVersionMax="45" xr10:uidLastSave="{00000000-0000-0000-0000-000000000000}"/>
  <bookViews>
    <workbookView xWindow="-108" yWindow="-108" windowWidth="23256" windowHeight="12576" firstSheet="10" activeTab="12" xr2:uid="{00000000-000D-0000-FFFF-FFFF00000000}"/>
  </bookViews>
  <sheets>
    <sheet name="First email to SSS participants" sheetId="2" state="hidden" r:id="rId1"/>
    <sheet name="WEEK 14 Dec 11th" sheetId="3" r:id="rId2"/>
    <sheet name="WEEK 13 Dec 5th" sheetId="5" r:id="rId3"/>
    <sheet name="WEEK 11 Nov 21th" sheetId="6" r:id="rId4"/>
    <sheet name="WEEK 10 Nov 14th" sheetId="8" r:id="rId5"/>
    <sheet name="WEEK 9 Nov 7th" sheetId="9" r:id="rId6"/>
    <sheet name="WEEK 8 Oct 31st" sheetId="10" r:id="rId7"/>
    <sheet name="WEEK 7 Oct 24th" sheetId="11" r:id="rId8"/>
    <sheet name=" WEEK 6 Oct 17th" sheetId="12" r:id="rId9"/>
    <sheet name="WEEK 5 Oct 10th" sheetId="13" r:id="rId10"/>
    <sheet name="WEEK 4 Oct 3rd" sheetId="14" r:id="rId11"/>
    <sheet name="WEEK 3 Sep 26th" sheetId="15" r:id="rId12"/>
    <sheet name="WEEK 2 Sep 19th" sheetId="16" r:id="rId13"/>
    <sheet name="WEEK 1 Sep 12th" sheetId="17" r:id="rId14"/>
    <sheet name="ALL ABSENCES" sheetId="4" r:id="rId15"/>
    <sheet name="Peer Tutor Tokens" sheetId="18" r:id="rId16"/>
    <sheet name="All participants and auto-email" sheetId="19" r:id="rId17"/>
    <sheet name="NOTEBOOK STATS" sheetId="7" r:id="rId18"/>
  </sheets>
  <definedNames>
    <definedName name="MaxScore" localSheetId="8">#REF!</definedName>
    <definedName name="MaxScore" localSheetId="4">#REF!</definedName>
    <definedName name="MaxScore" localSheetId="3">#REF!</definedName>
    <definedName name="MaxScore" localSheetId="2">#REF!</definedName>
    <definedName name="MaxScore" localSheetId="1">#REF!</definedName>
    <definedName name="MaxScore" localSheetId="12">#REF!</definedName>
    <definedName name="MaxScore" localSheetId="11">#REF!</definedName>
    <definedName name="MaxScore" localSheetId="10">#REF!</definedName>
    <definedName name="MaxScore" localSheetId="9">#REF!</definedName>
    <definedName name="MaxScore" localSheetId="7">#REF!</definedName>
    <definedName name="MaxScore" localSheetId="6">#REF!</definedName>
    <definedName name="MaxScore" localSheetId="5">#REF!</definedName>
    <definedName name="MaxScore">#REF!</definedName>
    <definedName name="Z_822965C4_1A2A_43ED_ADA6_DA5DFD6C18ED_.wvu.FilterData" localSheetId="8" hidden="1">' WEEK 6 Oct 17th'!$A$1:$O$102</definedName>
    <definedName name="Z_822965C4_1A2A_43ED_ADA6_DA5DFD6C18ED_.wvu.FilterData" localSheetId="13" hidden="1">'WEEK 1 Sep 12th'!$A$1:$L$102</definedName>
    <definedName name="Z_822965C4_1A2A_43ED_ADA6_DA5DFD6C18ED_.wvu.FilterData" localSheetId="4" hidden="1">'WEEK 10 Nov 14th'!$A$1:$O$100</definedName>
    <definedName name="Z_822965C4_1A2A_43ED_ADA6_DA5DFD6C18ED_.wvu.FilterData" localSheetId="3" hidden="1">'WEEK 11 Nov 21th'!$A$1:$O$100</definedName>
    <definedName name="Z_822965C4_1A2A_43ED_ADA6_DA5DFD6C18ED_.wvu.FilterData" localSheetId="2" hidden="1">'WEEK 13 Dec 5th'!$A$1:$P$100</definedName>
    <definedName name="Z_822965C4_1A2A_43ED_ADA6_DA5DFD6C18ED_.wvu.FilterData" localSheetId="1" hidden="1">'WEEK 14 Dec 11th'!$A$1:$R$101</definedName>
    <definedName name="Z_822965C4_1A2A_43ED_ADA6_DA5DFD6C18ED_.wvu.FilterData" localSheetId="12" hidden="1">'WEEK 2 Sep 19th'!$A$1:$P$102</definedName>
    <definedName name="Z_822965C4_1A2A_43ED_ADA6_DA5DFD6C18ED_.wvu.FilterData" localSheetId="11" hidden="1">'WEEK 3 Sep 26th'!$A$1:$N$102</definedName>
    <definedName name="Z_822965C4_1A2A_43ED_ADA6_DA5DFD6C18ED_.wvu.FilterData" localSheetId="10" hidden="1">'WEEK 4 Oct 3rd'!$A$1:$O$102</definedName>
    <definedName name="Z_822965C4_1A2A_43ED_ADA6_DA5DFD6C18ED_.wvu.FilterData" localSheetId="9" hidden="1">'WEEK 5 Oct 10th'!$A$1:$P$102</definedName>
    <definedName name="Z_822965C4_1A2A_43ED_ADA6_DA5DFD6C18ED_.wvu.FilterData" localSheetId="7" hidden="1">'WEEK 7 Oct 24th'!$A$1:$P$102</definedName>
    <definedName name="Z_822965C4_1A2A_43ED_ADA6_DA5DFD6C18ED_.wvu.FilterData" localSheetId="6" hidden="1">'WEEK 8 Oct 31st'!$A$1:$O$100</definedName>
    <definedName name="Z_822965C4_1A2A_43ED_ADA6_DA5DFD6C18ED_.wvu.FilterData" localSheetId="5" hidden="1">'WEEK 9 Nov 7th'!$A$1:$P$100</definedName>
  </definedNames>
  <calcPr calcId="181029"/>
  <customWorkbookViews>
    <customWorkbookView name="Main Table Filter" guid="{822965C4-1A2A-43ED-ADA6-DA5DFD6C18ED}"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5" l="1"/>
  <c r="A148" i="19" l="1"/>
  <c r="A147" i="19"/>
  <c r="A146" i="19"/>
  <c r="A145" i="19"/>
  <c r="A144" i="19"/>
  <c r="A143" i="19"/>
  <c r="A142" i="19"/>
  <c r="A141" i="19"/>
  <c r="A140" i="19"/>
  <c r="A139" i="19"/>
  <c r="A138" i="19"/>
  <c r="A137" i="19"/>
  <c r="A136" i="19"/>
  <c r="A135" i="19"/>
  <c r="A134" i="19"/>
  <c r="A133" i="19"/>
  <c r="A132" i="19"/>
  <c r="A131" i="19"/>
  <c r="A130" i="19"/>
  <c r="A129" i="19"/>
  <c r="A128" i="19"/>
  <c r="A127" i="19"/>
  <c r="A126" i="19"/>
  <c r="A125" i="19"/>
  <c r="A124" i="19"/>
  <c r="A123" i="19"/>
  <c r="A122" i="19"/>
  <c r="A121" i="19"/>
  <c r="A120" i="19"/>
  <c r="A119" i="19"/>
  <c r="A118" i="19"/>
  <c r="A117" i="19"/>
  <c r="A116" i="19"/>
  <c r="A115" i="19"/>
  <c r="A114" i="19"/>
  <c r="A113" i="19"/>
  <c r="A112" i="19"/>
  <c r="A111" i="19"/>
  <c r="A110" i="19"/>
  <c r="A109" i="19"/>
  <c r="B108" i="19"/>
  <c r="A108" i="19"/>
  <c r="B107" i="19"/>
  <c r="A107" i="19"/>
  <c r="B106" i="19"/>
  <c r="A106" i="19"/>
  <c r="B105" i="19"/>
  <c r="A105" i="19"/>
  <c r="B104" i="19"/>
  <c r="A104" i="19"/>
  <c r="B103" i="19"/>
  <c r="A103" i="19"/>
  <c r="B102" i="19"/>
  <c r="A102" i="19"/>
  <c r="B101" i="19"/>
  <c r="A101" i="19"/>
  <c r="B100" i="19"/>
  <c r="A100" i="19"/>
  <c r="B99" i="19"/>
  <c r="A99" i="19"/>
  <c r="B98" i="19"/>
  <c r="A98" i="19"/>
  <c r="B97" i="19"/>
  <c r="A97" i="19"/>
  <c r="B96" i="19"/>
  <c r="A96" i="19"/>
  <c r="B95" i="19"/>
  <c r="A95" i="19"/>
  <c r="B94" i="19"/>
  <c r="A94" i="19"/>
  <c r="B93" i="19"/>
  <c r="A93" i="19"/>
  <c r="B92" i="19"/>
  <c r="A92" i="19"/>
  <c r="B91" i="19"/>
  <c r="A91" i="19"/>
  <c r="B90" i="19"/>
  <c r="A90" i="19"/>
  <c r="B89" i="19"/>
  <c r="A89" i="19"/>
  <c r="B88" i="19"/>
  <c r="A88" i="19"/>
  <c r="B87" i="19"/>
  <c r="A87" i="19"/>
  <c r="B86" i="19"/>
  <c r="A86" i="19"/>
  <c r="B85" i="19"/>
  <c r="A85" i="19"/>
  <c r="B84" i="19"/>
  <c r="A84" i="19"/>
  <c r="B83" i="19"/>
  <c r="A83" i="19"/>
  <c r="B82" i="19"/>
  <c r="A82" i="19"/>
  <c r="B81" i="19"/>
  <c r="A81" i="19"/>
  <c r="B80" i="19"/>
  <c r="A80" i="19"/>
  <c r="B79" i="19"/>
  <c r="A79" i="19"/>
  <c r="B78" i="19"/>
  <c r="A78" i="19"/>
  <c r="B77" i="19"/>
  <c r="A77" i="19"/>
  <c r="B76" i="19"/>
  <c r="A76" i="19"/>
  <c r="B75" i="19"/>
  <c r="A75" i="19"/>
  <c r="B74" i="19"/>
  <c r="A74" i="19"/>
  <c r="B73" i="19"/>
  <c r="A73" i="19"/>
  <c r="B72" i="19"/>
  <c r="A72" i="19"/>
  <c r="B71" i="19"/>
  <c r="A71" i="19"/>
  <c r="B70" i="19"/>
  <c r="A70" i="19"/>
  <c r="B69" i="19"/>
  <c r="A69" i="19"/>
  <c r="B68" i="19"/>
  <c r="A68" i="19"/>
  <c r="B67" i="19"/>
  <c r="A67" i="19"/>
  <c r="B66" i="19"/>
  <c r="A66" i="19"/>
  <c r="B65" i="19"/>
  <c r="A65" i="19"/>
  <c r="B64" i="19"/>
  <c r="A64" i="19"/>
  <c r="B63" i="19"/>
  <c r="A63" i="19"/>
  <c r="B62" i="19"/>
  <c r="A62" i="19"/>
  <c r="B61" i="19"/>
  <c r="A61" i="19"/>
  <c r="B60" i="19"/>
  <c r="A60" i="19"/>
  <c r="B59" i="19"/>
  <c r="A59" i="19"/>
  <c r="B58" i="19"/>
  <c r="A58" i="19"/>
  <c r="B57" i="19"/>
  <c r="A57" i="19"/>
  <c r="B56" i="19"/>
  <c r="A56" i="19"/>
  <c r="B55" i="19"/>
  <c r="A55" i="19"/>
  <c r="B54" i="19"/>
  <c r="A54" i="19"/>
  <c r="B53" i="19"/>
  <c r="A53" i="19"/>
  <c r="B52" i="19"/>
  <c r="A52" i="19"/>
  <c r="B51" i="19"/>
  <c r="A51" i="19"/>
  <c r="B50" i="19"/>
  <c r="A50" i="19"/>
  <c r="B49" i="19"/>
  <c r="A49" i="19"/>
  <c r="B48" i="19"/>
  <c r="A48" i="19"/>
  <c r="B47" i="19"/>
  <c r="A47" i="19"/>
  <c r="B46" i="19"/>
  <c r="A46" i="19"/>
  <c r="B45" i="19"/>
  <c r="A45" i="19"/>
  <c r="B44" i="19"/>
  <c r="A44" i="19"/>
  <c r="B43" i="19"/>
  <c r="A43" i="19"/>
  <c r="B42" i="19"/>
  <c r="A42" i="19"/>
  <c r="B41" i="19"/>
  <c r="A41" i="19"/>
  <c r="B40" i="19"/>
  <c r="A40" i="19"/>
  <c r="B39" i="19"/>
  <c r="A39" i="19"/>
  <c r="B38" i="19"/>
  <c r="A38" i="19"/>
  <c r="B37" i="19"/>
  <c r="A37" i="19"/>
  <c r="B36" i="19"/>
  <c r="A36" i="19"/>
  <c r="B35" i="19"/>
  <c r="A35" i="19"/>
  <c r="B34" i="19"/>
  <c r="A34" i="19"/>
  <c r="B33" i="19"/>
  <c r="A33" i="19"/>
  <c r="B32" i="19"/>
  <c r="A32" i="19"/>
  <c r="B31" i="19"/>
  <c r="A31" i="19"/>
  <c r="B30" i="19"/>
  <c r="A30" i="19"/>
  <c r="B29" i="19"/>
  <c r="A29" i="19"/>
  <c r="B28" i="19"/>
  <c r="A28" i="19"/>
  <c r="B27" i="19"/>
  <c r="A27" i="19"/>
  <c r="B26" i="19"/>
  <c r="A26" i="19"/>
  <c r="B25" i="19"/>
  <c r="A25" i="19"/>
  <c r="B24" i="19"/>
  <c r="A24" i="19"/>
  <c r="B23" i="19"/>
  <c r="A23" i="19"/>
  <c r="B22" i="19"/>
  <c r="A22" i="19"/>
  <c r="B21" i="19"/>
  <c r="A21" i="19"/>
  <c r="B20" i="19"/>
  <c r="A20" i="19"/>
  <c r="B19" i="19"/>
  <c r="A19" i="19"/>
  <c r="B18" i="19"/>
  <c r="A18" i="19"/>
  <c r="B17" i="19"/>
  <c r="A17" i="19"/>
  <c r="B16" i="19"/>
  <c r="A16" i="19"/>
  <c r="B15" i="19"/>
  <c r="A15" i="19"/>
  <c r="B14" i="19"/>
  <c r="A14" i="19"/>
  <c r="B13" i="19"/>
  <c r="A13" i="19"/>
  <c r="B12" i="19"/>
  <c r="A12" i="19"/>
  <c r="B11" i="19"/>
  <c r="A11" i="19"/>
  <c r="B10" i="19"/>
  <c r="A10" i="19"/>
  <c r="B9" i="19"/>
  <c r="A9" i="19"/>
  <c r="B8" i="19"/>
  <c r="A8" i="19"/>
  <c r="B7" i="19"/>
  <c r="A7" i="19"/>
  <c r="B6" i="19"/>
  <c r="A6" i="19"/>
  <c r="B5" i="19"/>
  <c r="A5" i="19"/>
  <c r="B4" i="19"/>
  <c r="A4" i="19"/>
  <c r="B3" i="19"/>
  <c r="A3" i="19"/>
  <c r="B2" i="19"/>
  <c r="A2" i="19"/>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K2" i="17"/>
  <c r="N102" i="16"/>
  <c r="M102" i="16"/>
  <c r="N101" i="16"/>
  <c r="M101" i="16"/>
  <c r="N100" i="16"/>
  <c r="M100" i="16"/>
  <c r="N99" i="16"/>
  <c r="M99" i="16"/>
  <c r="N98" i="16"/>
  <c r="M98" i="16"/>
  <c r="N97" i="16"/>
  <c r="M97" i="16"/>
  <c r="N96" i="16"/>
  <c r="M96" i="16"/>
  <c r="N95" i="16"/>
  <c r="M95" i="16"/>
  <c r="N94" i="16"/>
  <c r="M94" i="16"/>
  <c r="N93" i="16"/>
  <c r="M93" i="16"/>
  <c r="N92" i="16"/>
  <c r="M92" i="16"/>
  <c r="N91" i="16"/>
  <c r="M91" i="16"/>
  <c r="N90" i="16"/>
  <c r="M90" i="16"/>
  <c r="N89" i="16"/>
  <c r="M89" i="16"/>
  <c r="N88" i="16"/>
  <c r="M88" i="16"/>
  <c r="N87" i="16"/>
  <c r="M87" i="16"/>
  <c r="N86" i="16"/>
  <c r="M86" i="16"/>
  <c r="N85" i="16"/>
  <c r="M85" i="16"/>
  <c r="N84" i="16"/>
  <c r="M84" i="16"/>
  <c r="N83" i="16"/>
  <c r="M83" i="16"/>
  <c r="N82" i="16"/>
  <c r="M82" i="16"/>
  <c r="N81" i="16"/>
  <c r="M81" i="16"/>
  <c r="N80" i="16"/>
  <c r="M80" i="16"/>
  <c r="N79" i="16"/>
  <c r="M79" i="16"/>
  <c r="N78" i="16"/>
  <c r="M78" i="16"/>
  <c r="N77" i="16"/>
  <c r="M77" i="16"/>
  <c r="N76" i="16"/>
  <c r="M76" i="16"/>
  <c r="N75" i="16"/>
  <c r="M75" i="16"/>
  <c r="N74" i="16"/>
  <c r="M74" i="16"/>
  <c r="N73" i="16"/>
  <c r="M73" i="16"/>
  <c r="N72" i="16"/>
  <c r="M72" i="16"/>
  <c r="N71" i="16"/>
  <c r="M71" i="16"/>
  <c r="N70" i="16"/>
  <c r="M70" i="16"/>
  <c r="N69" i="16"/>
  <c r="M69" i="16"/>
  <c r="N68" i="16"/>
  <c r="M68" i="16"/>
  <c r="N67" i="16"/>
  <c r="M67" i="16"/>
  <c r="N66" i="16"/>
  <c r="M66" i="16"/>
  <c r="N65" i="16"/>
  <c r="M65" i="16"/>
  <c r="N64" i="16"/>
  <c r="M64" i="16"/>
  <c r="N63" i="16"/>
  <c r="M63" i="16"/>
  <c r="N62" i="16"/>
  <c r="M62" i="16"/>
  <c r="N61" i="16"/>
  <c r="M61" i="16"/>
  <c r="N60" i="16"/>
  <c r="M60" i="16"/>
  <c r="N59" i="16"/>
  <c r="M59" i="16"/>
  <c r="N58" i="16"/>
  <c r="M58" i="16"/>
  <c r="N57" i="16"/>
  <c r="M57" i="16"/>
  <c r="N56" i="16"/>
  <c r="M56" i="16"/>
  <c r="N55" i="16"/>
  <c r="M55" i="16"/>
  <c r="N54" i="16"/>
  <c r="M54" i="16"/>
  <c r="N53" i="16"/>
  <c r="M53" i="16"/>
  <c r="N52" i="16"/>
  <c r="M52" i="16"/>
  <c r="N51" i="16"/>
  <c r="M51" i="16"/>
  <c r="N50" i="16"/>
  <c r="M50" i="16"/>
  <c r="N49" i="16"/>
  <c r="M49" i="16"/>
  <c r="N48" i="16"/>
  <c r="M48" i="16"/>
  <c r="N47" i="16"/>
  <c r="M47" i="16"/>
  <c r="N46" i="16"/>
  <c r="M46" i="16"/>
  <c r="N45" i="16"/>
  <c r="M45" i="16"/>
  <c r="N44" i="16"/>
  <c r="M44" i="16"/>
  <c r="N43" i="16"/>
  <c r="M43" i="16"/>
  <c r="N42" i="16"/>
  <c r="M42" i="16"/>
  <c r="N41" i="16"/>
  <c r="M41" i="16"/>
  <c r="N40" i="16"/>
  <c r="M40" i="16"/>
  <c r="N39" i="16"/>
  <c r="M39" i="16"/>
  <c r="N38" i="16"/>
  <c r="M38" i="16"/>
  <c r="N37" i="16"/>
  <c r="M37" i="16"/>
  <c r="N36" i="16"/>
  <c r="M36" i="16"/>
  <c r="N35" i="16"/>
  <c r="M35" i="16"/>
  <c r="N34" i="16"/>
  <c r="M34" i="16"/>
  <c r="N33" i="16"/>
  <c r="M33" i="16"/>
  <c r="N32" i="16"/>
  <c r="M32" i="16"/>
  <c r="N31" i="16"/>
  <c r="M31" i="16"/>
  <c r="N30" i="16"/>
  <c r="M30" i="16"/>
  <c r="N29" i="16"/>
  <c r="M29" i="16"/>
  <c r="N28" i="16"/>
  <c r="M28" i="16"/>
  <c r="N27" i="16"/>
  <c r="M27" i="16"/>
  <c r="N26" i="16"/>
  <c r="M26" i="16"/>
  <c r="N25" i="16"/>
  <c r="M25" i="16"/>
  <c r="N24" i="16"/>
  <c r="M24" i="16"/>
  <c r="N23" i="16"/>
  <c r="M23" i="16"/>
  <c r="N22" i="16"/>
  <c r="M22" i="16"/>
  <c r="N21" i="16"/>
  <c r="M21" i="16"/>
  <c r="N20" i="16"/>
  <c r="M20" i="16"/>
  <c r="N19" i="16"/>
  <c r="M19" i="16"/>
  <c r="N18" i="16"/>
  <c r="M18" i="16"/>
  <c r="N17" i="16"/>
  <c r="M17" i="16"/>
  <c r="N16" i="16"/>
  <c r="M16" i="16"/>
  <c r="N15" i="16"/>
  <c r="M15" i="16"/>
  <c r="N14" i="16"/>
  <c r="M14" i="16"/>
  <c r="N13" i="16"/>
  <c r="M13" i="16"/>
  <c r="N12" i="16"/>
  <c r="M12" i="16"/>
  <c r="N11" i="16"/>
  <c r="M11" i="16"/>
  <c r="N10" i="16"/>
  <c r="M10" i="16"/>
  <c r="N9" i="16"/>
  <c r="M9" i="16"/>
  <c r="N8" i="16"/>
  <c r="M8" i="16"/>
  <c r="N7" i="16"/>
  <c r="M7" i="16"/>
  <c r="N6" i="16"/>
  <c r="M6" i="16"/>
  <c r="N5" i="16"/>
  <c r="M5" i="16"/>
  <c r="N4" i="16"/>
  <c r="M4" i="16"/>
  <c r="N3" i="16"/>
  <c r="M3" i="16"/>
  <c r="N2" i="16"/>
  <c r="M2" i="16"/>
  <c r="L102" i="15"/>
  <c r="M102" i="15" s="1"/>
  <c r="L101" i="15"/>
  <c r="M101" i="15" s="1"/>
  <c r="L100" i="15"/>
  <c r="M100" i="15" s="1"/>
  <c r="L99" i="15"/>
  <c r="M99" i="15" s="1"/>
  <c r="L98" i="15"/>
  <c r="M98" i="15" s="1"/>
  <c r="M97" i="15"/>
  <c r="L96" i="15"/>
  <c r="M96" i="15" s="1"/>
  <c r="L95" i="15"/>
  <c r="M95" i="15" s="1"/>
  <c r="L94" i="15"/>
  <c r="M94" i="15" s="1"/>
  <c r="M93" i="15"/>
  <c r="M92" i="15"/>
  <c r="M91" i="15"/>
  <c r="M90" i="15"/>
  <c r="L89" i="15"/>
  <c r="M89" i="15" s="1"/>
  <c r="L88" i="15"/>
  <c r="M88" i="15" s="1"/>
  <c r="L87" i="15"/>
  <c r="M87" i="15" s="1"/>
  <c r="L86" i="15"/>
  <c r="M86" i="15" s="1"/>
  <c r="L85" i="15"/>
  <c r="M85" i="15" s="1"/>
  <c r="L84" i="15"/>
  <c r="M84" i="15" s="1"/>
  <c r="L83" i="15"/>
  <c r="M83" i="15" s="1"/>
  <c r="L82" i="15"/>
  <c r="M82" i="15" s="1"/>
  <c r="L81" i="15"/>
  <c r="M81" i="15" s="1"/>
  <c r="L80" i="15"/>
  <c r="M80" i="15" s="1"/>
  <c r="L79" i="15"/>
  <c r="M79" i="15" s="1"/>
  <c r="M78" i="15"/>
  <c r="M77" i="15"/>
  <c r="M76" i="15"/>
  <c r="L75" i="15"/>
  <c r="M75" i="15" s="1"/>
  <c r="L74" i="15"/>
  <c r="M74" i="15" s="1"/>
  <c r="L73" i="15"/>
  <c r="M73" i="15" s="1"/>
  <c r="M72" i="15"/>
  <c r="M71" i="15"/>
  <c r="M70" i="15"/>
  <c r="M69" i="15"/>
  <c r="M68" i="15"/>
  <c r="M67" i="15"/>
  <c r="M66" i="15"/>
  <c r="M65" i="15"/>
  <c r="M64" i="15"/>
  <c r="L63" i="15"/>
  <c r="M63" i="15" s="1"/>
  <c r="M62" i="15"/>
  <c r="M61" i="15"/>
  <c r="M60" i="15"/>
  <c r="M59" i="15"/>
  <c r="M58" i="15"/>
  <c r="M57" i="15"/>
  <c r="M56" i="15"/>
  <c r="L55" i="15"/>
  <c r="M55" i="15" s="1"/>
  <c r="L54" i="15"/>
  <c r="M54" i="15" s="1"/>
  <c r="L53" i="15"/>
  <c r="M53" i="15" s="1"/>
  <c r="L52" i="15"/>
  <c r="M52" i="15" s="1"/>
  <c r="L51" i="15"/>
  <c r="M51" i="15" s="1"/>
  <c r="L50" i="15"/>
  <c r="M50" i="15" s="1"/>
  <c r="L49" i="15"/>
  <c r="M49" i="15" s="1"/>
  <c r="M48" i="15"/>
  <c r="M47" i="15"/>
  <c r="M46" i="15"/>
  <c r="M45" i="15"/>
  <c r="M44" i="15"/>
  <c r="M43" i="15"/>
  <c r="M42" i="15"/>
  <c r="L41" i="15"/>
  <c r="M41" i="15" s="1"/>
  <c r="L40" i="15"/>
  <c r="M40" i="15" s="1"/>
  <c r="L39" i="15"/>
  <c r="M39" i="15" s="1"/>
  <c r="L38" i="15"/>
  <c r="M38" i="15" s="1"/>
  <c r="L37" i="15"/>
  <c r="M37" i="15" s="1"/>
  <c r="L36" i="15"/>
  <c r="M36" i="15" s="1"/>
  <c r="L35" i="15"/>
  <c r="M35" i="15" s="1"/>
  <c r="L34" i="15"/>
  <c r="M34" i="15" s="1"/>
  <c r="L33" i="15"/>
  <c r="M33" i="15" s="1"/>
  <c r="L32" i="15"/>
  <c r="M32" i="15" s="1"/>
  <c r="L31" i="15"/>
  <c r="M31" i="15" s="1"/>
  <c r="L30" i="15"/>
  <c r="M30" i="15" s="1"/>
  <c r="L29" i="15"/>
  <c r="M29" i="15" s="1"/>
  <c r="L28" i="15"/>
  <c r="M28" i="15" s="1"/>
  <c r="L27" i="15"/>
  <c r="M27" i="15" s="1"/>
  <c r="L26" i="15"/>
  <c r="M26" i="15" s="1"/>
  <c r="M25" i="15"/>
  <c r="M24" i="15"/>
  <c r="M23" i="15"/>
  <c r="M22" i="15"/>
  <c r="M21" i="15"/>
  <c r="M20" i="15"/>
  <c r="M19" i="15"/>
  <c r="M18" i="15"/>
  <c r="L17" i="15"/>
  <c r="M17" i="15" s="1"/>
  <c r="L16" i="15"/>
  <c r="M16" i="15" s="1"/>
  <c r="L15" i="15"/>
  <c r="M15" i="15" s="1"/>
  <c r="L14" i="15"/>
  <c r="M14" i="15" s="1"/>
  <c r="M13" i="15"/>
  <c r="L12" i="15"/>
  <c r="M12" i="15" s="1"/>
  <c r="L11" i="15"/>
  <c r="M11" i="15" s="1"/>
  <c r="L10" i="15"/>
  <c r="M10" i="15" s="1"/>
  <c r="M9" i="15"/>
  <c r="M8" i="15"/>
  <c r="M7" i="15"/>
  <c r="M6" i="15"/>
  <c r="L5" i="15"/>
  <c r="M5" i="15" s="1"/>
  <c r="L4" i="15"/>
  <c r="M4" i="15" s="1"/>
  <c r="L3" i="15"/>
  <c r="M3" i="15" s="1"/>
  <c r="M2" i="15"/>
  <c r="M102" i="14"/>
  <c r="N102" i="14" s="1"/>
  <c r="M101" i="14"/>
  <c r="N101" i="14" s="1"/>
  <c r="M100" i="14"/>
  <c r="N100" i="14" s="1"/>
  <c r="M99" i="14"/>
  <c r="N99" i="14" s="1"/>
  <c r="M98" i="14"/>
  <c r="N98" i="14" s="1"/>
  <c r="M97" i="14"/>
  <c r="N97" i="14" s="1"/>
  <c r="M96" i="14"/>
  <c r="N96" i="14" s="1"/>
  <c r="M95" i="14"/>
  <c r="N95" i="14" s="1"/>
  <c r="M94" i="14"/>
  <c r="N94" i="14" s="1"/>
  <c r="M93" i="14"/>
  <c r="N93" i="14" s="1"/>
  <c r="M92" i="14"/>
  <c r="N92" i="14" s="1"/>
  <c r="M91" i="14"/>
  <c r="N91" i="14" s="1"/>
  <c r="M90" i="14"/>
  <c r="N90" i="14" s="1"/>
  <c r="M89" i="14"/>
  <c r="N89" i="14" s="1"/>
  <c r="M88" i="14"/>
  <c r="N88" i="14" s="1"/>
  <c r="M87" i="14"/>
  <c r="N87" i="14" s="1"/>
  <c r="M86" i="14"/>
  <c r="N86" i="14" s="1"/>
  <c r="M85" i="14"/>
  <c r="N85" i="14" s="1"/>
  <c r="M84" i="14"/>
  <c r="N84" i="14" s="1"/>
  <c r="M83" i="14"/>
  <c r="N83" i="14" s="1"/>
  <c r="M82" i="14"/>
  <c r="N82" i="14" s="1"/>
  <c r="M81" i="14"/>
  <c r="N81" i="14" s="1"/>
  <c r="M80" i="14"/>
  <c r="N80" i="14" s="1"/>
  <c r="M79" i="14"/>
  <c r="N79" i="14" s="1"/>
  <c r="M78" i="14"/>
  <c r="N78" i="14" s="1"/>
  <c r="M77" i="14"/>
  <c r="N77" i="14" s="1"/>
  <c r="M76" i="14"/>
  <c r="N76" i="14" s="1"/>
  <c r="M75" i="14"/>
  <c r="N75" i="14" s="1"/>
  <c r="M74" i="14"/>
  <c r="N74" i="14" s="1"/>
  <c r="M73" i="14"/>
  <c r="N73" i="14" s="1"/>
  <c r="M72" i="14"/>
  <c r="N72" i="14" s="1"/>
  <c r="M71" i="14"/>
  <c r="N71" i="14" s="1"/>
  <c r="M70" i="14"/>
  <c r="N70" i="14" s="1"/>
  <c r="M69" i="14"/>
  <c r="N69" i="14" s="1"/>
  <c r="M68" i="14"/>
  <c r="N68" i="14" s="1"/>
  <c r="M67" i="14"/>
  <c r="N67" i="14" s="1"/>
  <c r="M66" i="14"/>
  <c r="N66" i="14" s="1"/>
  <c r="M65" i="14"/>
  <c r="N65" i="14" s="1"/>
  <c r="M64" i="14"/>
  <c r="N64" i="14" s="1"/>
  <c r="M63" i="14"/>
  <c r="N63" i="14" s="1"/>
  <c r="M62" i="14"/>
  <c r="N62" i="14" s="1"/>
  <c r="M61" i="14"/>
  <c r="N61" i="14" s="1"/>
  <c r="M60" i="14"/>
  <c r="N60" i="14" s="1"/>
  <c r="M59" i="14"/>
  <c r="N59" i="14" s="1"/>
  <c r="M58" i="14"/>
  <c r="N58" i="14" s="1"/>
  <c r="M57" i="14"/>
  <c r="N57" i="14" s="1"/>
  <c r="M56" i="14"/>
  <c r="N56" i="14" s="1"/>
  <c r="M55" i="14"/>
  <c r="N55" i="14" s="1"/>
  <c r="M54" i="14"/>
  <c r="N54" i="14" s="1"/>
  <c r="M53" i="14"/>
  <c r="N53" i="14" s="1"/>
  <c r="M52" i="14"/>
  <c r="N52" i="14" s="1"/>
  <c r="M51" i="14"/>
  <c r="N51" i="14" s="1"/>
  <c r="M50" i="14"/>
  <c r="N50" i="14" s="1"/>
  <c r="M49" i="14"/>
  <c r="N49" i="14" s="1"/>
  <c r="M48" i="14"/>
  <c r="N48" i="14" s="1"/>
  <c r="M47" i="14"/>
  <c r="N47" i="14" s="1"/>
  <c r="M46" i="14"/>
  <c r="N46" i="14" s="1"/>
  <c r="M45" i="14"/>
  <c r="N45" i="14" s="1"/>
  <c r="M44" i="14"/>
  <c r="N44" i="14" s="1"/>
  <c r="M43" i="14"/>
  <c r="N43" i="14" s="1"/>
  <c r="M42" i="14"/>
  <c r="N42" i="14" s="1"/>
  <c r="M41" i="14"/>
  <c r="N41" i="14" s="1"/>
  <c r="M40" i="14"/>
  <c r="N40" i="14" s="1"/>
  <c r="M39" i="14"/>
  <c r="N39" i="14" s="1"/>
  <c r="M38" i="14"/>
  <c r="N38" i="14" s="1"/>
  <c r="M37" i="14"/>
  <c r="N37" i="14" s="1"/>
  <c r="M36" i="14"/>
  <c r="N36" i="14" s="1"/>
  <c r="M35" i="14"/>
  <c r="N35" i="14" s="1"/>
  <c r="M34" i="14"/>
  <c r="N34" i="14" s="1"/>
  <c r="M33" i="14"/>
  <c r="N33" i="14" s="1"/>
  <c r="M32" i="14"/>
  <c r="N32" i="14" s="1"/>
  <c r="M31" i="14"/>
  <c r="N31" i="14" s="1"/>
  <c r="M30" i="14"/>
  <c r="N30" i="14" s="1"/>
  <c r="M29" i="14"/>
  <c r="N29" i="14" s="1"/>
  <c r="M28" i="14"/>
  <c r="N28" i="14" s="1"/>
  <c r="M27" i="14"/>
  <c r="N27" i="14" s="1"/>
  <c r="M26" i="14"/>
  <c r="N26" i="14" s="1"/>
  <c r="M25" i="14"/>
  <c r="N25" i="14" s="1"/>
  <c r="M24" i="14"/>
  <c r="N24" i="14" s="1"/>
  <c r="M23" i="14"/>
  <c r="N23" i="14" s="1"/>
  <c r="M22" i="14"/>
  <c r="N22" i="14" s="1"/>
  <c r="M21" i="14"/>
  <c r="N21" i="14" s="1"/>
  <c r="M20" i="14"/>
  <c r="N20" i="14" s="1"/>
  <c r="M19" i="14"/>
  <c r="N19" i="14" s="1"/>
  <c r="M18" i="14"/>
  <c r="N18" i="14" s="1"/>
  <c r="M17" i="14"/>
  <c r="N17" i="14" s="1"/>
  <c r="M16" i="14"/>
  <c r="N16" i="14" s="1"/>
  <c r="M15" i="14"/>
  <c r="N15" i="14" s="1"/>
  <c r="M14" i="14"/>
  <c r="N14" i="14" s="1"/>
  <c r="M13" i="14"/>
  <c r="N13" i="14" s="1"/>
  <c r="M12" i="14"/>
  <c r="N12" i="14" s="1"/>
  <c r="M11" i="14"/>
  <c r="N11" i="14" s="1"/>
  <c r="M10" i="14"/>
  <c r="N10" i="14" s="1"/>
  <c r="M9" i="14"/>
  <c r="N9" i="14" s="1"/>
  <c r="M8" i="14"/>
  <c r="N8" i="14" s="1"/>
  <c r="M7" i="14"/>
  <c r="N7" i="14" s="1"/>
  <c r="M6" i="14"/>
  <c r="N6" i="14" s="1"/>
  <c r="M5" i="14"/>
  <c r="N5" i="14" s="1"/>
  <c r="M4" i="14"/>
  <c r="N4" i="14" s="1"/>
  <c r="M3" i="14"/>
  <c r="N3" i="14" s="1"/>
  <c r="M2" i="14"/>
  <c r="N2" i="14" s="1"/>
  <c r="N102" i="13"/>
  <c r="N98" i="13"/>
  <c r="N96" i="13"/>
  <c r="N92" i="13"/>
  <c r="N91" i="13"/>
  <c r="N87" i="13"/>
  <c r="N86" i="13"/>
  <c r="N82" i="13"/>
  <c r="N80" i="13"/>
  <c r="N76" i="13"/>
  <c r="N75" i="13"/>
  <c r="N71" i="13"/>
  <c r="N70" i="13"/>
  <c r="N66" i="13"/>
  <c r="N64" i="13"/>
  <c r="N60" i="13"/>
  <c r="N59" i="13"/>
  <c r="N55" i="13"/>
  <c r="N54" i="13"/>
  <c r="N50" i="13"/>
  <c r="N48" i="13"/>
  <c r="N44" i="13"/>
  <c r="N43" i="13"/>
  <c r="N39" i="13"/>
  <c r="N38" i="13"/>
  <c r="N34" i="13"/>
  <c r="N32" i="13"/>
  <c r="N28" i="13"/>
  <c r="N27" i="13"/>
  <c r="N23" i="13"/>
  <c r="N22" i="13"/>
  <c r="N18" i="13"/>
  <c r="N16" i="13"/>
  <c r="N12" i="13"/>
  <c r="N11" i="13"/>
  <c r="N7" i="13"/>
  <c r="N6" i="13"/>
  <c r="N3" i="13"/>
  <c r="N2" i="13"/>
  <c r="N99" i="13"/>
  <c r="M102" i="12"/>
  <c r="N102" i="12" s="1"/>
  <c r="M101" i="12"/>
  <c r="N101" i="12" s="1"/>
  <c r="M100" i="12"/>
  <c r="N100" i="12" s="1"/>
  <c r="M99" i="12"/>
  <c r="M98" i="12"/>
  <c r="N98" i="12" s="1"/>
  <c r="M97" i="12"/>
  <c r="M96" i="12"/>
  <c r="N96" i="12" s="1"/>
  <c r="M95" i="12"/>
  <c r="N95" i="12" s="1"/>
  <c r="M94" i="12"/>
  <c r="N94" i="12" s="1"/>
  <c r="M93" i="12"/>
  <c r="N93" i="12" s="1"/>
  <c r="N92" i="12"/>
  <c r="M92" i="12"/>
  <c r="M91" i="12"/>
  <c r="M90" i="12"/>
  <c r="N90" i="12" s="1"/>
  <c r="M89" i="12"/>
  <c r="M88" i="12"/>
  <c r="N88" i="12" s="1"/>
  <c r="M87" i="12"/>
  <c r="N87" i="12" s="1"/>
  <c r="M86" i="12"/>
  <c r="N86" i="12" s="1"/>
  <c r="M85" i="12"/>
  <c r="N85" i="12" s="1"/>
  <c r="M84" i="12"/>
  <c r="N84" i="12" s="1"/>
  <c r="M83" i="12"/>
  <c r="M82" i="12"/>
  <c r="N82" i="12" s="1"/>
  <c r="M81" i="12"/>
  <c r="M80" i="12"/>
  <c r="N80" i="12" s="1"/>
  <c r="M79" i="12"/>
  <c r="N79" i="12" s="1"/>
  <c r="M78" i="12"/>
  <c r="N78" i="12" s="1"/>
  <c r="M77" i="12"/>
  <c r="N77" i="12" s="1"/>
  <c r="N76" i="12"/>
  <c r="M76" i="12"/>
  <c r="M75" i="12"/>
  <c r="M74" i="12"/>
  <c r="N74" i="12" s="1"/>
  <c r="M73" i="12"/>
  <c r="M72" i="12"/>
  <c r="N72" i="12" s="1"/>
  <c r="M71" i="12"/>
  <c r="N71" i="12" s="1"/>
  <c r="M70" i="12"/>
  <c r="N70" i="12" s="1"/>
  <c r="M69" i="12"/>
  <c r="N69" i="12" s="1"/>
  <c r="M68" i="12"/>
  <c r="N68" i="12" s="1"/>
  <c r="M67" i="12"/>
  <c r="M66" i="12"/>
  <c r="N66" i="12" s="1"/>
  <c r="M65" i="12"/>
  <c r="M64" i="12"/>
  <c r="N64" i="12" s="1"/>
  <c r="M63" i="12"/>
  <c r="N63" i="12" s="1"/>
  <c r="M62" i="12"/>
  <c r="N62" i="12" s="1"/>
  <c r="M61" i="12"/>
  <c r="N61" i="12" s="1"/>
  <c r="N60" i="12"/>
  <c r="M60" i="12"/>
  <c r="M59" i="12"/>
  <c r="M58" i="12"/>
  <c r="N58" i="12" s="1"/>
  <c r="M57" i="12"/>
  <c r="M56" i="12"/>
  <c r="N56" i="12" s="1"/>
  <c r="M55" i="12"/>
  <c r="N55" i="12" s="1"/>
  <c r="M54" i="12"/>
  <c r="N54" i="12" s="1"/>
  <c r="M53" i="12"/>
  <c r="N53" i="12" s="1"/>
  <c r="N52" i="12"/>
  <c r="M52" i="12"/>
  <c r="M51" i="12"/>
  <c r="M50" i="12"/>
  <c r="N50" i="12" s="1"/>
  <c r="M49" i="12"/>
  <c r="M48" i="12"/>
  <c r="N48" i="12" s="1"/>
  <c r="M47" i="12"/>
  <c r="N47" i="12" s="1"/>
  <c r="M46" i="12"/>
  <c r="N46" i="12" s="1"/>
  <c r="M45" i="12"/>
  <c r="N45" i="12" s="1"/>
  <c r="M44" i="12"/>
  <c r="N44" i="12" s="1"/>
  <c r="M43" i="12"/>
  <c r="M42" i="12"/>
  <c r="N42" i="12" s="1"/>
  <c r="M41" i="12"/>
  <c r="M40" i="12"/>
  <c r="N40" i="12" s="1"/>
  <c r="M39" i="12"/>
  <c r="N39" i="12" s="1"/>
  <c r="M38" i="12"/>
  <c r="N38" i="12" s="1"/>
  <c r="M37" i="12"/>
  <c r="N37" i="12" s="1"/>
  <c r="N36" i="12"/>
  <c r="M36" i="12"/>
  <c r="M35" i="12"/>
  <c r="M34" i="12"/>
  <c r="N34" i="12" s="1"/>
  <c r="M33" i="12"/>
  <c r="M32" i="12"/>
  <c r="N32" i="12" s="1"/>
  <c r="M31" i="12"/>
  <c r="N31" i="12" s="1"/>
  <c r="M30" i="12"/>
  <c r="N30" i="12" s="1"/>
  <c r="M29" i="12"/>
  <c r="N29" i="12" s="1"/>
  <c r="M28" i="12"/>
  <c r="N28" i="12" s="1"/>
  <c r="M27" i="12"/>
  <c r="M26" i="12"/>
  <c r="N26" i="12" s="1"/>
  <c r="M25" i="12"/>
  <c r="M24" i="12"/>
  <c r="N24" i="12" s="1"/>
  <c r="M23" i="12"/>
  <c r="N23" i="12" s="1"/>
  <c r="M22" i="12"/>
  <c r="N22" i="12" s="1"/>
  <c r="M21" i="12"/>
  <c r="N21" i="12" s="1"/>
  <c r="N20" i="12"/>
  <c r="M20" i="12"/>
  <c r="M19" i="12"/>
  <c r="M18" i="12"/>
  <c r="N18" i="12" s="1"/>
  <c r="M17" i="12"/>
  <c r="M16" i="12"/>
  <c r="N16" i="12" s="1"/>
  <c r="M15" i="12"/>
  <c r="N15" i="12" s="1"/>
  <c r="M14" i="12"/>
  <c r="N14" i="12" s="1"/>
  <c r="M13" i="12"/>
  <c r="N13" i="12" s="1"/>
  <c r="M12" i="12"/>
  <c r="N12" i="12" s="1"/>
  <c r="M11" i="12"/>
  <c r="M10" i="12"/>
  <c r="N10" i="12" s="1"/>
  <c r="M9" i="12"/>
  <c r="M8" i="12"/>
  <c r="N8" i="12" s="1"/>
  <c r="M7" i="12"/>
  <c r="N7" i="12" s="1"/>
  <c r="M6" i="12"/>
  <c r="N6" i="12" s="1"/>
  <c r="M5" i="12"/>
  <c r="N5" i="12" s="1"/>
  <c r="N4" i="12"/>
  <c r="M4" i="12"/>
  <c r="M3" i="12"/>
  <c r="N3" i="12" s="1"/>
  <c r="M2" i="12"/>
  <c r="N2" i="12" s="1"/>
  <c r="M102" i="11"/>
  <c r="M101" i="11"/>
  <c r="M100" i="11"/>
  <c r="N100" i="11" s="1"/>
  <c r="M99" i="11"/>
  <c r="M98" i="11"/>
  <c r="M97" i="11"/>
  <c r="N97" i="11" s="1"/>
  <c r="M96" i="11"/>
  <c r="M95" i="11"/>
  <c r="M94" i="11"/>
  <c r="N94" i="11" s="1"/>
  <c r="M93" i="11"/>
  <c r="M92" i="11"/>
  <c r="N91" i="11"/>
  <c r="M91" i="11"/>
  <c r="M90" i="11"/>
  <c r="M89" i="11"/>
  <c r="M88" i="11"/>
  <c r="N88" i="11" s="1"/>
  <c r="M87" i="11"/>
  <c r="M86" i="11"/>
  <c r="M85" i="11"/>
  <c r="M84" i="11"/>
  <c r="M83" i="11"/>
  <c r="M82" i="11"/>
  <c r="M81" i="11"/>
  <c r="N81" i="11" s="1"/>
  <c r="M80" i="11"/>
  <c r="M79" i="11"/>
  <c r="M77" i="11"/>
  <c r="M76" i="11"/>
  <c r="M75" i="11"/>
  <c r="M74" i="11"/>
  <c r="M73" i="11"/>
  <c r="N73" i="11" s="1"/>
  <c r="M72" i="11"/>
  <c r="M70" i="11"/>
  <c r="M69" i="11"/>
  <c r="M68" i="11"/>
  <c r="M67" i="11"/>
  <c r="M66" i="11"/>
  <c r="N66" i="11" s="1"/>
  <c r="M65" i="11"/>
  <c r="M64" i="11"/>
  <c r="M63" i="11"/>
  <c r="M62" i="11"/>
  <c r="N62" i="11" s="1"/>
  <c r="M61" i="11"/>
  <c r="M60" i="11"/>
  <c r="N60" i="11" s="1"/>
  <c r="M59" i="11"/>
  <c r="M58" i="11"/>
  <c r="M57" i="11"/>
  <c r="M56" i="11"/>
  <c r="N56" i="11" s="1"/>
  <c r="M55" i="11"/>
  <c r="M54" i="11"/>
  <c r="N54" i="11" s="1"/>
  <c r="M53" i="11"/>
  <c r="M52" i="11"/>
  <c r="M51" i="11"/>
  <c r="M50" i="11"/>
  <c r="N50" i="11" s="1"/>
  <c r="M49" i="11"/>
  <c r="M48" i="11"/>
  <c r="M47" i="11"/>
  <c r="M46" i="11"/>
  <c r="N46" i="11" s="1"/>
  <c r="M45" i="11"/>
  <c r="M44" i="11"/>
  <c r="N44" i="11" s="1"/>
  <c r="M43" i="11"/>
  <c r="M42" i="11"/>
  <c r="M41" i="11"/>
  <c r="N40" i="11"/>
  <c r="M40" i="11"/>
  <c r="M39" i="11"/>
  <c r="M38" i="11"/>
  <c r="N38" i="11" s="1"/>
  <c r="M37" i="11"/>
  <c r="M36" i="11"/>
  <c r="M35" i="11"/>
  <c r="M34" i="11"/>
  <c r="N34" i="11" s="1"/>
  <c r="M33" i="11"/>
  <c r="M32" i="11"/>
  <c r="M31" i="11"/>
  <c r="M30" i="11"/>
  <c r="N30" i="11" s="1"/>
  <c r="M29" i="11"/>
  <c r="M28" i="11"/>
  <c r="N28" i="11" s="1"/>
  <c r="M27" i="11"/>
  <c r="M26" i="11"/>
  <c r="M25" i="11"/>
  <c r="M24" i="11"/>
  <c r="N24" i="11" s="1"/>
  <c r="M23" i="11"/>
  <c r="M22" i="11"/>
  <c r="N22" i="11" s="1"/>
  <c r="M21" i="11"/>
  <c r="M20" i="11"/>
  <c r="M19" i="11"/>
  <c r="M18" i="11"/>
  <c r="N18" i="11" s="1"/>
  <c r="M17" i="11"/>
  <c r="M16" i="11"/>
  <c r="M15" i="11"/>
  <c r="M14" i="11"/>
  <c r="N14" i="11" s="1"/>
  <c r="M13" i="11"/>
  <c r="M12" i="11"/>
  <c r="N12" i="11" s="1"/>
  <c r="M11" i="11"/>
  <c r="M10" i="11"/>
  <c r="M9" i="11"/>
  <c r="N9" i="11" s="1"/>
  <c r="M8" i="11"/>
  <c r="M7" i="11"/>
  <c r="M6" i="11"/>
  <c r="N6" i="11" s="1"/>
  <c r="M5" i="11"/>
  <c r="M4" i="11"/>
  <c r="N4" i="11" s="1"/>
  <c r="M3" i="11"/>
  <c r="M2" i="11"/>
  <c r="M100" i="10"/>
  <c r="M99" i="10"/>
  <c r="N99" i="10" s="1"/>
  <c r="M98" i="10"/>
  <c r="M97" i="10"/>
  <c r="N97" i="10" s="1"/>
  <c r="M96" i="10"/>
  <c r="N96" i="10" s="1"/>
  <c r="M95" i="10"/>
  <c r="M94" i="10"/>
  <c r="M93" i="10"/>
  <c r="M92" i="10"/>
  <c r="M91" i="10"/>
  <c r="N91" i="10" s="1"/>
  <c r="M90" i="10"/>
  <c r="M89" i="10"/>
  <c r="N89" i="10" s="1"/>
  <c r="M88" i="10"/>
  <c r="M87" i="10"/>
  <c r="N87" i="10" s="1"/>
  <c r="M86" i="10"/>
  <c r="M85" i="10"/>
  <c r="M84" i="10"/>
  <c r="N84" i="10" s="1"/>
  <c r="M83" i="10"/>
  <c r="N83" i="10" s="1"/>
  <c r="M82" i="10"/>
  <c r="N81" i="10"/>
  <c r="M81" i="10"/>
  <c r="M80" i="10"/>
  <c r="M79" i="10"/>
  <c r="M78" i="10"/>
  <c r="N78" i="10" s="1"/>
  <c r="M77" i="10"/>
  <c r="M76" i="10"/>
  <c r="M75" i="10"/>
  <c r="N75" i="10" s="1"/>
  <c r="M74" i="10"/>
  <c r="M73" i="10"/>
  <c r="N73" i="10" s="1"/>
  <c r="M72" i="10"/>
  <c r="M71" i="10"/>
  <c r="M70" i="10"/>
  <c r="N69" i="10"/>
  <c r="M69" i="10"/>
  <c r="M68" i="10"/>
  <c r="M67" i="10"/>
  <c r="N67" i="10" s="1"/>
  <c r="M66" i="10"/>
  <c r="M65" i="10"/>
  <c r="N65" i="10" s="1"/>
  <c r="M64" i="10"/>
  <c r="N64" i="10" s="1"/>
  <c r="M63" i="10"/>
  <c r="N63" i="10" s="1"/>
  <c r="M62" i="10"/>
  <c r="M61" i="10"/>
  <c r="N61" i="10" s="1"/>
  <c r="M60" i="10"/>
  <c r="M59" i="10"/>
  <c r="N59" i="10" s="1"/>
  <c r="M58" i="10"/>
  <c r="M57" i="10"/>
  <c r="N57" i="10" s="1"/>
  <c r="M56" i="10"/>
  <c r="N56" i="10" s="1"/>
  <c r="M55" i="10"/>
  <c r="N55" i="10" s="1"/>
  <c r="M54" i="10"/>
  <c r="M53" i="10"/>
  <c r="N53" i="10" s="1"/>
  <c r="M52" i="10"/>
  <c r="M51" i="10"/>
  <c r="N51" i="10" s="1"/>
  <c r="M50" i="10"/>
  <c r="M49" i="10"/>
  <c r="N49" i="10" s="1"/>
  <c r="M48" i="10"/>
  <c r="N48" i="10" s="1"/>
  <c r="M47" i="10"/>
  <c r="N47" i="10" s="1"/>
  <c r="M46" i="10"/>
  <c r="M45" i="10"/>
  <c r="N45" i="10" s="1"/>
  <c r="M44" i="10"/>
  <c r="M43" i="10"/>
  <c r="N43" i="10" s="1"/>
  <c r="M42" i="10"/>
  <c r="M41" i="10"/>
  <c r="N41" i="10" s="1"/>
  <c r="M40" i="10"/>
  <c r="N40" i="10" s="1"/>
  <c r="M39" i="10"/>
  <c r="N39" i="10" s="1"/>
  <c r="M38" i="10"/>
  <c r="N37" i="10"/>
  <c r="M37" i="10"/>
  <c r="M36" i="10"/>
  <c r="M35" i="10"/>
  <c r="N35" i="10" s="1"/>
  <c r="M34" i="10"/>
  <c r="M33" i="10"/>
  <c r="N33" i="10" s="1"/>
  <c r="M32" i="10"/>
  <c r="N32" i="10" s="1"/>
  <c r="M31" i="10"/>
  <c r="N31" i="10" s="1"/>
  <c r="M30" i="10"/>
  <c r="M29" i="10"/>
  <c r="N29" i="10" s="1"/>
  <c r="M28" i="10"/>
  <c r="M27" i="10"/>
  <c r="N27" i="10" s="1"/>
  <c r="M26" i="10"/>
  <c r="M25" i="10"/>
  <c r="N25" i="10" s="1"/>
  <c r="M24" i="10"/>
  <c r="N24" i="10" s="1"/>
  <c r="M23" i="10"/>
  <c r="N23" i="10" s="1"/>
  <c r="M22" i="10"/>
  <c r="M21" i="10"/>
  <c r="N21" i="10" s="1"/>
  <c r="M20" i="10"/>
  <c r="M19" i="10"/>
  <c r="N19" i="10" s="1"/>
  <c r="M18" i="10"/>
  <c r="M17" i="10"/>
  <c r="N17" i="10" s="1"/>
  <c r="M16" i="10"/>
  <c r="N16" i="10" s="1"/>
  <c r="M15" i="10"/>
  <c r="N15" i="10" s="1"/>
  <c r="M14" i="10"/>
  <c r="M13" i="10"/>
  <c r="N13" i="10" s="1"/>
  <c r="M12" i="10"/>
  <c r="M11" i="10"/>
  <c r="N11" i="10" s="1"/>
  <c r="M10" i="10"/>
  <c r="M9" i="10"/>
  <c r="N9" i="10" s="1"/>
  <c r="M8" i="10"/>
  <c r="N8" i="10" s="1"/>
  <c r="M7" i="10"/>
  <c r="N7" i="10" s="1"/>
  <c r="M6" i="10"/>
  <c r="N5" i="10"/>
  <c r="M5" i="10"/>
  <c r="M4" i="10"/>
  <c r="M3" i="10"/>
  <c r="N3" i="10" s="1"/>
  <c r="M2" i="10"/>
  <c r="N77" i="10"/>
  <c r="M100" i="9"/>
  <c r="N100" i="9" s="1"/>
  <c r="M99" i="9"/>
  <c r="N99" i="9" s="1"/>
  <c r="M98" i="9"/>
  <c r="N98" i="9" s="1"/>
  <c r="M97" i="9"/>
  <c r="M96" i="9"/>
  <c r="N96" i="9" s="1"/>
  <c r="M95" i="9"/>
  <c r="M94" i="9"/>
  <c r="N94" i="9" s="1"/>
  <c r="M93" i="9"/>
  <c r="M92" i="9"/>
  <c r="N92" i="9" s="1"/>
  <c r="M91" i="9"/>
  <c r="N91" i="9" s="1"/>
  <c r="M90" i="9"/>
  <c r="N90" i="9" s="1"/>
  <c r="M89" i="9"/>
  <c r="M88" i="9"/>
  <c r="N88" i="9" s="1"/>
  <c r="M87" i="9"/>
  <c r="M86" i="9"/>
  <c r="N86" i="9" s="1"/>
  <c r="M85" i="9"/>
  <c r="M84" i="9"/>
  <c r="N84" i="9" s="1"/>
  <c r="M83" i="9"/>
  <c r="N83" i="9" s="1"/>
  <c r="M82" i="9"/>
  <c r="N82" i="9" s="1"/>
  <c r="M81" i="9"/>
  <c r="M80" i="9"/>
  <c r="N80" i="9" s="1"/>
  <c r="M79" i="9"/>
  <c r="M78" i="9"/>
  <c r="N78" i="9" s="1"/>
  <c r="M77" i="9"/>
  <c r="M76" i="9"/>
  <c r="N76" i="9" s="1"/>
  <c r="M75" i="9"/>
  <c r="N75" i="9" s="1"/>
  <c r="M74" i="9"/>
  <c r="N74" i="9" s="1"/>
  <c r="M73" i="9"/>
  <c r="N72" i="9"/>
  <c r="M72" i="9"/>
  <c r="M71" i="9"/>
  <c r="M70" i="9"/>
  <c r="N70" i="9" s="1"/>
  <c r="M69" i="9"/>
  <c r="M68" i="9"/>
  <c r="N68" i="9" s="1"/>
  <c r="M67" i="9"/>
  <c r="N67" i="9" s="1"/>
  <c r="M66" i="9"/>
  <c r="N66" i="9" s="1"/>
  <c r="M65" i="9"/>
  <c r="M64" i="9"/>
  <c r="N64" i="9" s="1"/>
  <c r="M63" i="9"/>
  <c r="M62" i="9"/>
  <c r="N62" i="9" s="1"/>
  <c r="M61" i="9"/>
  <c r="M60" i="9"/>
  <c r="N60" i="9" s="1"/>
  <c r="M59" i="9"/>
  <c r="N59" i="9" s="1"/>
  <c r="M58" i="9"/>
  <c r="N58" i="9" s="1"/>
  <c r="M57" i="9"/>
  <c r="M56" i="9"/>
  <c r="N56" i="9" s="1"/>
  <c r="M55" i="9"/>
  <c r="M54" i="9"/>
  <c r="N54" i="9" s="1"/>
  <c r="M53" i="9"/>
  <c r="M52" i="9"/>
  <c r="N52" i="9" s="1"/>
  <c r="M51" i="9"/>
  <c r="N51" i="9" s="1"/>
  <c r="M50" i="9"/>
  <c r="N50" i="9" s="1"/>
  <c r="M49" i="9"/>
  <c r="M48" i="9"/>
  <c r="N48" i="9" s="1"/>
  <c r="M47" i="9"/>
  <c r="M46" i="9"/>
  <c r="N46" i="9" s="1"/>
  <c r="M45" i="9"/>
  <c r="M44" i="9"/>
  <c r="N44" i="9" s="1"/>
  <c r="M43" i="9"/>
  <c r="N43" i="9" s="1"/>
  <c r="M42" i="9"/>
  <c r="N42" i="9" s="1"/>
  <c r="M41" i="9"/>
  <c r="N40" i="9"/>
  <c r="M40" i="9"/>
  <c r="M39" i="9"/>
  <c r="M38" i="9"/>
  <c r="N38" i="9" s="1"/>
  <c r="M37" i="9"/>
  <c r="M36" i="9"/>
  <c r="N36" i="9" s="1"/>
  <c r="M35" i="9"/>
  <c r="N35" i="9" s="1"/>
  <c r="M34" i="9"/>
  <c r="N34" i="9" s="1"/>
  <c r="M33" i="9"/>
  <c r="M32" i="9"/>
  <c r="N32" i="9" s="1"/>
  <c r="M31" i="9"/>
  <c r="M30" i="9"/>
  <c r="N30" i="9" s="1"/>
  <c r="M29" i="9"/>
  <c r="M28" i="9"/>
  <c r="N28" i="9" s="1"/>
  <c r="M27" i="9"/>
  <c r="N27" i="9" s="1"/>
  <c r="M26" i="9"/>
  <c r="N26" i="9" s="1"/>
  <c r="M25" i="9"/>
  <c r="M24" i="9"/>
  <c r="N24" i="9" s="1"/>
  <c r="M23" i="9"/>
  <c r="M22" i="9"/>
  <c r="N22" i="9" s="1"/>
  <c r="M21" i="9"/>
  <c r="M20" i="9"/>
  <c r="N20" i="9" s="1"/>
  <c r="M19" i="9"/>
  <c r="N19" i="9" s="1"/>
  <c r="M18" i="9"/>
  <c r="N18" i="9" s="1"/>
  <c r="M17" i="9"/>
  <c r="M16" i="9"/>
  <c r="N16" i="9" s="1"/>
  <c r="M15" i="9"/>
  <c r="M14" i="9"/>
  <c r="N14" i="9" s="1"/>
  <c r="M13" i="9"/>
  <c r="M12" i="9"/>
  <c r="N12" i="9" s="1"/>
  <c r="M11" i="9"/>
  <c r="N11" i="9" s="1"/>
  <c r="M10" i="9"/>
  <c r="N10" i="9" s="1"/>
  <c r="M9" i="9"/>
  <c r="N8" i="9"/>
  <c r="M8" i="9"/>
  <c r="M7" i="9"/>
  <c r="M6" i="9"/>
  <c r="N6" i="9" s="1"/>
  <c r="M5" i="9"/>
  <c r="M4" i="9"/>
  <c r="N4" i="9" s="1"/>
  <c r="M3" i="9"/>
  <c r="N3" i="9" s="1"/>
  <c r="M2" i="9"/>
  <c r="N2" i="9" s="1"/>
  <c r="M100" i="8"/>
  <c r="M99" i="8"/>
  <c r="N99" i="8" s="1"/>
  <c r="M98" i="8"/>
  <c r="M97" i="8"/>
  <c r="N97" i="8" s="1"/>
  <c r="M96" i="8"/>
  <c r="N96" i="8" s="1"/>
  <c r="M95" i="8"/>
  <c r="N95" i="8" s="1"/>
  <c r="M94" i="8"/>
  <c r="N94" i="8" s="1"/>
  <c r="N93" i="8"/>
  <c r="M93" i="8"/>
  <c r="M92" i="8"/>
  <c r="N92" i="8" s="1"/>
  <c r="M91" i="8"/>
  <c r="N91" i="8" s="1"/>
  <c r="M90" i="8"/>
  <c r="M89" i="8"/>
  <c r="N89" i="8" s="1"/>
  <c r="M88" i="8"/>
  <c r="N88" i="8" s="1"/>
  <c r="M87" i="8"/>
  <c r="N87" i="8" s="1"/>
  <c r="M86" i="8"/>
  <c r="N86" i="8" s="1"/>
  <c r="M85" i="8"/>
  <c r="N85" i="8" s="1"/>
  <c r="M84" i="8"/>
  <c r="N84" i="8" s="1"/>
  <c r="M83" i="8"/>
  <c r="N83" i="8" s="1"/>
  <c r="M82" i="8"/>
  <c r="M81" i="8"/>
  <c r="N81" i="8" s="1"/>
  <c r="M80" i="8"/>
  <c r="N80" i="8" s="1"/>
  <c r="M79" i="8"/>
  <c r="N79" i="8" s="1"/>
  <c r="M78" i="8"/>
  <c r="N78" i="8" s="1"/>
  <c r="M77" i="8"/>
  <c r="N77" i="8" s="1"/>
  <c r="M76" i="8"/>
  <c r="N76" i="8" s="1"/>
  <c r="M75" i="8"/>
  <c r="N75" i="8" s="1"/>
  <c r="M74" i="8"/>
  <c r="M73" i="8"/>
  <c r="N73" i="8" s="1"/>
  <c r="M72" i="8"/>
  <c r="N72" i="8" s="1"/>
  <c r="M71" i="8"/>
  <c r="N71" i="8" s="1"/>
  <c r="M70" i="8"/>
  <c r="N70" i="8" s="1"/>
  <c r="M69" i="8"/>
  <c r="N69" i="8" s="1"/>
  <c r="M68" i="8"/>
  <c r="N68" i="8" s="1"/>
  <c r="M67" i="8"/>
  <c r="N67" i="8" s="1"/>
  <c r="M66" i="8"/>
  <c r="M65" i="8"/>
  <c r="N65" i="8" s="1"/>
  <c r="M64" i="8"/>
  <c r="N64" i="8" s="1"/>
  <c r="M63" i="8"/>
  <c r="N63" i="8" s="1"/>
  <c r="M62" i="8"/>
  <c r="N62" i="8" s="1"/>
  <c r="N61" i="8"/>
  <c r="M61" i="8"/>
  <c r="M60" i="8"/>
  <c r="N60" i="8" s="1"/>
  <c r="M59" i="8"/>
  <c r="N59" i="8" s="1"/>
  <c r="M58" i="8"/>
  <c r="M57" i="8"/>
  <c r="N57" i="8" s="1"/>
  <c r="M56" i="8"/>
  <c r="N56" i="8" s="1"/>
  <c r="M55" i="8"/>
  <c r="N55" i="8" s="1"/>
  <c r="M54" i="8"/>
  <c r="N54" i="8" s="1"/>
  <c r="M53" i="8"/>
  <c r="N53" i="8" s="1"/>
  <c r="M52" i="8"/>
  <c r="N52" i="8" s="1"/>
  <c r="M51" i="8"/>
  <c r="N51" i="8" s="1"/>
  <c r="M50" i="8"/>
  <c r="M49" i="8"/>
  <c r="N49" i="8" s="1"/>
  <c r="M48" i="8"/>
  <c r="N48" i="8" s="1"/>
  <c r="M47" i="8"/>
  <c r="N47" i="8" s="1"/>
  <c r="M46" i="8"/>
  <c r="N46" i="8" s="1"/>
  <c r="M45" i="8"/>
  <c r="N45" i="8" s="1"/>
  <c r="M44" i="8"/>
  <c r="N44" i="8" s="1"/>
  <c r="M43" i="8"/>
  <c r="N43" i="8" s="1"/>
  <c r="M42" i="8"/>
  <c r="M41" i="8"/>
  <c r="N41" i="8" s="1"/>
  <c r="M40" i="8"/>
  <c r="N40" i="8" s="1"/>
  <c r="M39" i="8"/>
  <c r="N39" i="8" s="1"/>
  <c r="M38" i="8"/>
  <c r="N38" i="8" s="1"/>
  <c r="M37" i="8"/>
  <c r="N37" i="8" s="1"/>
  <c r="M36" i="8"/>
  <c r="N36" i="8" s="1"/>
  <c r="M35" i="8"/>
  <c r="N35" i="8" s="1"/>
  <c r="M34" i="8"/>
  <c r="M33" i="8"/>
  <c r="N33" i="8" s="1"/>
  <c r="M32" i="8"/>
  <c r="N32" i="8" s="1"/>
  <c r="M31" i="8"/>
  <c r="N31" i="8" s="1"/>
  <c r="M30" i="8"/>
  <c r="N30" i="8" s="1"/>
  <c r="N29" i="8"/>
  <c r="M29" i="8"/>
  <c r="M28" i="8"/>
  <c r="N28" i="8" s="1"/>
  <c r="M27" i="8"/>
  <c r="N27" i="8" s="1"/>
  <c r="M26" i="8"/>
  <c r="M25" i="8"/>
  <c r="N25" i="8" s="1"/>
  <c r="M24" i="8"/>
  <c r="N24" i="8" s="1"/>
  <c r="M23" i="8"/>
  <c r="N23" i="8" s="1"/>
  <c r="M22" i="8"/>
  <c r="N22" i="8" s="1"/>
  <c r="M21" i="8"/>
  <c r="N21" i="8" s="1"/>
  <c r="M20" i="8"/>
  <c r="N20" i="8" s="1"/>
  <c r="M19" i="8"/>
  <c r="N19" i="8" s="1"/>
  <c r="M18" i="8"/>
  <c r="M17" i="8"/>
  <c r="N17" i="8" s="1"/>
  <c r="M16" i="8"/>
  <c r="N16" i="8" s="1"/>
  <c r="M15" i="8"/>
  <c r="N15" i="8" s="1"/>
  <c r="M14" i="8"/>
  <c r="N14" i="8" s="1"/>
  <c r="M13" i="8"/>
  <c r="N13" i="8" s="1"/>
  <c r="M12" i="8"/>
  <c r="N12" i="8" s="1"/>
  <c r="M11" i="8"/>
  <c r="N11" i="8" s="1"/>
  <c r="M10" i="8"/>
  <c r="M9" i="8"/>
  <c r="N9" i="8" s="1"/>
  <c r="M8" i="8"/>
  <c r="N8" i="8" s="1"/>
  <c r="M7" i="8"/>
  <c r="N7" i="8" s="1"/>
  <c r="M6" i="8"/>
  <c r="N6" i="8" s="1"/>
  <c r="M5" i="8"/>
  <c r="N5" i="8" s="1"/>
  <c r="M4" i="8"/>
  <c r="N4" i="8" s="1"/>
  <c r="M3" i="8"/>
  <c r="N3" i="8" s="1"/>
  <c r="M2" i="8"/>
  <c r="N2" i="8" s="1"/>
  <c r="C21" i="7"/>
  <c r="C20" i="7"/>
  <c r="C19" i="7"/>
  <c r="C15" i="7"/>
  <c r="C10" i="7"/>
  <c r="M100" i="6"/>
  <c r="N100" i="6" s="1"/>
  <c r="M99" i="6"/>
  <c r="N99" i="6" s="1"/>
  <c r="M98" i="6"/>
  <c r="N98" i="6" s="1"/>
  <c r="M97" i="6"/>
  <c r="N97" i="6" s="1"/>
  <c r="M96" i="6"/>
  <c r="N96" i="6" s="1"/>
  <c r="M95" i="6"/>
  <c r="N95" i="6" s="1"/>
  <c r="M94" i="6"/>
  <c r="N94" i="6" s="1"/>
  <c r="N93" i="6"/>
  <c r="M92" i="6"/>
  <c r="N92" i="6" s="1"/>
  <c r="M91" i="6"/>
  <c r="N91" i="6" s="1"/>
  <c r="M90" i="6"/>
  <c r="N90" i="6" s="1"/>
  <c r="M89" i="6"/>
  <c r="N89" i="6" s="1"/>
  <c r="N88" i="6"/>
  <c r="M88" i="6"/>
  <c r="M87" i="6"/>
  <c r="N87" i="6" s="1"/>
  <c r="M86" i="6"/>
  <c r="N86" i="6" s="1"/>
  <c r="M85" i="6"/>
  <c r="N85" i="6" s="1"/>
  <c r="M84" i="6"/>
  <c r="N84" i="6" s="1"/>
  <c r="M83" i="6"/>
  <c r="N83" i="6" s="1"/>
  <c r="N82" i="6"/>
  <c r="M82" i="6"/>
  <c r="M81" i="6"/>
  <c r="N81" i="6" s="1"/>
  <c r="N80" i="6"/>
  <c r="M80" i="6"/>
  <c r="M79" i="6"/>
  <c r="N79" i="6" s="1"/>
  <c r="M78" i="6"/>
  <c r="N78" i="6" s="1"/>
  <c r="M77" i="6"/>
  <c r="N77" i="6" s="1"/>
  <c r="M76" i="6"/>
  <c r="N76" i="6" s="1"/>
  <c r="M75" i="6"/>
  <c r="N75" i="6" s="1"/>
  <c r="M74" i="6"/>
  <c r="N74" i="6" s="1"/>
  <c r="M73" i="6"/>
  <c r="N73" i="6" s="1"/>
  <c r="M72" i="6"/>
  <c r="N72" i="6" s="1"/>
  <c r="M71" i="6"/>
  <c r="N71" i="6" s="1"/>
  <c r="M70" i="6"/>
  <c r="N70" i="6" s="1"/>
  <c r="M69" i="6"/>
  <c r="N69" i="6" s="1"/>
  <c r="M68" i="6"/>
  <c r="N68" i="6" s="1"/>
  <c r="M67" i="6"/>
  <c r="N67" i="6" s="1"/>
  <c r="M66" i="6"/>
  <c r="N66" i="6" s="1"/>
  <c r="M65" i="6"/>
  <c r="N65" i="6" s="1"/>
  <c r="M64" i="6"/>
  <c r="N64" i="6" s="1"/>
  <c r="M63" i="6"/>
  <c r="N63" i="6" s="1"/>
  <c r="M62" i="6"/>
  <c r="N62" i="6" s="1"/>
  <c r="M61" i="6"/>
  <c r="N61" i="6" s="1"/>
  <c r="M60" i="6"/>
  <c r="N60" i="6" s="1"/>
  <c r="M59" i="6"/>
  <c r="N59" i="6" s="1"/>
  <c r="N58" i="6"/>
  <c r="M58" i="6"/>
  <c r="M57" i="6"/>
  <c r="N57" i="6" s="1"/>
  <c r="M56" i="6"/>
  <c r="N56" i="6" s="1"/>
  <c r="M55" i="6"/>
  <c r="N55" i="6" s="1"/>
  <c r="M54" i="6"/>
  <c r="N54" i="6" s="1"/>
  <c r="M53" i="6"/>
  <c r="N53" i="6" s="1"/>
  <c r="M52" i="6"/>
  <c r="N52" i="6" s="1"/>
  <c r="M51" i="6"/>
  <c r="N51" i="6" s="1"/>
  <c r="M50" i="6"/>
  <c r="N50" i="6" s="1"/>
  <c r="M49" i="6"/>
  <c r="N49" i="6" s="1"/>
  <c r="M48" i="6"/>
  <c r="N48" i="6" s="1"/>
  <c r="M47" i="6"/>
  <c r="N47" i="6" s="1"/>
  <c r="M46" i="6"/>
  <c r="N46" i="6" s="1"/>
  <c r="M45" i="6"/>
  <c r="N45" i="6" s="1"/>
  <c r="M44" i="6"/>
  <c r="N44" i="6" s="1"/>
  <c r="M43" i="6"/>
  <c r="N43" i="6" s="1"/>
  <c r="N42" i="6"/>
  <c r="M42" i="6"/>
  <c r="M41" i="6"/>
  <c r="N41" i="6" s="1"/>
  <c r="M40" i="6"/>
  <c r="N40" i="6" s="1"/>
  <c r="M39" i="6"/>
  <c r="N39" i="6" s="1"/>
  <c r="M38" i="6"/>
  <c r="N38" i="6" s="1"/>
  <c r="M37" i="6"/>
  <c r="N37" i="6" s="1"/>
  <c r="M36" i="6"/>
  <c r="N36" i="6" s="1"/>
  <c r="M35" i="6"/>
  <c r="N35" i="6" s="1"/>
  <c r="M34" i="6"/>
  <c r="N34" i="6" s="1"/>
  <c r="M33" i="6"/>
  <c r="N33" i="6" s="1"/>
  <c r="M32" i="6"/>
  <c r="N32" i="6" s="1"/>
  <c r="M31" i="6"/>
  <c r="N31" i="6" s="1"/>
  <c r="M30" i="6"/>
  <c r="N30" i="6" s="1"/>
  <c r="M29" i="6"/>
  <c r="N29" i="6" s="1"/>
  <c r="M28" i="6"/>
  <c r="N28" i="6" s="1"/>
  <c r="M27" i="6"/>
  <c r="N27" i="6" s="1"/>
  <c r="N26" i="6"/>
  <c r="M26" i="6"/>
  <c r="M25" i="6"/>
  <c r="N25" i="6" s="1"/>
  <c r="M24" i="6"/>
  <c r="N24" i="6" s="1"/>
  <c r="M23" i="6"/>
  <c r="N23" i="6" s="1"/>
  <c r="M22" i="6"/>
  <c r="N22" i="6" s="1"/>
  <c r="M21" i="6"/>
  <c r="N21" i="6" s="1"/>
  <c r="M20" i="6"/>
  <c r="N20" i="6" s="1"/>
  <c r="M19" i="6"/>
  <c r="N19" i="6" s="1"/>
  <c r="M18" i="6"/>
  <c r="N18" i="6" s="1"/>
  <c r="M17" i="6"/>
  <c r="N17" i="6" s="1"/>
  <c r="M16" i="6"/>
  <c r="N16" i="6" s="1"/>
  <c r="M15" i="6"/>
  <c r="N15" i="6" s="1"/>
  <c r="M14" i="6"/>
  <c r="N14" i="6" s="1"/>
  <c r="M13" i="6"/>
  <c r="N13" i="6" s="1"/>
  <c r="M12" i="6"/>
  <c r="N12" i="6" s="1"/>
  <c r="M11" i="6"/>
  <c r="N11" i="6" s="1"/>
  <c r="M10" i="6"/>
  <c r="N10" i="6" s="1"/>
  <c r="M9" i="6"/>
  <c r="N9" i="6" s="1"/>
  <c r="M8" i="6"/>
  <c r="N8" i="6" s="1"/>
  <c r="M7" i="6"/>
  <c r="N7" i="6" s="1"/>
  <c r="M6" i="6"/>
  <c r="N6" i="6" s="1"/>
  <c r="M5" i="6"/>
  <c r="N5" i="6" s="1"/>
  <c r="M4" i="6"/>
  <c r="N4" i="6" s="1"/>
  <c r="M3" i="6"/>
  <c r="N3" i="6" s="1"/>
  <c r="M2" i="6"/>
  <c r="N2" i="6" s="1"/>
  <c r="M100" i="5"/>
  <c r="M99" i="5"/>
  <c r="N99" i="5" s="1"/>
  <c r="M98" i="5"/>
  <c r="M97" i="5"/>
  <c r="M96" i="5"/>
  <c r="M95" i="5"/>
  <c r="M94" i="5"/>
  <c r="M93" i="5"/>
  <c r="N93" i="5" s="1"/>
  <c r="M92" i="5"/>
  <c r="M91" i="5"/>
  <c r="N91" i="5" s="1"/>
  <c r="M90" i="5"/>
  <c r="M89" i="5"/>
  <c r="M88" i="5"/>
  <c r="M87" i="5"/>
  <c r="M86" i="5"/>
  <c r="M85" i="5"/>
  <c r="N85" i="5" s="1"/>
  <c r="M84" i="5"/>
  <c r="M83" i="5"/>
  <c r="N83" i="5" s="1"/>
  <c r="M82" i="5"/>
  <c r="M81" i="5"/>
  <c r="M80" i="5"/>
  <c r="M79" i="5"/>
  <c r="M78" i="5"/>
  <c r="M77" i="5"/>
  <c r="N77" i="5" s="1"/>
  <c r="M76" i="5"/>
  <c r="M75" i="5"/>
  <c r="N75" i="5" s="1"/>
  <c r="M74" i="5"/>
  <c r="M73" i="5"/>
  <c r="M72" i="5"/>
  <c r="M71" i="5"/>
  <c r="M70" i="5"/>
  <c r="M69" i="5"/>
  <c r="N69" i="5" s="1"/>
  <c r="M68" i="5"/>
  <c r="M67" i="5"/>
  <c r="N67" i="5" s="1"/>
  <c r="M66" i="5"/>
  <c r="M65" i="5"/>
  <c r="M64" i="5"/>
  <c r="M63" i="5"/>
  <c r="M62" i="5"/>
  <c r="M61" i="5"/>
  <c r="N61" i="5" s="1"/>
  <c r="M60" i="5"/>
  <c r="M59" i="5"/>
  <c r="N59" i="5" s="1"/>
  <c r="M58" i="5"/>
  <c r="M57" i="5"/>
  <c r="M56" i="5"/>
  <c r="M55" i="5"/>
  <c r="M54" i="5"/>
  <c r="M53" i="5"/>
  <c r="N53" i="5" s="1"/>
  <c r="M52" i="5"/>
  <c r="M51" i="5"/>
  <c r="N51" i="5" s="1"/>
  <c r="M50" i="5"/>
  <c r="M49" i="5"/>
  <c r="M48" i="5"/>
  <c r="M47" i="5"/>
  <c r="M46" i="5"/>
  <c r="M45" i="5"/>
  <c r="N45" i="5" s="1"/>
  <c r="M44" i="5"/>
  <c r="M43" i="5"/>
  <c r="N43" i="5" s="1"/>
  <c r="M42" i="5"/>
  <c r="N42" i="5" s="1"/>
  <c r="M41" i="5"/>
  <c r="M40" i="5"/>
  <c r="N39" i="5"/>
  <c r="M39" i="5"/>
  <c r="M38" i="5"/>
  <c r="M37" i="5"/>
  <c r="N37" i="5" s="1"/>
  <c r="M36" i="5"/>
  <c r="M35" i="5"/>
  <c r="N35" i="5" s="1"/>
  <c r="M34" i="5"/>
  <c r="N34" i="5" s="1"/>
  <c r="M33" i="5"/>
  <c r="M32" i="5"/>
  <c r="M31" i="5"/>
  <c r="N31" i="5" s="1"/>
  <c r="M30" i="5"/>
  <c r="M29" i="5"/>
  <c r="N29" i="5" s="1"/>
  <c r="M28" i="5"/>
  <c r="N28" i="5" s="1"/>
  <c r="M27" i="5"/>
  <c r="N27" i="5" s="1"/>
  <c r="M26" i="5"/>
  <c r="N26" i="5" s="1"/>
  <c r="N25" i="5"/>
  <c r="M25" i="5"/>
  <c r="M24" i="5"/>
  <c r="N24" i="5" s="1"/>
  <c r="M23" i="5"/>
  <c r="N23" i="5" s="1"/>
  <c r="M22" i="5"/>
  <c r="M21" i="5"/>
  <c r="N21" i="5" s="1"/>
  <c r="M20" i="5"/>
  <c r="N20" i="5" s="1"/>
  <c r="M19" i="5"/>
  <c r="N19" i="5" s="1"/>
  <c r="M18" i="5"/>
  <c r="N18" i="5" s="1"/>
  <c r="N17" i="5"/>
  <c r="M17" i="5"/>
  <c r="M16" i="5"/>
  <c r="N16" i="5" s="1"/>
  <c r="M15" i="5"/>
  <c r="N15" i="5" s="1"/>
  <c r="M14" i="5"/>
  <c r="M13" i="5"/>
  <c r="N13" i="5" s="1"/>
  <c r="M12" i="5"/>
  <c r="N12" i="5" s="1"/>
  <c r="M11" i="5"/>
  <c r="N11" i="5" s="1"/>
  <c r="M10" i="5"/>
  <c r="N10" i="5" s="1"/>
  <c r="N9" i="5"/>
  <c r="M9" i="5"/>
  <c r="M8" i="5"/>
  <c r="N8" i="5" s="1"/>
  <c r="M7" i="5"/>
  <c r="N7" i="5" s="1"/>
  <c r="M6" i="5"/>
  <c r="M5" i="5"/>
  <c r="N5" i="5" s="1"/>
  <c r="M4" i="5"/>
  <c r="N4" i="5" s="1"/>
  <c r="N3" i="5"/>
  <c r="M2" i="5"/>
  <c r="N2" i="5" s="1"/>
  <c r="N95" i="5"/>
  <c r="K100" i="3"/>
  <c r="K99"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N32" i="5" l="1"/>
  <c r="N40" i="5"/>
  <c r="N48" i="5"/>
  <c r="N56" i="5"/>
  <c r="N64" i="5"/>
  <c r="N72" i="5"/>
  <c r="N80" i="5"/>
  <c r="N88" i="5"/>
  <c r="N96" i="5"/>
  <c r="K101" i="3"/>
  <c r="L101" i="3"/>
  <c r="N6" i="5"/>
  <c r="N14" i="5"/>
  <c r="N22" i="5"/>
  <c r="N30" i="5"/>
  <c r="N38" i="5"/>
  <c r="N46" i="5"/>
  <c r="N54" i="5"/>
  <c r="N62" i="5"/>
  <c r="N70" i="5"/>
  <c r="N78" i="5"/>
  <c r="N86" i="5"/>
  <c r="N94" i="5"/>
  <c r="M101" i="3"/>
  <c r="N33" i="5"/>
  <c r="N36" i="5"/>
  <c r="N41" i="5"/>
  <c r="N44" i="5"/>
  <c r="N49" i="5"/>
  <c r="N52" i="5"/>
  <c r="N57" i="5"/>
  <c r="N60" i="5"/>
  <c r="N65" i="5"/>
  <c r="N68" i="5"/>
  <c r="N73" i="5"/>
  <c r="N76" i="5"/>
  <c r="N81" i="5"/>
  <c r="N84" i="5"/>
  <c r="N89" i="5"/>
  <c r="N92" i="5"/>
  <c r="N97" i="5"/>
  <c r="N100" i="5"/>
  <c r="N47" i="5"/>
  <c r="N50" i="5"/>
  <c r="N55" i="5"/>
  <c r="N58" i="5"/>
  <c r="N63" i="5"/>
  <c r="N66" i="5"/>
  <c r="N71" i="5"/>
  <c r="N74" i="5"/>
  <c r="N79" i="5"/>
  <c r="N82" i="5"/>
  <c r="N87" i="5"/>
  <c r="N90" i="5"/>
  <c r="N98" i="5"/>
  <c r="N9" i="9"/>
  <c r="N17" i="9"/>
  <c r="N25" i="9"/>
  <c r="N33" i="9"/>
  <c r="N41" i="9"/>
  <c r="N49" i="9"/>
  <c r="N57" i="9"/>
  <c r="N65" i="9"/>
  <c r="N73" i="9"/>
  <c r="N81" i="9"/>
  <c r="N89" i="9"/>
  <c r="N97" i="9"/>
  <c r="N6" i="10"/>
  <c r="N14" i="10"/>
  <c r="N22" i="10"/>
  <c r="N30" i="10"/>
  <c r="N38" i="10"/>
  <c r="N46" i="10"/>
  <c r="N54" i="10"/>
  <c r="N62" i="10"/>
  <c r="N70" i="10"/>
  <c r="N76" i="10"/>
  <c r="N79" i="10"/>
  <c r="N88" i="10"/>
  <c r="N93" i="10"/>
  <c r="N78" i="11"/>
  <c r="N76" i="11"/>
  <c r="N74" i="11"/>
  <c r="N72" i="11"/>
  <c r="N71" i="11"/>
  <c r="N7" i="11"/>
  <c r="N10" i="11"/>
  <c r="N19" i="11"/>
  <c r="N25" i="11"/>
  <c r="N35" i="11"/>
  <c r="N41" i="11"/>
  <c r="N51" i="11"/>
  <c r="N57" i="11"/>
  <c r="N67" i="11"/>
  <c r="N70" i="11"/>
  <c r="N77" i="11"/>
  <c r="N85" i="11"/>
  <c r="N89" i="11"/>
  <c r="N100" i="8"/>
  <c r="N7" i="9"/>
  <c r="N15" i="9"/>
  <c r="N23" i="9"/>
  <c r="N31" i="9"/>
  <c r="N39" i="9"/>
  <c r="N47" i="9"/>
  <c r="N55" i="9"/>
  <c r="N63" i="9"/>
  <c r="N71" i="9"/>
  <c r="N79" i="9"/>
  <c r="N87" i="9"/>
  <c r="N95" i="9"/>
  <c r="N4" i="10"/>
  <c r="N12" i="10"/>
  <c r="N20" i="10"/>
  <c r="N28" i="10"/>
  <c r="N36" i="10"/>
  <c r="N44" i="10"/>
  <c r="N52" i="10"/>
  <c r="N60" i="10"/>
  <c r="N68" i="10"/>
  <c r="N71" i="10"/>
  <c r="N80" i="10"/>
  <c r="N85" i="10"/>
  <c r="N94" i="10"/>
  <c r="N100" i="10"/>
  <c r="N2" i="11"/>
  <c r="N11" i="11"/>
  <c r="N16" i="11"/>
  <c r="N20" i="11"/>
  <c r="N26" i="11"/>
  <c r="N32" i="11"/>
  <c r="N36" i="11"/>
  <c r="N42" i="11"/>
  <c r="N48" i="11"/>
  <c r="N52" i="11"/>
  <c r="N58" i="11"/>
  <c r="N64" i="11"/>
  <c r="N68" i="11"/>
  <c r="N79" i="11"/>
  <c r="N83" i="11"/>
  <c r="N10" i="8"/>
  <c r="N18" i="8"/>
  <c r="N26" i="8"/>
  <c r="N34" i="8"/>
  <c r="N42" i="8"/>
  <c r="N50" i="8"/>
  <c r="N58" i="8"/>
  <c r="N66" i="8"/>
  <c r="N74" i="8"/>
  <c r="N82" i="8"/>
  <c r="N90" i="8"/>
  <c r="N98" i="8"/>
  <c r="N5" i="9"/>
  <c r="N13" i="9"/>
  <c r="N21" i="9"/>
  <c r="N29" i="9"/>
  <c r="N37" i="9"/>
  <c r="N45" i="9"/>
  <c r="N53" i="9"/>
  <c r="N61" i="9"/>
  <c r="N69" i="9"/>
  <c r="N77" i="9"/>
  <c r="N85" i="9"/>
  <c r="N93" i="9"/>
  <c r="N2" i="10"/>
  <c r="N10" i="10"/>
  <c r="N18" i="10"/>
  <c r="N26" i="10"/>
  <c r="N34" i="10"/>
  <c r="N42" i="10"/>
  <c r="N50" i="10"/>
  <c r="N58" i="10"/>
  <c r="N66" i="10"/>
  <c r="N72" i="10"/>
  <c r="N86" i="10"/>
  <c r="N92" i="10"/>
  <c r="N95" i="10"/>
  <c r="N3" i="11"/>
  <c r="N8" i="11"/>
  <c r="N17" i="11"/>
  <c r="N27" i="11"/>
  <c r="N33" i="11"/>
  <c r="N43" i="11"/>
  <c r="N49" i="11"/>
  <c r="N59" i="11"/>
  <c r="N65" i="11"/>
  <c r="N75" i="11"/>
  <c r="N80" i="11"/>
  <c r="N93" i="11"/>
  <c r="N99" i="11"/>
  <c r="N15" i="11"/>
  <c r="N23" i="11"/>
  <c r="N31" i="11"/>
  <c r="N39" i="11"/>
  <c r="N47" i="11"/>
  <c r="N55" i="11"/>
  <c r="N63" i="11"/>
  <c r="N86" i="11"/>
  <c r="N92" i="11"/>
  <c r="N95" i="11"/>
  <c r="N101" i="11"/>
  <c r="N74" i="10"/>
  <c r="N82" i="10"/>
  <c r="N90" i="10"/>
  <c r="N98" i="10"/>
  <c r="N5" i="11"/>
  <c r="N13" i="11"/>
  <c r="N21" i="11"/>
  <c r="N29" i="11"/>
  <c r="N37" i="11"/>
  <c r="N45" i="11"/>
  <c r="N53" i="11"/>
  <c r="N61" i="11"/>
  <c r="N69" i="11"/>
  <c r="N84" i="11"/>
  <c r="N87" i="11"/>
  <c r="N96" i="11"/>
  <c r="N102" i="11"/>
  <c r="N82" i="11"/>
  <c r="N90" i="11"/>
  <c r="N98" i="11"/>
  <c r="N11" i="12"/>
  <c r="N19" i="12"/>
  <c r="N27" i="12"/>
  <c r="N35" i="12"/>
  <c r="N43" i="12"/>
  <c r="N51" i="12"/>
  <c r="N59" i="12"/>
  <c r="N67" i="12"/>
  <c r="N75" i="12"/>
  <c r="N83" i="12"/>
  <c r="N91" i="12"/>
  <c r="N99" i="12"/>
  <c r="N9" i="12"/>
  <c r="N17" i="12"/>
  <c r="N25" i="12"/>
  <c r="N33" i="12"/>
  <c r="N41" i="12"/>
  <c r="N49" i="12"/>
  <c r="N57" i="12"/>
  <c r="N65" i="12"/>
  <c r="N73" i="12"/>
  <c r="N81" i="12"/>
  <c r="N89" i="12"/>
  <c r="N97" i="12"/>
  <c r="N4" i="13"/>
  <c r="N8" i="13"/>
  <c r="N14" i="13"/>
  <c r="N19" i="13"/>
  <c r="N24" i="13"/>
  <c r="N30" i="13"/>
  <c r="N35" i="13"/>
  <c r="N40" i="13"/>
  <c r="N46" i="13"/>
  <c r="N51" i="13"/>
  <c r="N56" i="13"/>
  <c r="N62" i="13"/>
  <c r="N67" i="13"/>
  <c r="N72" i="13"/>
  <c r="N78" i="13"/>
  <c r="N83" i="13"/>
  <c r="N88" i="13"/>
  <c r="N94" i="13"/>
  <c r="N101" i="13"/>
  <c r="N97" i="13"/>
  <c r="N93" i="13"/>
  <c r="N89" i="13"/>
  <c r="N85" i="13"/>
  <c r="N81" i="13"/>
  <c r="N77" i="13"/>
  <c r="N73" i="13"/>
  <c r="N69" i="13"/>
  <c r="N65" i="13"/>
  <c r="N61" i="13"/>
  <c r="N57" i="13"/>
  <c r="N53" i="13"/>
  <c r="N49" i="13"/>
  <c r="N45" i="13"/>
  <c r="N41" i="13"/>
  <c r="N37" i="13"/>
  <c r="N33" i="13"/>
  <c r="N29" i="13"/>
  <c r="N25" i="13"/>
  <c r="N21" i="13"/>
  <c r="N17" i="13"/>
  <c r="N13" i="13"/>
  <c r="N9" i="13"/>
  <c r="N5" i="13"/>
  <c r="N10" i="13"/>
  <c r="N15" i="13"/>
  <c r="N20" i="13"/>
  <c r="N26" i="13"/>
  <c r="N31" i="13"/>
  <c r="N36" i="13"/>
  <c r="N42" i="13"/>
  <c r="N47" i="13"/>
  <c r="N52" i="13"/>
  <c r="N58" i="13"/>
  <c r="N63" i="13"/>
  <c r="N68" i="13"/>
  <c r="N74" i="13"/>
  <c r="N79" i="13"/>
  <c r="N84" i="13"/>
  <c r="N90" i="13"/>
  <c r="N95" i="13"/>
  <c r="N10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67" authorId="0" shapeId="0" xr:uid="{00000000-0006-0000-0200-000002000000}">
      <text>
        <r>
          <rPr>
            <sz val="10"/>
            <color rgb="FF000000"/>
            <rFont val="Arial"/>
          </rPr>
          <t>I did not see her there, and she only attempted to complete one of the exercises in the submitted notebook
	-FELIPE OLIVEIRA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F00-000012000000}">
      <text>
        <r>
          <rPr>
            <sz val="10"/>
            <color rgb="FF000000"/>
            <rFont val="Arial"/>
          </rPr>
          <t>5
	-Svitlana Midianko</t>
        </r>
      </text>
    </comment>
    <comment ref="L2" authorId="0" shapeId="0" xr:uid="{00000000-0006-0000-0F00-000013000000}">
      <text>
        <r>
          <rPr>
            <sz val="10"/>
            <color rgb="FF000000"/>
            <rFont val="Arial"/>
          </rPr>
          <t>4
	-Svitlana Midianko</t>
        </r>
      </text>
    </comment>
    <comment ref="K3" authorId="0" shapeId="0" xr:uid="{00000000-0006-0000-0F00-000010000000}">
      <text>
        <r>
          <rPr>
            <sz val="10"/>
            <color rgb="FF000000"/>
            <rFont val="Arial"/>
          </rPr>
          <t>5
	-Svitlana Midianko</t>
        </r>
      </text>
    </comment>
    <comment ref="L3" authorId="0" shapeId="0" xr:uid="{00000000-0006-0000-0F00-000011000000}">
      <text>
        <r>
          <rPr>
            <sz val="10"/>
            <color rgb="FF000000"/>
            <rFont val="Arial"/>
          </rPr>
          <t>6
	-Svitlana Midianko</t>
        </r>
      </text>
    </comment>
    <comment ref="K4" authorId="0" shapeId="0" xr:uid="{00000000-0006-0000-0F00-00000F000000}">
      <text>
        <r>
          <rPr>
            <sz val="10"/>
            <color rgb="FF000000"/>
            <rFont val="Arial"/>
          </rPr>
          <t>5
	-Svitlana Midianko</t>
        </r>
      </text>
    </comment>
    <comment ref="K6" authorId="0" shapeId="0" xr:uid="{00000000-0006-0000-0F00-00000D000000}">
      <text>
        <r>
          <rPr>
            <sz val="10"/>
            <color rgb="FF000000"/>
            <rFont val="Arial"/>
          </rPr>
          <t>5
	-Svitlana Midianko</t>
        </r>
      </text>
    </comment>
    <comment ref="L6" authorId="0" shapeId="0" xr:uid="{00000000-0006-0000-0F00-00000E000000}">
      <text>
        <r>
          <rPr>
            <sz val="10"/>
            <color rgb="FF000000"/>
            <rFont val="Arial"/>
          </rPr>
          <t>10
	-Svitlana Midianko</t>
        </r>
      </text>
    </comment>
    <comment ref="K8" authorId="0" shapeId="0" xr:uid="{00000000-0006-0000-0F00-00000C000000}">
      <text>
        <r>
          <rPr>
            <sz val="10"/>
            <color rgb="FF000000"/>
            <rFont val="Arial"/>
          </rPr>
          <t>5
	-Svitlana Midianko</t>
        </r>
      </text>
    </comment>
    <comment ref="A9" authorId="0" shapeId="0" xr:uid="{00000000-0006-0000-0F00-00001A000000}">
      <text>
        <r>
          <rPr>
            <sz val="10"/>
            <color rgb="FF000000"/>
            <rFont val="Arial"/>
          </rPr>
          <t>+peleg@minerva.kgi.edu Still waiting for you to input the grades for week 2-3. Can you finish this today please?
_Assigned to Peleg Shilo_
	-Alexandra Terrana</t>
        </r>
      </text>
    </comment>
    <comment ref="K10" authorId="0" shapeId="0" xr:uid="{00000000-0006-0000-0F00-00000B000000}">
      <text>
        <r>
          <rPr>
            <sz val="10"/>
            <color rgb="FF000000"/>
            <rFont val="Arial"/>
          </rPr>
          <t>0
	-Svitlana Midianko</t>
        </r>
      </text>
    </comment>
    <comment ref="K12" authorId="0" shapeId="0" xr:uid="{00000000-0006-0000-0F00-00000A000000}">
      <text>
        <r>
          <rPr>
            <sz val="10"/>
            <color rgb="FF000000"/>
            <rFont val="Arial"/>
          </rPr>
          <t>6
	-Svitlana Midianko</t>
        </r>
      </text>
    </comment>
    <comment ref="L12" authorId="0" shapeId="0" xr:uid="{00000000-0006-0000-0F00-000009000000}">
      <text>
        <r>
          <rPr>
            <sz val="10"/>
            <color rgb="FF000000"/>
            <rFont val="Arial"/>
          </rPr>
          <t>9
	-Svitlana Midianko</t>
        </r>
      </text>
    </comment>
    <comment ref="L39" authorId="0" shapeId="0" xr:uid="{00000000-0006-0000-0F00-000008000000}">
      <text>
        <r>
          <rPr>
            <sz val="10"/>
            <color rgb="FF000000"/>
            <rFont val="Arial"/>
          </rPr>
          <t>none
	-Svitlana Midianko</t>
        </r>
      </text>
    </comment>
    <comment ref="K66" authorId="0" shapeId="0" xr:uid="{00000000-0006-0000-0F00-000019000000}">
      <text>
        <r>
          <rPr>
            <sz val="10"/>
            <color rgb="FF000000"/>
            <rFont val="Arial"/>
          </rPr>
          <t>5
	-Svitlana Midianko</t>
        </r>
      </text>
    </comment>
    <comment ref="L66" authorId="0" shapeId="0" xr:uid="{00000000-0006-0000-0F00-000018000000}">
      <text>
        <r>
          <rPr>
            <sz val="10"/>
            <color rgb="FF000000"/>
            <rFont val="Arial"/>
          </rPr>
          <t>10
	-Svitlana Midianko</t>
        </r>
      </text>
    </comment>
    <comment ref="K67" authorId="0" shapeId="0" xr:uid="{00000000-0006-0000-0F00-000017000000}">
      <text>
        <r>
          <rPr>
            <sz val="10"/>
            <color rgb="FF000000"/>
            <rFont val="Arial"/>
          </rPr>
          <t>5
	-Svitlana Midianko</t>
        </r>
      </text>
    </comment>
    <comment ref="L67" authorId="0" shapeId="0" xr:uid="{00000000-0006-0000-0F00-000016000000}">
      <text>
        <r>
          <rPr>
            <sz val="10"/>
            <color rgb="FF000000"/>
            <rFont val="Arial"/>
          </rPr>
          <t>6
	-Svitlana Midianko</t>
        </r>
      </text>
    </comment>
    <comment ref="K68" authorId="0" shapeId="0" xr:uid="{00000000-0006-0000-0F00-000014000000}">
      <text>
        <r>
          <rPr>
            <sz val="10"/>
            <color rgb="FF000000"/>
            <rFont val="Arial"/>
          </rPr>
          <t>5
	-Svitlana Midianko</t>
        </r>
      </text>
    </comment>
    <comment ref="L68" authorId="0" shapeId="0" xr:uid="{00000000-0006-0000-0F00-000015000000}">
      <text>
        <r>
          <rPr>
            <sz val="10"/>
            <color rgb="FF000000"/>
            <rFont val="Arial"/>
          </rPr>
          <t>2
	-Svitlana Midianko</t>
        </r>
      </text>
    </comment>
    <comment ref="B69" authorId="0" shapeId="0" xr:uid="{00000000-0006-0000-0F00-00001B000000}">
      <text>
        <r>
          <rPr>
            <sz val="10"/>
            <color rgb="FF000000"/>
            <rFont val="Arial"/>
          </rPr>
          <t>+felipehlvo@minerva.kgi.edu Hi Felipe, was Tunu at the SSS yesterday? His attendance is not indicated. Thanks.
_Assigned to FELIPE OLIVEIRA_
	-Alexandra Terrana
Yes, she was there. She got there 10 minutes late, sorry that.
	-FELIPE OLIVEIRA
Sorry for that*
	-FELIPE OLIVEIRA</t>
        </r>
      </text>
    </comment>
    <comment ref="K72" authorId="0" shapeId="0" xr:uid="{00000000-0006-0000-0F00-000007000000}">
      <text>
        <r>
          <rPr>
            <sz val="10"/>
            <color rgb="FF000000"/>
            <rFont val="Arial"/>
          </rPr>
          <t>na
	-Svitlana Midianko</t>
        </r>
      </text>
    </comment>
    <comment ref="K73" authorId="0" shapeId="0" xr:uid="{00000000-0006-0000-0F00-000006000000}">
      <text>
        <r>
          <rPr>
            <sz val="10"/>
            <color rgb="FF000000"/>
            <rFont val="Arial"/>
          </rPr>
          <t>10
	-Svitlana Midianko</t>
        </r>
      </text>
    </comment>
    <comment ref="K75" authorId="0" shapeId="0" xr:uid="{00000000-0006-0000-0F00-000005000000}">
      <text>
        <r>
          <rPr>
            <sz val="10"/>
            <color rgb="FF000000"/>
            <rFont val="Arial"/>
          </rPr>
          <t>10
	-Svitlana Midianko</t>
        </r>
      </text>
    </comment>
    <comment ref="K77" authorId="0" shapeId="0" xr:uid="{00000000-0006-0000-0F00-000004000000}">
      <text>
        <r>
          <rPr>
            <sz val="10"/>
            <color rgb="FF000000"/>
            <rFont val="Arial"/>
          </rPr>
          <t>10
	-Svitlana Midianko</t>
        </r>
      </text>
    </comment>
    <comment ref="K89" authorId="0" shapeId="0" xr:uid="{00000000-0006-0000-0F00-000003000000}">
      <text>
        <r>
          <rPr>
            <sz val="10"/>
            <color rgb="FF000000"/>
            <rFont val="Arial"/>
          </rPr>
          <t>none
	-Svitlana Midianko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300-000002000000}">
      <text>
        <r>
          <rPr>
            <sz val="10"/>
            <color rgb="FF000000"/>
            <rFont val="Arial"/>
          </rPr>
          <t>+aterrana@minerva.kgi.edu Why did you change it to say 1 again?
	-Peleg Shilo
Not sure how that happened. Sorry for the confusion. I'll fix it now!
	-Alexandra Terrana</t>
        </r>
      </text>
    </comment>
    <comment ref="D37" authorId="0" shapeId="0" xr:uid="{00000000-0006-0000-0300-000004000000}">
      <text>
        <r>
          <rPr>
            <sz val="10"/>
            <color rgb="FF000000"/>
            <rFont val="Arial"/>
          </rPr>
          <t>Sent an email regarding Academic Warning on 10/15 (from Vicki Chandler)
	-Wolu Chukwu</t>
        </r>
      </text>
    </comment>
    <comment ref="G63" authorId="0" shapeId="0" xr:uid="{00000000-0006-0000-0300-000003000000}">
      <text>
        <r>
          <rPr>
            <sz val="10"/>
            <color rgb="FF000000"/>
            <rFont val="Arial"/>
          </rPr>
          <t>These two students (Anar Omarova and Brandon Plowman) have consistently not made it to the 'ALL ABSENCES' sheet for 4 weeks in a row even though they have been marked absent in the weekly spreadsheets. Have they been withdrawn? +aterrana@minerva.kgi.edu
	-Wolu Chukwu
+woluchukwu@minerva.kgi.edu Exactly! Both of these students have been withdrawn or have left for some reason. I just confirmed this yesterday, after which I deleted them from the ABSENCES tab.
	-Alexandra Terrana
+juraj.vasek@minerva.kgi.edu +svitlana@minerva.kgi.edu  FYI about Brandon and Anar. They can be removed from the weekly absence sheets too from week 8 onwards.
	-Alexandra Terrana</t>
        </r>
      </text>
    </comment>
    <comment ref="E98" authorId="0" shapeId="0" xr:uid="{00000000-0006-0000-0300-000001000000}">
      <text>
        <r>
          <rPr>
            <sz val="10"/>
            <color rgb="FF000000"/>
            <rFont val="Arial"/>
          </rPr>
          <t>+aterrana@minerva.kgi.edu Nayyera In addition to coming late, Nayyera did not even finish one lab exercize. Does she need to submit makeup work?
	-Peleg Shilo
Thanks +peleg@minerva.kgi.edu - I'm going to email her and ask her to submit makeup work.
	-Alexandra Terrana
Nayyera says she came on time and tried to solve some problems, but that she submitted at the end because of the time. She says she will work with peer tutors in office hours to complete the rest of the problems. +peleg@minerva.kgi.edu
	-Alexandra Terrana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1200-000001000000}">
      <text>
        <r>
          <rPr>
            <sz val="10"/>
            <color rgb="FF000000"/>
            <rFont val="Arial"/>
          </rPr>
          <t>This column is needed by the formMule Add-on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E74" authorId="0" shapeId="0" xr:uid="{00000000-0006-0000-0600-000001000000}">
      <text>
        <r>
          <rPr>
            <sz val="10"/>
            <color rgb="FF000000"/>
            <rFont val="Arial"/>
          </rPr>
          <t>YES! Me and +atahan@minerva.kgi.edu strongly support this idea
	-Nigar Hamidli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48" authorId="0" shapeId="0" xr:uid="{00000000-0006-0000-0700-000004000000}">
      <text>
        <r>
          <rPr>
            <sz val="10"/>
            <color rgb="FF000000"/>
            <rFont val="Arial"/>
          </rPr>
          <t>This student switched to Nina starting from SSS11. Her notebooks will not be downloaded with your group 2023GK, to score her SSS10 please use group 2023NH. +gaurish@minerva.kgi.edu
	-Juraj Vasek</t>
        </r>
      </text>
    </comment>
    <comment ref="L74" authorId="0" shapeId="0" xr:uid="{00000000-0006-0000-0700-000003000000}">
      <text>
        <r>
          <rPr>
            <sz val="10"/>
            <color rgb="FF000000"/>
            <rFont val="Arial"/>
          </rPr>
          <t>+atahan@minerva.kgi.edu +artem@minerva.kgi.edu +nikita.koloskov@minerva.kgi.edu +ninahamidli@minerva.kgi.edu 
Can you please try grade and fill these gaps? :) Thank you :)
	-Juraj Vasek</t>
        </r>
      </text>
    </comment>
    <comment ref="B95" authorId="0" shapeId="0" xr:uid="{00000000-0006-0000-0700-000005000000}">
      <text>
        <r>
          <rPr>
            <sz val="10"/>
            <color rgb="FF000000"/>
            <rFont val="Arial"/>
          </rPr>
          <t>+artem@minerva.kgi.edu Jargasulen says that she did not miss this session. Are you sure she was absent?!
_Assigned to you_
	-Alexandra Terrana
I just talked to her and she said that she was late, maybe that's the reason why I did not see her when I took attendance. She says that she was 10 minutes late but I am unsure about that. +gaurish@minerva.kgi.edu , +favourokeke@minerva.kgi.edu  she said that you helped her, do you remember how late was she?
	-Artem Kalyta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47" authorId="0" shapeId="0" xr:uid="{00000000-0006-0000-0800-000004000000}">
      <text>
        <r>
          <rPr>
            <sz val="10"/>
            <color rgb="FF000000"/>
            <rFont val="Arial"/>
          </rPr>
          <t>+gaurish@minerva.kgi.edu what kind of trouble? Can you try to be more specific so that we can help?
	-Alexandra Terrana</t>
        </r>
      </text>
    </comment>
    <comment ref="K83" authorId="0" shapeId="0" xr:uid="{00000000-0006-0000-0800-000003000000}">
      <text>
        <r>
          <rPr>
            <sz val="10"/>
            <color rgb="FF000000"/>
            <rFont val="Arial"/>
          </rPr>
          <t>+chikajinanwa@minerva.kgi.edu hi Chika! Did Tobias submit any NBs that can be scored?
	-Svitlana Midianko
Yes, but he submitted late so I'll have to regrade. I'll do that right away.
	-CHIKA JINANWA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L9" authorId="0" shapeId="0" xr:uid="{00000000-0006-0000-0900-000006000000}">
      <text>
        <r>
          <rPr>
            <sz val="10"/>
            <color rgb="FF000000"/>
            <rFont val="Arial"/>
          </rPr>
          <t>+peleg@minerva.kgi.edu  are you sure that students got 0 for exercises? If so, could you write 1-sentence note in column O so we now what is happening. Thank you!
_Assigned to Peleg Shilo_
	-Svitlana Midianko
Will do
	-Peleg Shilo
Awesome!
	-Svitlana Midianko</t>
        </r>
      </text>
    </comment>
    <comment ref="L13" authorId="0" shapeId="0" xr:uid="{00000000-0006-0000-0900-000004000000}">
      <text>
        <r>
          <rPr>
            <sz val="10"/>
            <color rgb="FF000000"/>
            <rFont val="Arial"/>
          </rPr>
          <t>NA
	-Svitlana Midianko</t>
        </r>
      </text>
    </comment>
    <comment ref="L14" authorId="0" shapeId="0" xr:uid="{00000000-0006-0000-0900-000003000000}">
      <text>
        <r>
          <rPr>
            <sz val="10"/>
            <color rgb="FF000000"/>
            <rFont val="Arial"/>
          </rPr>
          <t>na
	-Svitlana Midianko</t>
        </r>
      </text>
    </comment>
    <comment ref="L45" authorId="0" shapeId="0" xr:uid="{00000000-0006-0000-0900-000005000000}">
      <text>
        <r>
          <rPr>
            <sz val="10"/>
            <color rgb="FF000000"/>
            <rFont val="Arial"/>
          </rPr>
          <t>nb is missing.
	-Svitlana Midianko</t>
        </r>
      </text>
    </comment>
    <comment ref="B85" authorId="0" shapeId="0" xr:uid="{00000000-0006-0000-0900-000008000000}">
      <text>
        <r>
          <rPr>
            <sz val="10"/>
            <color rgb="FF000000"/>
            <rFont val="Arial"/>
          </rPr>
          <t>Hi! +atahan@minerva.kgi.edu Was Ariane present at this week's session? This row is still blank.
	-Alexandra Terrana
So, as you know she was supposed to attend the 3rd or the 4th session this day. However I forgot to remind a peer tutor in those sessions to check if she is there or not, and I checked with her and apparently she didnt actually attend the session so she didnt tell anyone to mark her in either. Sorry for the late marking. I also updated the all absences tab.
	-Atahan Öztürk</t>
        </r>
      </text>
    </comment>
    <comment ref="O88" authorId="0" shapeId="0" xr:uid="{00000000-0006-0000-0900-000007000000}">
      <text>
        <r>
          <rPr>
            <sz val="10"/>
            <color rgb="FF000000"/>
            <rFont val="Arial"/>
          </rPr>
          <t>Nitin's focus is lacking in class as well, so I presume this a widespread issue not isolated just to you.
	-Alexandra Terrana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20" authorId="0" shapeId="0" xr:uid="{00000000-0006-0000-0A00-000006000000}">
      <text>
        <r>
          <rPr>
            <sz val="10"/>
            <color rgb="FF000000"/>
            <rFont val="Arial"/>
          </rPr>
          <t>+favourokeke@minerva.kgi.edu Again, you forgot to copy the absence to the ALL ABSENCES tab. I've done it now, but please do it for all absent students next week. Thank you.
	-Alexandra Terrana
Dear Prof Terrana,
I am confused about how to fill the all absences tab. What I did was to increase the number of total absence in the all absences tab for each student that did not come to the SSS. Also, I was very confused that there some names appeared twice in different areas of the all absences tab.
Best regards,
Favour.
Sent from Mail for Windows 10
From: Alexandra Terrana (Google Sheets)
Sent: Saturday, October 26, 2019 9:55 AM
To: favourokeke@minerva.kgi.edu
Subject: F19 Coding SSS At... - +favourokeke@minerva.kgi.edu Again, y...
Alexandra Terrana mentioned you in a comment in the following document
F19 Coding SSS Attendance Tracker
FNU Eisha
Alexandra TerranaNew
+favourokeke@minerva.kgi.edu Again, you forgot to copy the absence to the ALL ABSENCES tab. I've done it now, but please do it for all absent students next week. Thank you.
Open
Google LLC, 1600 Amphitheatre Parkway, Mountain View, CA 94043, USA
You have received this email because you are mentioned in this thread.Change what Google Docs sends you.You can reply to this email to reply to the discussion.
	-Favour Okeke
I see. Please ask if you have questions! We want a different entry for every absence. Next time, just scroll to the bottom and add a new row. Thanks!
	-Alexandra Terrana
_Marked as resolved_
	-Alexandra Terrana
_Re-opened_
Dear Prof. Terrana,
Thanks for the clarification. I understand now.
Favour.
Sent from Mail for Windows 10
From: Alexandra Terrana (Google Sheets)
Sent: Saturday, October 26, 2019 10:55 AM
To: favourokeke@minerva.kgi.edu
Subject: F19 Coding SSS At... - +favourokeke@minerva.kgi.edu Again, y...
Alexandra Terrana replied to a comment in the following document
F19 Coding SSS Attendance Tracker
FNU Eisha
Alexandra Terrana
+favourokeke@minerva.kgi.edu Again, you forgot to copy the absence to the ALL ABSENCES tab. I've done it now, but please do it for all absent students next week. Thank you.
Favour Okeke
Dear Prof Terrana,
I am confused about how to fill the all absences tab. What I did was to increase the number of total absence in the all absences tab for each student that did not come to the SSS. Also, I was very confused that there some names appeared twice in different areas of the all absences tab.
Best regards,
Favour.
Sent from Mail for Windows 10
From: Alexandra Terrana (Google Sheets)
Sent: Saturday, October 26, 2019 9:55 AM
To: favourokeke@minerva.kgi.edu
Subject: F19 Coding SSS At... - +favourokeke@minerva.kgi.edu Again, y...
Alexandra Terrana mentioned you in a comment in the following document
F19 Coding SSS Attendance Tracker
FNU Eisha
Alexandra TerranaNew
+favourokeke@minerva.kgi.edu Again, you forgot to copy the absence to the ALL ABSENCES tab. I've done it now, but please do it for all absent students next week. Thank you.
Open
Google LLC, 1600 Amphitheatre Parkway, Mountain View, CA 94043, USA
You have received this email because you are mentioned in this thread.Change what Google Docs sends you.You can reply to this email to reply to the discussion.
Alexandra TerranaNew
I see. Please ask if you have questions! We want a different entry for every absence. Next time, just scroll to the bottom and add a new row. Thanks!
Alexandra TerranaNew
Marked as resolved
Open
Google LLC, 1600 Amphitheatre Parkway, Mountain View, CA 94043, USA
You h
	-Favour Okeke</t>
        </r>
      </text>
    </comment>
    <comment ref="O34" authorId="0" shapeId="0" xr:uid="{00000000-0006-0000-0A00-000004000000}">
      <text>
        <r>
          <rPr>
            <sz val="10"/>
            <color rgb="FF000000"/>
            <rFont val="Arial"/>
          </rPr>
          <t>+nikita.koloskov@minerva.kgi.edu If this student missed more than 15 minutes of the class, they should be marked as absent, and that should be reported in the ALL ABSENCES tab. If I'm interpreting your note here correctly, then please add Amanna to the end of the absences list.
_Assigned to Nikita Koloskov_
	-Alexandra Terrana</t>
        </r>
      </text>
    </comment>
    <comment ref="B44" authorId="0" shapeId="0" xr:uid="{00000000-0006-0000-0A00-000007000000}">
      <text>
        <r>
          <rPr>
            <sz val="10"/>
            <color rgb="FF000000"/>
            <rFont val="Arial"/>
          </rPr>
          <t>+joram@minerva.kgi.edu There are some blank attendance entries this week. Were Helen, Brandon, and Olena present? Please put No rather than leave it blank. Thank you!
_Assigned to Joram Erbarth_
	-Alexandra Terrana
(and update ALL ABSENCES sheet too).
	-Alexandra Terrana
+gaurish@minerva.kgi.edu do you know if Helen and Olena were present? I still don't see any Yes or No from +joram@minerva.kgi.edu
	-Alexandra Terrana</t>
        </r>
      </text>
    </comment>
    <comment ref="O86" authorId="0" shapeId="0" xr:uid="{00000000-0006-0000-0A00-000005000000}">
      <text>
        <r>
          <rPr>
            <sz val="10"/>
            <color rgb="FF000000"/>
            <rFont val="Arial"/>
          </rPr>
          <t>So happy to see this improvement with Maheem. She's in my FA section and I can tell she tries extremely hard. Glad that it seems to be paying off.
	-Alexandra Terrana</t>
        </r>
      </text>
    </comment>
    <comment ref="O90" authorId="0" shapeId="0" xr:uid="{00000000-0006-0000-0A00-000003000000}">
      <text>
        <r>
          <rPr>
            <sz val="10"/>
            <color rgb="FF000000"/>
            <rFont val="Arial"/>
          </rPr>
          <t>+aterrana@minerva.kgi.edu +atahan@minerva.kgi.edu Space for discusion: Should this count as not engaged? As mentioned in the comment the student is late and talks half of the class, + the score is very low for SSS7, SSS6, SSS5 ...
	-Juraj Vasek
He was marked as absent for being late twice.
	-Alexandra Terrana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L3" authorId="0" shapeId="0" xr:uid="{00000000-0006-0000-0B00-000005000000}">
      <text>
        <r>
          <rPr>
            <sz val="10"/>
            <color rgb="FF000000"/>
            <rFont val="Arial"/>
          </rPr>
          <t>4
	-Svitlana Midianko</t>
        </r>
      </text>
    </comment>
    <comment ref="K44" authorId="0" shapeId="0" xr:uid="{00000000-0006-0000-0B00-000003000000}">
      <text>
        <r>
          <rPr>
            <sz val="10"/>
            <color rgb="FF000000"/>
            <rFont val="Arial"/>
          </rPr>
          <t>na
	-Svitlana Midianko</t>
        </r>
      </text>
    </comment>
    <comment ref="L44" authorId="0" shapeId="0" xr:uid="{00000000-0006-0000-0B00-000004000000}">
      <text>
        <r>
          <rPr>
            <sz val="10"/>
            <color rgb="FF000000"/>
            <rFont val="Arial"/>
          </rPr>
          <t>na
	-Svitlana Midianko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M2" authorId="0" shapeId="0" xr:uid="{00000000-0006-0000-0C00-000003000000}">
      <text>
        <r>
          <rPr>
            <sz val="10"/>
            <color rgb="FF000000"/>
            <rFont val="Arial"/>
          </rPr>
          <t>+scya597@minerva.kgi.edu 
Can you please try to recheck/regrade your students? Nbgrader shows me a different scores. Larger than 0 (except Albin_Siriniqi which submitted empty notebook)
+aterrana@minerva.kgi.edu
_Assigned to Yu An Chan_
	-Juraj Vasek
Done. It seems like I graded too early when most students haven't submitted their notebook yet. I'll be aware of it next time. Thank you for letting me know!
	-Yu An Chan
_Marked as done_
	-Yu An Chan
_Re-opened_
I still see 0 points. Please do not forget to update it :)
	-Juraj Vasek
I thought you are saying score of week 6, and it turns out you are saying week 5. However, Nbgrader shows me 0 for all student in week 5(before and after manual grading).
	-Yu An Chan
Hmm interesting. Maybe it is bug on server? :D Can you send me a screenshot on Slack please, so we can try to debug for future SSS? I see this in Binder after autograding: http://snap.ashampoo.com/Tp8bt7A0iUuxed09IwNjQrFIMqo1y7dnncoBAObIEvbIYbicxVljirRUcAP29tIM
	-Juraj Vasek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D00-000009000000}">
      <text>
        <r>
          <rPr>
            <sz val="10"/>
            <color rgb="FF000000"/>
            <rFont val="Arial"/>
          </rPr>
          <t>0
	-Svitlana Midianko</t>
        </r>
      </text>
    </comment>
    <comment ref="L3" authorId="0" shapeId="0" xr:uid="{00000000-0006-0000-0D00-000008000000}">
      <text>
        <r>
          <rPr>
            <sz val="10"/>
            <color rgb="FF000000"/>
            <rFont val="Arial"/>
          </rPr>
          <t>0
	-Svitlana Midianko</t>
        </r>
      </text>
    </comment>
    <comment ref="L6" authorId="0" shapeId="0" xr:uid="{00000000-0006-0000-0D00-000007000000}">
      <text>
        <r>
          <rPr>
            <sz val="10"/>
            <color rgb="FF000000"/>
            <rFont val="Arial"/>
          </rPr>
          <t>0s
	-Svitlana Midianko</t>
        </r>
      </text>
    </comment>
    <comment ref="L24" authorId="0" shapeId="0" xr:uid="{00000000-0006-0000-0D00-000006000000}">
      <text>
        <r>
          <rPr>
            <sz val="10"/>
            <color rgb="FF000000"/>
            <rFont val="Arial"/>
          </rPr>
          <t>3
	-Svitlana Midianko</t>
        </r>
      </text>
    </comment>
    <comment ref="L25" authorId="0" shapeId="0" xr:uid="{00000000-0006-0000-0D00-000005000000}">
      <text>
        <r>
          <rPr>
            <sz val="10"/>
            <color rgb="FF000000"/>
            <rFont val="Arial"/>
          </rPr>
          <t>5
	-Svitlana Midianko</t>
        </r>
      </text>
    </comment>
    <comment ref="L29" authorId="0" shapeId="0" xr:uid="{00000000-0006-0000-0D00-000004000000}">
      <text>
        <r>
          <rPr>
            <sz val="10"/>
            <color rgb="FF000000"/>
            <rFont val="Arial"/>
          </rPr>
          <t>15
	-Svitlana Midianko</t>
        </r>
      </text>
    </comment>
    <comment ref="L31" authorId="0" shapeId="0" xr:uid="{00000000-0006-0000-0D00-000003000000}">
      <text>
        <r>
          <rPr>
            <sz val="10"/>
            <color rgb="FF000000"/>
            <rFont val="Arial"/>
          </rPr>
          <t>9
	-Svitlana Midianko</t>
        </r>
      </text>
    </comment>
    <comment ref="A40" authorId="0" shapeId="0" xr:uid="{00000000-0006-0000-0D00-00000A000000}">
      <text>
        <r>
          <rPr>
            <sz val="10"/>
            <color rgb="FF000000"/>
            <rFont val="Arial"/>
          </rPr>
          <t>+joram@minerva.kgi.edu Please fill in the attendance for all students. Add to the ALL ABSENCES tab if they were absent.
_Assigned to Joram Erbarth_
	-Alexandra Terrana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E00-000006000000}">
      <text>
        <r>
          <rPr>
            <sz val="10"/>
            <color rgb="FF000000"/>
            <rFont val="Arial"/>
          </rPr>
          <t>+chikajinanwa@minerva.kgi.edu Hi Chika, please finish inputting the scores for weeks 2 and 3 today - thank you!
	-Alexandra Terrana
Hello Prof +aterrana@minerva.kgi.edu . I uploaded the scores for Week 2 over the weekend but didn’t upload the scores for week 3 because every student scored 0. I asked them to redo the work and upload so I could grade. Should I just upload the scores as they are now(0) or should I wait for their submissions?
Kind regards, 
Chika
	-CHIKA JINANWA
Ok, that's fine for now, thanks for the note!
	-Alexandra Terrana
I put "NA" for Tobias since I don't see any exercise submission from him
	-Alexandra Terrana</t>
        </r>
      </text>
    </comment>
    <comment ref="N34" authorId="0" shapeId="0" xr:uid="{00000000-0006-0000-0E00-000007000000}">
      <text>
        <r>
          <rPr>
            <sz val="10"/>
            <color rgb="FF000000"/>
            <rFont val="Arial"/>
          </rPr>
          <t>I heard about Meliane's situation this week and think it's ok if she wanted to attend another session. Glad to hear she was engaged and wanted to finish her work. Just an FYI for +felipehlvo@minerva.kgi.edu
	-Alexandra Terrana
She won't be marked as absent.
	-Alexandra Terrana</t>
        </r>
      </text>
    </comment>
    <comment ref="A42" authorId="0" shapeId="0" xr:uid="{00000000-0006-0000-0E00-000005000000}">
      <text>
        <r>
          <rPr>
            <sz val="10"/>
            <color rgb="FF000000"/>
            <rFont val="Arial"/>
          </rPr>
          <t>+markgacoka@minerva.kgi.edu Hi Gacoka, please finish inputting the scores for weeks 2 and 3 today - thank you!
	-Alexandra Terrana
I will. Thank you for the reminder.
	-Gacoka Mbui</t>
        </r>
      </text>
    </comment>
    <comment ref="A50" authorId="0" shapeId="0" xr:uid="{00000000-0006-0000-0E00-000004000000}">
      <text>
        <r>
          <rPr>
            <sz val="10"/>
            <color rgb="FF000000"/>
            <rFont val="Arial"/>
          </rPr>
          <t>+gaurish@minerva.kgi.edu Hi Gaurish, please finish inputting the scores for weeks 2 and 3 today - thank you!
	-Alexandra Terrana</t>
        </r>
      </text>
    </comment>
    <comment ref="A73" authorId="0" shapeId="0" xr:uid="{00000000-0006-0000-0E00-000003000000}">
      <text>
        <r>
          <rPr>
            <sz val="10"/>
            <color rgb="FF000000"/>
            <rFont val="Arial"/>
          </rPr>
          <t>+ninahamidli@minerva.kgi.edu Hi Nina, please finish inputting the scores for weeks 2 and 3 today - thank you!
	-Alexandra Terrana</t>
        </r>
      </text>
    </comment>
  </commentList>
</comments>
</file>

<file path=xl/sharedStrings.xml><?xml version="1.0" encoding="utf-8"?>
<sst xmlns="http://schemas.openxmlformats.org/spreadsheetml/2006/main" count="12128" uniqueCount="1070">
  <si>
    <t>To:</t>
  </si>
  <si>
    <t>&lt;--Required: Use a single email address or comma separated email addresses, or use email tokens from the list below.</t>
  </si>
  <si>
    <t>CC:</t>
  </si>
  <si>
    <t>&lt;--Optional: Use a single email address or comma separated email addresses, or use email tokens from the list below.</t>
  </si>
  <si>
    <t>BCC:</t>
  </si>
  <si>
    <t>Reply-to:</t>
  </si>
  <si>
    <t>&lt;--Optional: Use a single valid email or email token from the list below. Even when this is set, sender address will always appear as the installer of this script.</t>
  </si>
  <si>
    <t>Subject:</t>
  </si>
  <si>
    <t>&lt;--Use tokens below for dynamic values.</t>
  </si>
  <si>
    <t>Body:</t>
  </si>
  <si>
    <t>Translate code:</t>
  </si>
  <si>
    <t>&lt;--Optional: E.g. 'es' for Spanish. Use token for dynamic value. Value must be available in Google Translate: https://developers.google.com/translate/v2/using_rest#language-params</t>
  </si>
  <si>
    <t>Available tags:</t>
  </si>
  <si>
    <t>&lt;&lt;1. Fill in columns E, F, G, H ASAP during or after the session. 
2. Add absent students to the list on the "ALL ABSENCES" tab by Friday . 
3. Fill in the columns I, J, K before Monday's meeting. Make notes as needed.&gt;&gt;</t>
  </si>
  <si>
    <t>&lt;&lt;&gt;&gt;</t>
  </si>
  <si>
    <t>Peer Tutor</t>
  </si>
  <si>
    <t>Student</t>
  </si>
  <si>
    <t>Email</t>
  </si>
  <si>
    <t>Arrival Time</t>
  </si>
  <si>
    <t>Finish Time</t>
  </si>
  <si>
    <t>Challenge 1</t>
  </si>
  <si>
    <t>Challenge 2</t>
  </si>
  <si>
    <t>Challenge 3</t>
  </si>
  <si>
    <t>Challenge 4</t>
  </si>
  <si>
    <t>Challenge 5</t>
  </si>
  <si>
    <t>TOTAL (MAX = 10)</t>
  </si>
  <si>
    <t>Yu An Chan</t>
  </si>
  <si>
    <t>Camila Vanacor Lima</t>
  </si>
  <si>
    <t>camilavanacor@minerva.kgi.edu</t>
  </si>
  <si>
    <t>NA</t>
  </si>
  <si>
    <t>Stevedavies Ndegwa</t>
  </si>
  <si>
    <t>stevedaviesndegwa@minerva.kgi.edu</t>
  </si>
  <si>
    <t>Albin Siriniqi</t>
  </si>
  <si>
    <t>albin@minerva.kgi.edu</t>
  </si>
  <si>
    <t>Date of absence (double click to select from calendar)</t>
  </si>
  <si>
    <t>Naveen Ali</t>
  </si>
  <si>
    <t>naveen@minerva.kgi.edu</t>
  </si>
  <si>
    <t>Gabriel da Silva</t>
  </si>
  <si>
    <t>gabrieldasilva@minerva.kgi.edu</t>
  </si>
  <si>
    <t>Snigdha Hirawat</t>
  </si>
  <si>
    <t>snigdha@minerva.kgi.edu</t>
  </si>
  <si>
    <t>Gal Rubin</t>
  </si>
  <si>
    <t>galrubinc@minerva.kgi.edu</t>
  </si>
  <si>
    <t>How many absenses total (to date)?</t>
  </si>
  <si>
    <t>Peleg Shilo</t>
  </si>
  <si>
    <t>Type of absence</t>
  </si>
  <si>
    <t>Mahmoud Haroun Abouelfadl</t>
  </si>
  <si>
    <t>mahmoud.haroun@minerva.kgi.edu</t>
  </si>
  <si>
    <t>Endrit Sylejmani</t>
  </si>
  <si>
    <t>endrit@minerva.kgi.edu</t>
  </si>
  <si>
    <t>Date of makeup work submission (only required for students who did not show up at all)</t>
  </si>
  <si>
    <t>Notes / Date of submission</t>
  </si>
  <si>
    <t>Eric Fairweather</t>
  </si>
  <si>
    <t>fairweather@minerva.kgi.edu</t>
  </si>
  <si>
    <t>Elton Emiliano Vargas Guerrero</t>
  </si>
  <si>
    <t>eltonvargas@minerva.kgi.edu</t>
  </si>
  <si>
    <t>Marta Zaremba</t>
  </si>
  <si>
    <t>marta.zaremba@minerva.kgi.edu</t>
  </si>
  <si>
    <t>Nayyera Askar</t>
  </si>
  <si>
    <t>nayyera@minerva.kgi.edu</t>
  </si>
  <si>
    <t>Yiran Shu</t>
  </si>
  <si>
    <t>krystal.yr.shu@minerva.kgi.edu</t>
  </si>
  <si>
    <t>Zeineb Ouerghi</t>
  </si>
  <si>
    <t>zeineb@minerva.kgi.edu</t>
  </si>
  <si>
    <t>Okeke Favour Obiajulu</t>
  </si>
  <si>
    <t>Ulugbek Lucas</t>
  </si>
  <si>
    <t>ulugbek@minerva.kgi.edu</t>
  </si>
  <si>
    <t>did not attend</t>
  </si>
  <si>
    <t>Su Yan</t>
  </si>
  <si>
    <t>suy@minerva.kgi.edu</t>
  </si>
  <si>
    <t>Vladyslav Petrenko</t>
  </si>
  <si>
    <t>vladyslav@minerva.kgi.edu</t>
  </si>
  <si>
    <t>Liudmyla Serohina</t>
  </si>
  <si>
    <t>liuda@minerva.kgi.edu</t>
  </si>
  <si>
    <t>FNU Eisha</t>
  </si>
  <si>
    <t>eisha@minerva.kgi.edu</t>
  </si>
  <si>
    <t xml:space="preserve">Eric is taking class from Nairobi until September 22. On Sept 20, he says he is almost done with the makeup work and will submit soon. </t>
  </si>
  <si>
    <t>Jade Bowler</t>
  </si>
  <si>
    <t>Mateus Shields de Sousa</t>
  </si>
  <si>
    <t>jade@minerva.kgi.edu</t>
  </si>
  <si>
    <t>mateus@minerva.kgi.edu</t>
  </si>
  <si>
    <t xml:space="preserve">Aayush </t>
  </si>
  <si>
    <t>aayush@minerva.kgi.edu</t>
  </si>
  <si>
    <t>Jade will not arrive in SF until September 13.</t>
  </si>
  <si>
    <t>Nina Hamidli</t>
  </si>
  <si>
    <t>Juliet Mwaniki</t>
  </si>
  <si>
    <t>julietmwaniki@minerva.kgi.edu</t>
  </si>
  <si>
    <t>Amanna Marycynthia Adaobi</t>
  </si>
  <si>
    <t>adaobi@minerva.kgi.edu</t>
  </si>
  <si>
    <t>missed &gt; 15 min</t>
  </si>
  <si>
    <t>Late for 40 minutes; email reminder about makeup work sent on Sept 20</t>
  </si>
  <si>
    <t>Maryna Yankovska</t>
  </si>
  <si>
    <t>maryna@minerva.kgi.edu</t>
  </si>
  <si>
    <t>Tuan Anh Nguyen</t>
  </si>
  <si>
    <t>nanhtuan.fly@minerva.kgi.edu</t>
  </si>
  <si>
    <t>Calvin Magara</t>
  </si>
  <si>
    <t>calvinmagara@minerva.kgi.edu</t>
  </si>
  <si>
    <t>Mohammed Badra</t>
  </si>
  <si>
    <t>mohammedbadra@minerva.kgi.edu</t>
  </si>
  <si>
    <t>Mariia Vysotska</t>
  </si>
  <si>
    <t>mariia.vysotska@minerva.kgi.edu</t>
  </si>
  <si>
    <t>I didn't see her in the lobby</t>
  </si>
  <si>
    <t>Token</t>
  </si>
  <si>
    <t>Session and Group</t>
  </si>
  <si>
    <t>Present at the session</t>
  </si>
  <si>
    <t xml:space="preserve">Time of arrival </t>
  </si>
  <si>
    <t>Minutes Late</t>
  </si>
  <si>
    <t>No</t>
  </si>
  <si>
    <t>Engaged</t>
  </si>
  <si>
    <t>Lab finished before SSS?</t>
  </si>
  <si>
    <t>Lab Score</t>
  </si>
  <si>
    <t>Francesca Amara</t>
  </si>
  <si>
    <t>Exercises Score</t>
  </si>
  <si>
    <t xml:space="preserve">Total Score </t>
  </si>
  <si>
    <t>amara@minerva.kgi.edu</t>
  </si>
  <si>
    <t>Percentage Score</t>
  </si>
  <si>
    <t>Notes</t>
  </si>
  <si>
    <t>Email reminder about makeup work sent on Sept 20</t>
  </si>
  <si>
    <t>Checked 04/10</t>
  </si>
  <si>
    <t>Tried to contact</t>
  </si>
  <si>
    <t>Karoline Olssøn Herrem</t>
  </si>
  <si>
    <t>kherrem@minerva.kgi.edu</t>
  </si>
  <si>
    <t>EDHZNpnBd94e9y5Tt3Ga</t>
  </si>
  <si>
    <t>1C</t>
  </si>
  <si>
    <t>Amanda Passos Portugal</t>
  </si>
  <si>
    <t>amandaportugal@minerva.kgi.edu</t>
  </si>
  <si>
    <t>Malia Bird</t>
  </si>
  <si>
    <t>malia@minerva.kgi.edu</t>
  </si>
  <si>
    <t>Aiko Ivy L. Kyono</t>
  </si>
  <si>
    <t>aiko@minerva.kgi.edu</t>
  </si>
  <si>
    <t>Jargalsuren Mandakh</t>
  </si>
  <si>
    <t>jargalsuren@minerva.kgi.edu</t>
  </si>
  <si>
    <t>Nikita Koloskov</t>
  </si>
  <si>
    <t>Ivana Vaseva</t>
  </si>
  <si>
    <t>ivana@minerva.kgi.edu</t>
  </si>
  <si>
    <t>Syed Muhammad Imad</t>
  </si>
  <si>
    <t>syed.imad@minerva.kgi.edu</t>
  </si>
  <si>
    <t>Waiyego Maina</t>
  </si>
  <si>
    <t>waiyego@minerva.kgi.edu</t>
  </si>
  <si>
    <t>Kz6j9EMqmDVRcP25rPJx</t>
  </si>
  <si>
    <t>Yes</t>
  </si>
  <si>
    <t>Daniel kalu</t>
  </si>
  <si>
    <t>daniel@minerva.kgi.edu</t>
  </si>
  <si>
    <t>Iroaganachi Udodirim Chigozirim</t>
  </si>
  <si>
    <t>23ZSuTCRbcUt9AeAyMP7</t>
  </si>
  <si>
    <t>udodirim@minerva.kgi.edu</t>
  </si>
  <si>
    <r>
      <t xml:space="preserve">Submitted only exercises, </t>
    </r>
    <r>
      <rPr>
        <b/>
        <sz val="10"/>
        <rFont val="Arial"/>
      </rPr>
      <t>no lab</t>
    </r>
    <r>
      <rPr>
        <sz val="10"/>
        <color rgb="FF000000"/>
        <rFont val="Arial"/>
      </rPr>
      <t>.; this student didn't arrive in SF until 9/22</t>
    </r>
  </si>
  <si>
    <t>Laura Ruiz</t>
  </si>
  <si>
    <t>laura@minerva.kgi.edu</t>
  </si>
  <si>
    <t>Shreya Chari</t>
  </si>
  <si>
    <t>k7T2R9rCF28cGv56LjLm</t>
  </si>
  <si>
    <t>shreya.chari@minerva.kgi.edu</t>
  </si>
  <si>
    <t>Email reminder about makeup work sent on Sept 27</t>
  </si>
  <si>
    <t>EDITH WAYUA NGUNDI</t>
  </si>
  <si>
    <t>edith@minerva.kgi.edu</t>
  </si>
  <si>
    <t>Joram Erbarth</t>
  </si>
  <si>
    <t>Andriy Kashyrskyy</t>
  </si>
  <si>
    <t>andriy.kashyrskyy@minerva.kgi.edu</t>
  </si>
  <si>
    <t>SxA8k5NT9wqRs2dbBd5Y</t>
  </si>
  <si>
    <t>2A</t>
  </si>
  <si>
    <t>Betemariam Asrat</t>
  </si>
  <si>
    <t>betemariam@minerva.kgi.edu</t>
  </si>
  <si>
    <t>Meliane Hwang</t>
  </si>
  <si>
    <t>MCc2vkyrmqFFUEhj4tNL</t>
  </si>
  <si>
    <t>meliane@minerva.kgi.edu</t>
  </si>
  <si>
    <t>Romi Genosar</t>
  </si>
  <si>
    <t>romi@minerva.kgi.edu</t>
  </si>
  <si>
    <t>dh7HrXm9Q36usTFBEJRd</t>
  </si>
  <si>
    <t>Helen van der Merwe</t>
  </si>
  <si>
    <t>helen@minerva.kgi.edu</t>
  </si>
  <si>
    <t>Email reminder about makeup work sent on Oct 5</t>
  </si>
  <si>
    <t>Olena Nikitiuk</t>
  </si>
  <si>
    <t>olena.nikitiuk@minerva.kgi.edu</t>
  </si>
  <si>
    <t>S52TRYDpZE49skezw4tV</t>
  </si>
  <si>
    <t>3B</t>
  </si>
  <si>
    <t xml:space="preserve">Both lab and exercises submitted. </t>
  </si>
  <si>
    <t>Gaurish Katlana</t>
  </si>
  <si>
    <t>Sean Petersen</t>
  </si>
  <si>
    <t>sean_p@minerva.kgi.edu</t>
  </si>
  <si>
    <t>8hEKtRcf4SKFeAugBH73</t>
  </si>
  <si>
    <t>Anna Archakova</t>
  </si>
  <si>
    <t>anna.archakova@minerva.kgi.edu</t>
  </si>
  <si>
    <t>8ygV5DUBeHQKGDb32zPF</t>
  </si>
  <si>
    <r>
      <t xml:space="preserve">Submitted only exercises, </t>
    </r>
    <r>
      <rPr>
        <b/>
        <sz val="10"/>
        <rFont val="Arial"/>
      </rPr>
      <t>no lab</t>
    </r>
  </si>
  <si>
    <t>Kaymin</t>
  </si>
  <si>
    <t>kaymin@minerva.kgi.edu</t>
  </si>
  <si>
    <t>N6tmpZSePaAXwBL6aBQc</t>
  </si>
  <si>
    <t>Alina Kolpakova</t>
  </si>
  <si>
    <t>kolpakova@minerva.kgi.edu</t>
  </si>
  <si>
    <r>
      <t xml:space="preserve">Submitted only lab, </t>
    </r>
    <r>
      <rPr>
        <b/>
        <sz val="10"/>
        <rFont val="Arial"/>
      </rPr>
      <t>no exercises</t>
    </r>
  </si>
  <si>
    <t>Gabriela Martins de Oliveira</t>
  </si>
  <si>
    <t>gabriela.oliveira@minerva.kgi.edu</t>
  </si>
  <si>
    <t>Lara Lowenthal</t>
  </si>
  <si>
    <t>Hut3d79DscCLEY2GBmfU</t>
  </si>
  <si>
    <t>lara.lowenthal@minerva.kgi.edu</t>
  </si>
  <si>
    <t>4C</t>
  </si>
  <si>
    <t>Submitted both lab and exercises</t>
  </si>
  <si>
    <t>Aliia Zhakypova</t>
  </si>
  <si>
    <t>aliia.zhakypova@minerva.kgi.edu</t>
  </si>
  <si>
    <t>Annemarie Raab</t>
  </si>
  <si>
    <t>S8HUeVXsCkJxH6pB3zQ5</t>
  </si>
  <si>
    <t>annemarie@minerva.kgi.edu</t>
  </si>
  <si>
    <t>absent</t>
  </si>
  <si>
    <t>Trang Thuy Tran</t>
  </si>
  <si>
    <t>trang@minerva.kgi.edu</t>
  </si>
  <si>
    <t>Brandon Plowman</t>
  </si>
  <si>
    <t>brandon@minerva.kgi.edu</t>
  </si>
  <si>
    <t>mSFGXgAz4b5xBhhTk8c2</t>
  </si>
  <si>
    <t>Gacoka Mbui</t>
  </si>
  <si>
    <t>Anar Omarova</t>
  </si>
  <si>
    <t>anar.omarova@minerva.kgi.edu</t>
  </si>
  <si>
    <t>Chaeyeon (Sherry) Lim</t>
  </si>
  <si>
    <t>sherrylim@minerva.kgi.edu</t>
  </si>
  <si>
    <t>tUBecxDDp6ns8jFQgNd5</t>
  </si>
  <si>
    <t>3C</t>
  </si>
  <si>
    <r>
      <t xml:space="preserve">Submitted only exercises, </t>
    </r>
    <r>
      <rPr>
        <b/>
        <sz val="10"/>
        <rFont val="Arial"/>
      </rPr>
      <t>no lab</t>
    </r>
    <r>
      <rPr>
        <sz val="10"/>
        <color rgb="FF000000"/>
        <rFont val="Arial"/>
      </rPr>
      <t>.</t>
    </r>
  </si>
  <si>
    <t>Sarneet Saran</t>
  </si>
  <si>
    <t>sarneetsaran@minerva.kgi.edu</t>
  </si>
  <si>
    <t>T94QkPMWSYr3mE3epxDX</t>
  </si>
  <si>
    <t>Email reminder about makeup work sent on Oct 12</t>
  </si>
  <si>
    <t>JRr4NwabUKfV4Eyp9kGd</t>
  </si>
  <si>
    <t>Norika Narimatsu</t>
  </si>
  <si>
    <r>
      <t xml:space="preserve">Submitted only exercises, </t>
    </r>
    <r>
      <rPr>
        <b/>
        <sz val="10"/>
        <rFont val="Arial"/>
      </rPr>
      <t>no lab</t>
    </r>
    <r>
      <rPr>
        <sz val="10"/>
        <color rgb="FF000000"/>
        <rFont val="Arial"/>
      </rPr>
      <t xml:space="preserve"> (email reminder sent on Oct 12)</t>
    </r>
  </si>
  <si>
    <t>norika@minerva.kgi.edu</t>
  </si>
  <si>
    <t>Submitted empty lab and exercises</t>
  </si>
  <si>
    <t>W2QFZ4rBgVBbH5wmF7sN</t>
  </si>
  <si>
    <t>Aarthi Varshini Valasubramanian</t>
  </si>
  <si>
    <t>aarthi.varshini@minerva.kgi.edu</t>
  </si>
  <si>
    <t>Viktoriia Adamova</t>
  </si>
  <si>
    <t>victoriaadamova@minerva.kgi.edu</t>
  </si>
  <si>
    <t>daSGfDrxbh8wXs76m5G4</t>
  </si>
  <si>
    <t>4B</t>
  </si>
  <si>
    <t>David Mikhael</t>
  </si>
  <si>
    <t>davidmikhael@minerva.kgi.edu</t>
  </si>
  <si>
    <t>Oyunbileg Davaanyam</t>
  </si>
  <si>
    <t>oyunbileg@minerva.kgi.edu</t>
  </si>
  <si>
    <t>Both lab and exercises submitted</t>
  </si>
  <si>
    <t>MdHytAZBTJDr5ubg7f84</t>
  </si>
  <si>
    <t>Samantha Washington</t>
  </si>
  <si>
    <t>sammgwashington@minerva.kgi.edu</t>
  </si>
  <si>
    <t>Felipe Oliveira</t>
  </si>
  <si>
    <t>7UfbU5XFYrwAVDSaMKgc</t>
  </si>
  <si>
    <t>Phuong H Do</t>
  </si>
  <si>
    <t>dophuong@minerva.kgi.edu</t>
  </si>
  <si>
    <t>nxDPqwhDHQkL9pJsrgM9</t>
  </si>
  <si>
    <t>1B</t>
  </si>
  <si>
    <t xml:space="preserve">Submitted lab and no exercises. </t>
  </si>
  <si>
    <t>Submitted lab and exercises</t>
  </si>
  <si>
    <t>Minh-Duc Nguyen</t>
  </si>
  <si>
    <t>minhducnguyen2000@minerva.kgi.edu</t>
  </si>
  <si>
    <t>attended but did not engage</t>
  </si>
  <si>
    <t>aJ3APd77KARq6Qypytez</t>
  </si>
  <si>
    <t>Doan Thi Thuy Trang</t>
  </si>
  <si>
    <t>doantrang982@minerva.kgi.edu</t>
  </si>
  <si>
    <t>Lab submitted, empty exercises</t>
  </si>
  <si>
    <t>Jiyeop Lim</t>
  </si>
  <si>
    <t>jiyeop@minerva.kgi.edu</t>
  </si>
  <si>
    <t>35 minutes late.</t>
  </si>
  <si>
    <t>Ru-Yun Chiu</t>
  </si>
  <si>
    <t>cT7BAJ8LmaEDpZVsKkUz</t>
  </si>
  <si>
    <t>ruyun@minerva.kgi.edu</t>
  </si>
  <si>
    <t>Tunu Wamai</t>
  </si>
  <si>
    <t>sdNSjVv3empgTLPFRy38</t>
  </si>
  <si>
    <t>tunu@minerva.kgi.edu</t>
  </si>
  <si>
    <t>Email reminder about makeup work sent on Oct 26</t>
  </si>
  <si>
    <t>Krithik Ravindran</t>
  </si>
  <si>
    <t>rkrithik@minerva.kgi.edu</t>
  </si>
  <si>
    <t>Didn't complete most of the notebook</t>
  </si>
  <si>
    <t>Danylo Bredun</t>
  </si>
  <si>
    <t>Tiago Bernardo</t>
  </si>
  <si>
    <t>tiago.bernardo@minerva.kgi.edu</t>
  </si>
  <si>
    <t>WdYN7nvQz68ATwkKJ3sh</t>
  </si>
  <si>
    <t>2C</t>
  </si>
  <si>
    <t xml:space="preserve">No </t>
  </si>
  <si>
    <t>Submitted empty exercises; Email reminder about makeup work sent on Oct 26</t>
  </si>
  <si>
    <t>6fnX76R4sY9h2cm8Fykc</t>
  </si>
  <si>
    <t>hbdY5ksdQJuLE5maq2wx</t>
  </si>
  <si>
    <t>Risa Bridge</t>
  </si>
  <si>
    <t>risa@minerva.kgi.edu</t>
  </si>
  <si>
    <t>Sgr4WKZ5GVXuLhe3AJTM</t>
  </si>
  <si>
    <t>w5eKJDNucEndxvEL69Bw</t>
  </si>
  <si>
    <t>Submitted an empty notebook</t>
  </si>
  <si>
    <t>Michelle Zhang</t>
  </si>
  <si>
    <t>michellezhang@minerva.kgi.edu</t>
  </si>
  <si>
    <t>Submitted a relatively empty notebook</t>
  </si>
  <si>
    <t>Ana Padme Trujillo López</t>
  </si>
  <si>
    <t>padme.trujillo@minerva.kgi.edu</t>
  </si>
  <si>
    <t>Not needed</t>
  </si>
  <si>
    <t>Assel Rabatova</t>
  </si>
  <si>
    <t>fVLNDkrg3jAMh4at49nD</t>
  </si>
  <si>
    <t>assel@minerva.kgi.edu</t>
  </si>
  <si>
    <t>Moonsup Kim</t>
  </si>
  <si>
    <t>moonsup@minerva.kgi.edu</t>
  </si>
  <si>
    <t>Elene Gogaladze</t>
  </si>
  <si>
    <t>elene.gogaladze@minerva.kgi.edu</t>
  </si>
  <si>
    <t>j3KYySKr6PD7CnQxEmDq</t>
  </si>
  <si>
    <t>Naol Sileshi</t>
  </si>
  <si>
    <t>naol@minerva.kgi.edu</t>
  </si>
  <si>
    <t>h6Y8zteuDjPC79MKNHrc</t>
  </si>
  <si>
    <t xml:space="preserve">Chika Jinanwa </t>
  </si>
  <si>
    <t>Makenzie Hanson</t>
  </si>
  <si>
    <t>Gisele de Araujo</t>
  </si>
  <si>
    <t>makenzie@minerva.kgi.edu</t>
  </si>
  <si>
    <t>kdWSgKAeQMnrYdmD8R44</t>
  </si>
  <si>
    <t>gisele@minerva.kgi.edu</t>
  </si>
  <si>
    <t>N/A</t>
  </si>
  <si>
    <t>Chika Jinanwa</t>
  </si>
  <si>
    <t>Empty submission, Email reminder about makeup work sent on Oct 26</t>
  </si>
  <si>
    <t>bDsWfu4ztPcVkE2MED7K</t>
  </si>
  <si>
    <t>50% complete</t>
  </si>
  <si>
    <t>Mingyue Tang</t>
  </si>
  <si>
    <t>mingyue@minerva.kgi.edu</t>
  </si>
  <si>
    <t>Sona Vardanyan</t>
  </si>
  <si>
    <t>sona@minerva.kgi.edu</t>
  </si>
  <si>
    <t>t4BFCycs6LDx5YkDXzmW</t>
  </si>
  <si>
    <t>Nahom Agize</t>
  </si>
  <si>
    <t>nahom@minerva.kgi.edu</t>
  </si>
  <si>
    <t>Ujeza Ademi</t>
  </si>
  <si>
    <t>ujeza@minerva.kgi.edu</t>
  </si>
  <si>
    <t>Maheem Jiwani</t>
  </si>
  <si>
    <t>maheem.jiwani@minerva.kgi.edu</t>
  </si>
  <si>
    <t>Tobias Martin</t>
  </si>
  <si>
    <t>tobias@minerva.kgi.edu</t>
  </si>
  <si>
    <t>UWkACmBtGeNwy73M9bE5</t>
  </si>
  <si>
    <t>Atahan Öztürk</t>
  </si>
  <si>
    <t>Ariane DesRosiers</t>
  </si>
  <si>
    <t>arianedesrosiers@minerva.kgi.edu</t>
  </si>
  <si>
    <t>XmL257jn7STPEJuqfpWk</t>
  </si>
  <si>
    <t>Submitted Oct 10</t>
  </si>
  <si>
    <t>Ruby Lenard</t>
  </si>
  <si>
    <t>ruby@minerva.kgi.edu</t>
  </si>
  <si>
    <t>3TgyjEG8PXVWvU9rkuC5</t>
  </si>
  <si>
    <t>3A</t>
  </si>
  <si>
    <t>na</t>
  </si>
  <si>
    <t>Nele Merholz</t>
  </si>
  <si>
    <t>nele.merholz@minerva.kgi.edu</t>
  </si>
  <si>
    <t>Ulugbek</t>
  </si>
  <si>
    <t>bkDS8SZyCtKPjQM3vV7X</t>
  </si>
  <si>
    <t>Nitin Mariserla</t>
  </si>
  <si>
    <t>nitinmariserla@minerva.kgi.edu</t>
  </si>
  <si>
    <t>ufpBCDtVyJVQT33AddXx</t>
  </si>
  <si>
    <t>Ukaegbu Precious Kosisochukwu</t>
  </si>
  <si>
    <t>precious1@minerva.kgi.edu</t>
  </si>
  <si>
    <t>3W7Ehd4JcAkPXDtufHQw</t>
  </si>
  <si>
    <t>RM6maV42Y8DjEsKbGQ5F</t>
  </si>
  <si>
    <t>Marina Berdikhanova</t>
  </si>
  <si>
    <t>4A</t>
  </si>
  <si>
    <t>marina@minerva.kgi.edu</t>
  </si>
  <si>
    <t>dX45N6aUtn2Fky9HEJCg</t>
  </si>
  <si>
    <t>Artem Kalyta</t>
  </si>
  <si>
    <t>Anais Chen</t>
  </si>
  <si>
    <t>anais.chen@minerva.kgi.edu</t>
  </si>
  <si>
    <t>SwKWNhxbz6kQdu87V79T</t>
  </si>
  <si>
    <t>Submitted lab; no exercises</t>
  </si>
  <si>
    <t>2JW3AfZFuQhN4DErx5Rj</t>
  </si>
  <si>
    <t>Jargasulen Mandakh</t>
  </si>
  <si>
    <t>d5G36JHNRXesx7Eq4fZK</t>
  </si>
  <si>
    <t>dEPBWv992hAbcrZsUNgC</t>
  </si>
  <si>
    <t>Only incomplete lab; Email reminder about makeup work sent on Oct 26</t>
  </si>
  <si>
    <t>Erin Ray</t>
  </si>
  <si>
    <t>erin.ray@minerva.kgi.edu</t>
  </si>
  <si>
    <t>4xmgwQDkG28Gh374aMds</t>
  </si>
  <si>
    <t>Submitted empty lab and notebook</t>
  </si>
  <si>
    <t>Hovhannes Alekyan</t>
  </si>
  <si>
    <t>hovhannes.alekyan@minerva.kgi.edu</t>
  </si>
  <si>
    <t>W79yktjNgcFNDJMGpTEa</t>
  </si>
  <si>
    <t>Naol was sick but submitted both lab and excercise beforehand</t>
  </si>
  <si>
    <t>MKnL7FU7QcqdvEDJJBwA</t>
  </si>
  <si>
    <t>8SGd9BAQsr7Kun3aCtXX</t>
  </si>
  <si>
    <t>Submitted an empty lab- only 1 exercise completed</t>
  </si>
  <si>
    <t>2LAuQrwE8cjd8STBVhNR</t>
  </si>
  <si>
    <t>Submitted empty lab and empty exercise</t>
  </si>
  <si>
    <t>HhaFdtCD2FDnd9RzXG2W</t>
  </si>
  <si>
    <t>Submitted lab and no exercises</t>
  </si>
  <si>
    <t>kWypD6zs8jJNCJY5ddH4</t>
  </si>
  <si>
    <t>two lates</t>
  </si>
  <si>
    <t>kd4CD6qdhLaX5vgKJMPT</t>
  </si>
  <si>
    <t>2B</t>
  </si>
  <si>
    <t>JADSCTBcsbd9hXd2MD3f</t>
  </si>
  <si>
    <t>Did not engage with the lab and submitted empty exercises. Nayyera In addition to coming late, Nayyera did not even finish one lab exercize</t>
  </si>
  <si>
    <t>qQ8kTYBw7am23pHdF6f5</t>
  </si>
  <si>
    <t>Did not submit lab, submitted empty exercises</t>
  </si>
  <si>
    <t>9D3Fb596AacGdqCMPYUK</t>
  </si>
  <si>
    <t>Submitted lab, no exercises</t>
  </si>
  <si>
    <t>KDZ5nEhWf2xUcEdSXXyL</t>
  </si>
  <si>
    <t>Both lab and exercise submitted</t>
  </si>
  <si>
    <t>UdPsvZAjFD6a5CcTd7fh</t>
  </si>
  <si>
    <t>MucSGmHrPc95F7knxsAD</t>
  </si>
  <si>
    <t>Submitted empty lab and no exercises</t>
  </si>
  <si>
    <t>Both submitted</t>
  </si>
  <si>
    <t>Y7RQjrZ7pS94Hh5UDfbh</t>
  </si>
  <si>
    <t>4b3CR56zde8MGK4ky2GA</t>
  </si>
  <si>
    <t>NSN7m7wKnBrtsTLfbP3J</t>
  </si>
  <si>
    <t>mR3G4L9gnYPcTtEw2aCK</t>
  </si>
  <si>
    <t>Submitted empty exercises, no lab</t>
  </si>
  <si>
    <t>spSjTqRgXfEM2N53Dwnz</t>
  </si>
  <si>
    <t>DE5kH8ZkNyM9AG2PcPJT</t>
  </si>
  <si>
    <t>Actively participated and solved the sticky note problem</t>
  </si>
  <si>
    <t>pAyjTUR5zD4V6CL5X7Dk</t>
  </si>
  <si>
    <t>Submitted incomplete lab, no exercises</t>
  </si>
  <si>
    <t>FyEbBnJk8dYSeUsCdGz8</t>
  </si>
  <si>
    <t>Both</t>
  </si>
  <si>
    <t>Submitted incomplete lab and empty exercises</t>
  </si>
  <si>
    <t>TCqJaxYzf9rUtVwa2DTD</t>
  </si>
  <si>
    <t>Submitted exercises, empty lab</t>
  </si>
  <si>
    <t>6qdXrGQXz9aUEuMB7xSc</t>
  </si>
  <si>
    <t>MGqeFSfdzE9cu24yVKWQ</t>
  </si>
  <si>
    <t>Actively participated and solved the sticky note problem + executed in the actual notebook</t>
  </si>
  <si>
    <t>GPDh8N2DcQRjVZAqb4zJ</t>
  </si>
  <si>
    <t>BfDtaU83u7NgyXDH2mq9</t>
  </si>
  <si>
    <t>Jc4973txTtfkDG6VRpZQ</t>
  </si>
  <si>
    <t>1A</t>
  </si>
  <si>
    <t>XT8Y9nRxtCe6ghyQmDBu</t>
  </si>
  <si>
    <t>Nayyera emailed with with medical documentation to confirm that she was ill</t>
  </si>
  <si>
    <t>Submitted empty  lab and exercises</t>
  </si>
  <si>
    <t>AUwYDvpdTzjnK5bRu844</t>
  </si>
  <si>
    <t>4eKmePNDwTGSpaF2MHR3</t>
  </si>
  <si>
    <t>submitted an empty lab, no exercises</t>
  </si>
  <si>
    <t>xqdUT4F9heeXrNnmD7HB</t>
  </si>
  <si>
    <t>cHNAMxsbB77SdCDHWa5y</t>
  </si>
  <si>
    <t>Ujeza is recovering from an accident and cannot complete the sss13 notebooks</t>
  </si>
  <si>
    <t>DKCkgVLwp6B8jnbA2ZJa</t>
  </si>
  <si>
    <t>Submitted empty  lab and no exercises</t>
  </si>
  <si>
    <t>pAmjDdzGfFHxS6PnHh8Q</t>
  </si>
  <si>
    <t>Submitted empty lab, no exercises</t>
  </si>
  <si>
    <t>W7H2UH45LAjEK6dMQPS9</t>
  </si>
  <si>
    <t>Submitted empty lab and empty exercises</t>
  </si>
  <si>
    <t>KgKnBGcawTEF934Q6d9J</t>
  </si>
  <si>
    <t>zL8J3FZhVcrbNnqmg579</t>
  </si>
  <si>
    <t>WpYv9PuNmfqMfzCK892V</t>
  </si>
  <si>
    <t>Told Gaurish to change the session beforehand</t>
  </si>
  <si>
    <t>ZtUGvC3mzyHb6rXn82Dc</t>
  </si>
  <si>
    <t>4hnKQZZd2pT4qfRu6GDN</t>
  </si>
  <si>
    <t>6bBqQdVTKC2N5TGWRF98</t>
  </si>
  <si>
    <t>HF6aRMb4T9WydjP2vDdk</t>
  </si>
  <si>
    <t>Tfvt3d4BjL5QVmcGC6hW</t>
  </si>
  <si>
    <t>Sent via email on Dec 11</t>
  </si>
  <si>
    <t>PuzfwYC4DbRmpW6CgqSC</t>
  </si>
  <si>
    <t>FLmCzV6Rb2DBegH5YWxS</t>
  </si>
  <si>
    <t>6RPdEx3fQKDeu5kthBVA</t>
  </si>
  <si>
    <t>Submitted empty lab</t>
  </si>
  <si>
    <t>h7beZ3QE52D9zZvQsXnr</t>
  </si>
  <si>
    <t>Q6tKdCSfW742q6pbua3E</t>
  </si>
  <si>
    <t>9RDVBNu8j6YDsF5Kkv7m</t>
  </si>
  <si>
    <t>SUW7kDAMdFpYDLCe83t6</t>
  </si>
  <si>
    <t>Name</t>
  </si>
  <si>
    <t>Week</t>
  </si>
  <si>
    <r>
      <t xml:space="preserve">Time needed to complete notebook (minutes)
It is not a contest. This data is needed for further improvement of the SSS (specifically, the length of the notebook).  </t>
    </r>
    <r>
      <rPr>
        <i/>
        <sz val="10"/>
        <rFont val="Arial"/>
      </rPr>
      <t>_integer/float numbers only_</t>
    </r>
  </si>
  <si>
    <t>She arrived at 3:40 session (Artem)</t>
  </si>
  <si>
    <t>comments regarding time</t>
  </si>
  <si>
    <r>
      <t xml:space="preserve">Bigger picture comments or suggestions
</t>
    </r>
    <r>
      <rPr>
        <i/>
        <sz val="10"/>
        <rFont val="Arial"/>
      </rPr>
      <t xml:space="preserve">Please try to be as precise as possible on what you think was too hard/confusing/not well-explained in the notebook. Do you have other ideas to improve this week's notebook? This may be helpful for </t>
    </r>
    <r>
      <rPr>
        <i/>
        <sz val="10"/>
        <rFont val="Arial"/>
      </rPr>
      <t>future</t>
    </r>
    <r>
      <rPr>
        <i/>
        <sz val="10"/>
        <rFont val="Arial"/>
      </rPr>
      <t xml:space="preserve"> improvements to the sessions. For things that need to be immediately addressed (questions, bugs, typos), post in Slack.</t>
    </r>
  </si>
  <si>
    <t>(including miupload error fixes)</t>
  </si>
  <si>
    <r>
      <rPr>
        <b/>
        <sz val="10"/>
        <rFont val="Arial"/>
      </rPr>
      <t>Appeared problem</t>
    </r>
    <r>
      <rPr>
        <sz val="10"/>
        <color rgb="FF000000"/>
        <rFont val="Arial"/>
      </rPr>
      <t>: import statement for miupload did not work inside the notebook. I created new env for tutoring stuff, and initially it doesn't have installed jupyter package. However, jupyter can still be run (as far as I understand, it is run from base env). MiUpload installation command inside the notebook still works, and is installed inside the used env. However, when "import miupload" statement is run, jupyter tries to find this package in base env, and as there is no such package in base env, import statement does not work. Solution: install jupyter inside the newly created env. I know, that is wierd.</t>
    </r>
  </si>
  <si>
    <t>Moved up to Nina's session</t>
  </si>
  <si>
    <t xml:space="preserve">Favour Okeke </t>
  </si>
  <si>
    <t>50 lab 40 ex</t>
  </si>
  <si>
    <t xml:space="preserve">1. It seems like lists section in the lab doesn't really show what lists do and rather focuses on basic memorization of synatxis, so can we add more practical way of showing lists? Like instead of asking just for uncommenting, there could be another similar example which they need to write from scratch 
2. The shortcut for uncomment should be displayed before first time it is required to be used(in Lists section)
3. NotImplementedError is trhown in the lab before explaining what is it which will be very confusing for students. Either eliminate exception (raise NotImplementedError()) or explain explicitly what it means before 3.2. Also, it would be better if you wrote more explicitly that students should rewrite provided code with the range in the next line( where the exception is thrown). </t>
  </si>
  <si>
    <t>30 lab 25 ex</t>
  </si>
  <si>
    <t>-There are no list exercises! maybe we can make exercise 2 use a list of promises instead of just one promise? 
-In some lab code we are iterating through lists using for loops without actually doing anything with the list elements, this could confuse people about the actual reason we use lists, definitely not for just keeping a number.  eg:
for list_item in ['a','b','c','d','e']:
  print("hello") # not this
  print("my list item is " + list_item) # but this
-in lab "elif" is mentioned just before the explanation in 2.2. The whole cell could be moved to the end of 2.2 to avoid confusion</t>
  </si>
  <si>
    <t>I had the same problem as Nikita had.</t>
  </si>
  <si>
    <t>Felipe Horta</t>
  </si>
  <si>
    <t>This new notebook looks great, apart from the things that were already said. I believe no one will finish it in time, but it has a nice scalable difficulty, so it doesn't matter that much. Congrats!</t>
  </si>
  <si>
    <t>There are a few problems with checkers in the excercise part. First, if a student runs a successful checking cell more than one time, the score will still be added and can mislead the student. Also, there are a few minor gramatical mistakes in checkers' outputs like "Did you counted all numbers?"</t>
  </si>
  <si>
    <t>40 lab 30 ex</t>
  </si>
  <si>
    <t>1) Lab is not that hard, but it took me quite a lot of time to figure out how to make an exercise with letters correctly. However, I still consider it either not explained properly (my implementation with for x in range(5) and chr(97+x) is quite hard to understanding for people who are not familiar with programming).
2) Submission failure :(</t>
  </si>
  <si>
    <t>(tried to figure out why submission failed before I understood that there was a bug xD)</t>
  </si>
  <si>
    <t>Very nice lab, clear and useful. Although it seems to me like some exercises there are "Data Camp" type, students will just blindly follow instruction and then forget about it. Other than that, everything worked fine after submission was fixed. Thank you :)</t>
  </si>
  <si>
    <t>The notebook is well written and emphasis on critical thinking. Some problems might be challenging, I would recommend adding more clear language in lab section question 2a and emphasis on fact that one loop should be used. Also If possible we could add a hint that will only appear if the student has failed the task three or more times to give them the right direction.</t>
  </si>
  <si>
    <t>40 lab 35 ex</t>
  </si>
  <si>
    <t xml:space="preserve">Everything is fine with the lab. </t>
  </si>
  <si>
    <t>20 lab 50 ex</t>
  </si>
  <si>
    <t>The lab section is good but I feel the exercises might be more challenging than they can handle at the moment</t>
  </si>
  <si>
    <t>Lab:
1. under "2.1 functions" &gt; "lets have a deeper look" its stated that you can indent with 4 spaces, I think it should be more like "should be indented with 4 spaces OR one tab, just pick one and use only that!", or If we want it to be easier to understand we can only mention tab, I didnt see anyone using 4 spaces in our SSS sessions
2. It seems we are building up to "range()" being a function in 2.1, but its not mentioned in the end? was this #intentional to not get the students confused?
Exercise:
4. "Exercise 1. Markdown" seems incomplete
5. in most of the exercises there is no easy way for the student to quickly check if their code is correct or not. Maybe we can add a "hint" in the beginning to tell the students that they can write print statements etc. to check their code themselves?
7. OPINION HERE: (referencing "Ex 6: Strange Booleans") Also im still perplexed by the insistence of trying to teach weird python quirks. like how python would happily execute "R and S" if R is false and S is undefined (for reference this wouldnt work in most other languages I know, the compiler wont let you use unset variables!). And also stuff like "print("hello" or 0)" which doesnt really make sense at all. I think we are teaching people bad habits! in any normal usage people shouldnt even use code like this, use numbers as bools, or try to to something like "print("hello" or "goodbye")". A better usage case would be "if number != 0" or "if len(string) &gt; 0".</t>
  </si>
  <si>
    <t>50 lab ex 25</t>
  </si>
  <si>
    <t>A recurring theme I saw in notebooks is touching on subjects the students don't know about, often without enough explanation. For example this week had inputting functions as arguments, Latex and HTML. These can be confusing for students, so please be aware of them and either add more explanations or get rid of them if they're not necessary.</t>
  </si>
  <si>
    <t xml:space="preserve">40 lab ex </t>
  </si>
  <si>
    <t>Ex4 asks to create a function which  takes end_point as an argument and returns a list containing every second element up to this argument. What list are we looking at/are we considering?</t>
  </si>
  <si>
    <t>15 lab 45 ex</t>
  </si>
  <si>
    <t>I have concernes about how the algorithm for lazy boolean functions works in python. I think that they check left part for "NOT FALSE" rather than for "TRUE". It matters, because any value that is not 0 in python is not false, if you explicitly convert it to boolean - it will give you true, however if you write for ex. 'hello' == True, it will give you false.</t>
  </si>
  <si>
    <t>45 lab 35 ex</t>
  </si>
  <si>
    <t>30 lab 60 ex</t>
  </si>
  <si>
    <t>LAB:
1. in the beginning under 1.1 when asking the students to remember how to add stuff to a list maybe we should encourage them to go look at google if they dont remember. That would be a helpful habit. (lol it was explained just afterwards. but yeah still i will keep this point.)
3. In the  list methods table, instead of putting parameters in another column maybe writing them like '.insert(_index, item_) would be more helpful
5. Are we ever going to teach them '+='? Is it intentionally left out?
EX
1. Ex 3 looks too hard, pretty much no one was able to do the SSS2 Ex 3, and this one is a similar one to that. People dont really know algorithmic thinking yet. Maybe we should give them the basic idea of how it should work and let them do the implementation? Maybe add it after the ex and say sth like 'try to come up with something yourself or check the hint below!' but honestly I dont know, maybe putting these hard stuff will work nicely with Minervans. Also people who stuck on SSS2 Ex 3 said they will be coming to OHs to do it, so it is a good thing? Is this #intentional? Still having a hint there would make our life easier in the SSS because we had to explain the same 'hints' to everyone, and they still didnt manage to do it in SSS time.
2. Ex 4 explanation can be more clear.
3. Ex 5 is even harder! same comments apply
4. in Ex 6 function declaration you have 'last2' instead of 'lst2'
5. And we dont have the checks for the Ex yet</t>
  </si>
  <si>
    <t>40 lab ex 50</t>
  </si>
  <si>
    <t xml:space="preserve">
Lab:
1.1.        It would be good to do an example for each of the methods instead of a table. The part about using tab for completion is very useful and should have been introduced earlier, preferably with a “Using the environment” unit in the first or second week
1.5. I would like to see some explanation about primitive types vs objects that will explain and generalize this behavior
2. We already used this pattern last week. Also, they weren’t yet introduced to += and -= and this is a good time to do it (if not earlier).
3. Direct the students to the conversion guide right away. No use in them trying and failing or finding a bad solution. Also, The HTML in my pdf was not translated. Is that ok?
Exercise:
General notes:
1. Would like to see bigger, more integrative exercises in the future, even if they take the whole SSS.
2. Providing checks for the functions they should write can be a good idea.
3. We should really have learned len() by now
Exercise specific:
2.        We already used the pattern last week in an easier example, this is too easy. I think the best solution is to move the tautology/contingent/contradiction checking function to this week (for the next classes)
5. Very hard and even harder without knowledge of len(), enumerate(), or while which I feel they should know for this.
6. Again I feel like a key piece is missing which is the “in” operator
Checks: Not implemented yet
Reflection: There is no cell for that
</t>
  </si>
  <si>
    <t>all+FA</t>
  </si>
  <si>
    <t xml:space="preserve">People have big confusions with delegates both in FA classes/assignments and in SSS notebooks. The level of programming is not that hard in FA, and in both cases the usage of delegates is beautiful and correct in terms of nice code, but unnecessary and can be replaced by simply calling the function. </t>
  </si>
  <si>
    <t>I think we should put more effort on commenting the code. The week 4 has an assignment deadline, and assignment requires comments. However, the only moment where we emphasized on the comments was during one of the previous weeks. I believe that it would be useful to emphasize on comments at least before each assignment.</t>
  </si>
  <si>
    <t xml:space="preserve">I like the idea of doing a recap. Good job
There’s an error in exercise 2: 
Replace: new_index = (alphabet.index(letter)+13)//26
With: new_index = (alphabet.index(letter)+13)%26
Also, please provide the alphabet list, it will take the students too much time to do it themselves
</t>
  </si>
  <si>
    <t xml:space="preserve">This is my review for SSS5 Ex:
1). The notebook is long. All the exercise would take around 45 minutes. 
2). This is a nice change of pace, the exercise feels previously done but are slightly different.
3). The challenge section is very well crafted but, generating alphabet list uses order function for string, this could cause trouble. I would suggest adding already set up alphabet list.
</t>
  </si>
  <si>
    <t xml:space="preserve">Week 1
On week 1 checks Fahrenheit checker there is an extra paranthesis giving a syntax error.
Week 2
on exercise 1 you should tell what the function name should be for the check to work properly, not many people will name it 'my_decision' randomly on their own! Also write what the 'tiredness' value can be equal to. Also you are not asking them to return anything, but the check wants a return! Define input-output more clearly!
Also on checks I dont know what the second one is checking but it gives me an error too "Exercise 1 (test2): Wrong value returned"
Week 4
on exercise 6 the function still has the parameter 'last2' instead of 'lst2'
also checks gave me a score of 12 out of 10
New exercises:
on 2. secret message 'if the letter is not in our alphabet variable' line should be 'if the letter is in our alphabet list'
</t>
  </si>
  <si>
    <t>35 lab ex 40</t>
  </si>
  <si>
    <t xml:space="preserve">Lab:
1.        Turtle doesn’t draw anything for me.
2.        When are we going to learn dictionaries? I felt like dataframes are easier to explain with them.
Exercises:
1.        In exercise 3, there is a typo in printing lenght instead of length
2.        Can you provide tests for the functions? Is there a reason you require students to write them themselves?
</t>
  </si>
  <si>
    <t>45 lab 60 ex</t>
  </si>
  <si>
    <t>• For me, turtle freezes the kernel to the point where it needs to be killed from the task manager
• In exercise 4, the 'correct' mean and median values are off by 2 for 'ages' and by 100 for 'icecream' from the actual values. For example, for 'ages' it says that the stats should be (18.0, 17.5, 2.646) when in fact they are (20.0, 19.5, 2.646), For 'icecream' it says  (376.0, 380.0, 30.094), but should be  (276.0, 280.0, 30.094).</t>
  </si>
  <si>
    <t>Review of SSS Notebooks Week 6:Ex 4 - Text provides correct answers to the calculations using the list that was altered in the Lab, while in the exercises we import the unaltered list.Ex 7 - instructions should say "Set the bars in the histogram you created for exercise 6"</t>
  </si>
  <si>
    <t>30 lab 20 ex</t>
  </si>
  <si>
    <t>I dont have anything to add this week other than stuff about googling and turtle should have been introduced earlier.</t>
  </si>
  <si>
    <t>Following up for notebooks</t>
  </si>
  <si>
    <t>20 lab, 30 ex</t>
  </si>
  <si>
    <t>Turtle module is very interesting but everything crashes on launch. I tried to work with this module separately in Spyder 
but it also crashed. I am not sure what is the problem, but it seems that the module is outdated and not compatible with newer 
software versions. Other than that the exercises and lab are great - easily understandable and clear. I would insert some links 
about general use of NumPy, matplotlib and pandas so the students can get some more information about it. I like how you
made them google everything, really teaches them how the programming works xD.</t>
  </si>
  <si>
    <t>20 lab, 25 ex</t>
  </si>
  <si>
    <t>Lab:
Say that the CodeLens is in the website Python Tutor so they know how to access it later without your HTML magic
Ex:
in the ex2 we are not importing random library, maybe add a comment line with TODO to import it?
Exercise 4, you should loop while the number is greater than zero, and stop when it is equal to 0...
Ex 6: I think the second num_special_numbers1 should be numbered 2
Ex 7: I think this ex maybe a bit challenging but i dunno
I think this week is good overall</t>
  </si>
  <si>
    <t xml:space="preserve"> 20 lab, 30 ex</t>
  </si>
  <si>
    <t>Besides points previously mentioned, no issues were found.</t>
  </si>
  <si>
    <t>20 lab, 30ex</t>
  </si>
  <si>
    <t xml:space="preserve">1.        Excuse me for the question but why are we learning pseudocode? It’s kind of a niche thing. Will it be needed in assignments?
2.        Cool implementation of Python tutor!
3.        Why are we doing nested loops again? They should be pretty adept with them by now.
4.        I think the explanation for while loops is a bit off. If we want just to use a counter, we will rather use for I in range(n). while loops are supposed to work until a certain condition holds, one that cannot be predetermined. A better example is the falling leaves, because you don’t know how many times you need to iterate beforehand. I think it’s important to explain which you would use where.
Exercises:
1.        Exercise 4 will not actually show the final day. This is a common occurrence with while loops and I think it will be good to discuss and show it.
</t>
  </si>
  <si>
    <t>25 lab, 35 ex</t>
  </si>
  <si>
    <t>35 lab, 25 ex</t>
  </si>
  <si>
    <t xml:space="preserve">  Lab:
1. It would be convenient to add steps numeration to pseudocode example
Exercises:
1. Ex. 3 will be tough
2. Ex. 8 - quite easy, but probably we will have bunch of questions about it
</t>
  </si>
  <si>
    <t>30 lab ex 30</t>
  </si>
  <si>
    <t xml:space="preserve">Lab: 
1. Can we add an optional challenge – create the guest list with only one line of code (hint: google python list comprehension)
2. Not sure what this cell does but it causes an error: df["weight"].mean()
</t>
  </si>
  <si>
    <t>20 lab 35 ex</t>
  </si>
  <si>
    <t>LAB
2.1 I dont think many students will understand what we are doing by trying to remove the dollar signs, removing the comma, and trying convert the variables in the list. Maybe put all these into different steps to show the errors generated before using complicated list and replace stuff?
like "so we have this variable that is &lt;number = "$10,000.00"&gt; lets use &lt;float(number)&gt;! oh no it doesnt work! lets do this this and this, etc.
I would even also want to remind them of the "lets encrypt our message!" exercise to try to at least get them to see what happens behind the scenes when we use .replace()
However all this can make that part longer, sooo i dunno
2.2.1 There is a random scipy thingy without any explanation?
EX
3 maybe add a codelens so people can understand better what is happening here instead of randomly picking one of the options and achieving success?
5 &amp; 3, maybe choose 1.1% chance instead so we get the answer 9 seasons instead of 13? (the actual show has 9 seasons :P) or change the average dates per season to 14 to get the same answer (lol Im like half way through HIMYM so dont judge me if im missing a joke here)</t>
  </si>
  <si>
    <t>I didn't got her notebooks</t>
  </si>
  <si>
    <t>35 min, 35</t>
  </si>
  <si>
    <r>
      <t xml:space="preserve">LAB: </t>
    </r>
    <r>
      <rPr>
        <b/>
        <sz val="10"/>
        <rFont val="Arial"/>
      </rPr>
      <t>Suggestion:</t>
    </r>
    <r>
      <rPr>
        <sz val="10"/>
        <color rgb="FF000000"/>
        <rFont val="Arial"/>
      </rPr>
      <t xml:space="preserve"> Most student don't know the error types and will be confused by the errors they see. We should provide them with list of common errors and maybe even devote a part of SSS for identifying those errors and correcting them. Otherwise, from experience in previous SSS, the students will be just stuck as they can't comprehend error messages.
1.1 Putting actual link to the CodeLens  would be more beneficial as student can see the whole code and play with it more freely than in the notebook. 
1.2 I feel like this ex is too copy/paste style but at the same time because of the description being ambiguos students can get confused even with copy/pasting. I would suggest making the descriptions more concise and giving them different examples from what they actually need to do(so, the example and the actual cell they work on are different tasks).
2.1 love the pandas :3 But why there is  df['weight'].mean() cell???? 
In converting the list to float, the name of list in the comments is written wrong (mid_med[i]), it should be mid_med_list[i]. This could potentially mislead students.
</t>
    </r>
  </si>
  <si>
    <t>35, 45</t>
  </si>
  <si>
    <t xml:space="preserve">No errors found besides the ones already pointed out. The only comment is that I think the exercise part is a bit too long and repetitive (too many similar simulation). Instead, I would merge them into only one more complex one, with multiple steps. </t>
  </si>
  <si>
    <t>Facing difficulty whille coding/ basics are unclear</t>
  </si>
  <si>
    <t>30, 40</t>
  </si>
  <si>
    <t>30, 50</t>
  </si>
  <si>
    <t>40, 30</t>
  </si>
  <si>
    <t xml:space="preserve">Lab:
1.        Can we get equal_check to do (1- x/y) &lt; .01 and (1- x/y) &gt; .01 ? The function doesn’t really make sense here. It will input true if your function outputs 0, e-10 or e-1000.
2.        You write that the error is “due to precision and rounding issues with floating point numbers”. Students don’t know what floats are. Either explain or avoid terminology and just say something like “rounding errors”
3.        In 1.2, the mean is not printed
Exercise:
1.        The first two exercises are bit too similar the labs. Can you spice them up?
2.        Exercise 4 – You should use the binomial distribution, not the geometric like the hint suggests
</t>
  </si>
  <si>
    <t>80, 60</t>
  </si>
  <si>
    <t>This one has some lengthy comments... sorry, as teaching all this to my peers was a huge portion of my last year, i couldnt help myself. Also this assumes not everyone will perfectly learn the class material during the FA classes, which may or may not be a good assumption... What is the success rate of the brain surgery? :dancing_penguin:
Lab:
lol not even the lab thinks the students will do the lab prior to coming to SSS anymore.
1.1: some people may get confused about how to do it in one line? maybe write something like "try to convert the above equation into something python can understand. You can do this even in one line!'
and actually doing it in one line is quite confusing too, soo many easy ways to just misplace a parenthesis
I agree with Peleg on the float rounding error thing, we need to either explain it properly (floats are used by computers to do quick and dirty calculations so they are imprecise and may show small errors etc, there can be a whole paragraph explaining this) or just brush it over. Also introducing a method like math.isclose(a, b, rel_tol=1e-2) in addition to the example equal_check given can be helpful too.
It may be nice to point out that the adding up of binom.pmf is what binom.cdf does, and the second thing can be replaced by "stats.binom.cdf(110,120,0.9) - stats.binom.cdf(69,120,0.9)"
1.2 this shouldnt really start with a 'however'. Just start with sth like "another way of calculating binom dists are by approximating them using normal distribution! Also np is 108, so obviously over 10, is this really the thing we are looking for? I didnt really understand the &gt; 10 thing
adding a graph of the binom dist we have and a approximated normal dist on top here would help a lot for students to visualize what we are trying to achieve
Also why are we doing this exactly? we've just shown students that python makes calculating binoms easy, and now we are talking about how hard it is to do by hand again... it doesnt make sense, as if any of us will calculate any of this by hand at any point in our lives. Talking about the real positives and listing them like 'normal distributions makes life a lot easier because of this this and this (ie more straightforward methods, sd calculation, etc) is the way to go I think (I dont know if this is touched in the FA classes). making a bullet list would also catch people's attention. there arent many visual things in this SSS.
On that point maybe we should add graphs of all of the distributions to the SSS? I havent checked the pre class work yet, but still having the graphs in the SSS would help with visualization. (sorry this is kind of extra workload for you guys but would help students a lot I think, as im also quite sure not everyone will understand these perfectly during class [or im totally wrong and Minerva education will magically make everyone understand all of these hard concepts, still a little help wont hurt right?])
"Fill in the code below to approximate the probability that between 70 and 110 customers will show up. Hint: it may be helpful to draw a distribution first and shade in the relevant area under the curve. You should get a result around 0.73." Im lost. Why and how are we 'approximating'? why not just calculate? do we somehow draw the dist on a napkin (FA LBA be like) and and guess the area? maybe Im just missing something we will do later in class, but I feel like what this is trying to say is: "try to use the z score as shown above to calculate the prob between 110 and 70, hint you may subtract something from something!" In addition to that point, one hardest thing I kept teaching my peers in highschool literally before each exam was the z score, and I dont think this short section is doing justice to it. Again maybe i am totally wrong and everyone will come to this SSS perfectly knowing the z score and will do these in a breeze. (on a side note, we dont even need the z value, we can use "stats.norm.cdf(100,loc=mean,scale=sd)", If we are going to do it the hard way, at least show the easy way later?)
2. Another general thing, I feel like having an ongoing "cheat sheet" of everything we've learned so far may be helpful? like all the numpy functions and all that kind of stuff. maybe we should encourage students to take notes instead... 
Ex:
2. you are telling us to calculate the SD but forgot to change some of the names in the code! 'this_mean' should be 'this_sd' 
4. isnt this exercise a bit hard to simulate? the chance of the napkins randomly being right is 1/10!, so the mean we would get is 10!, right?  even doing 10 trials takes 10s of minutes as the average length is 3628800 and random.random (or worse yet, random.shuffle) takes ages... Reducing the napkin count to something more like 5 would help a lot. Maybe you assumed this as I see no napkin count is given in the question. Also I didnt use either of the distribution functions and just used the mean of Geometric distribution, which is 1/p, which gives me the same answer as the simulations so its correct! the hint is kind of misleading and it took me way to long to figure it out :P
Also another general thing, a lot of the students are complaining that the labs and the exercises arent related at all, and that it is really hard to do the labs on their own, so they just dont do it before the SSS. something to think about...</t>
  </si>
  <si>
    <t>30,40</t>
  </si>
  <si>
    <t>LAB 2. Add plt.show() to plot histograms and incentivize students to change the amount of bins to see the normal distribution better.EXcomments and names of variables in ex 2 need to be changed. Also, in Ex 4 the probability is so low that most of the times the simulation just returns 0</t>
  </si>
  <si>
    <t>30, 45</t>
  </si>
  <si>
    <t>Lab:35, Ex: 40</t>
  </si>
  <si>
    <t>45, 30</t>
  </si>
  <si>
    <t>Lab:
1 for the expected value question, maybe putting the formula E(X) = ∑X * P(X) above can be helpful
possible_values = [], why do we store these in a list when we can just call r(k)... its just extra steps
2.1 what does: "sample mean to differ from the true mean by less than or equal to 1 session?" mean? why do we want this "|sample mean−true mean|&lt;=1" value to be less than one?
Object `np.random.choice # try it yourself` not found. "nuff said. (put the comment on a different line!)
wow with the sample_procedure thing and later we are using lots of lists and taking variables out of lists one step after the creation of the said list... I dont know if this will help or confuse students but it definitively doesnt feel like good practice... so many redundant for loops and functions. but just using the lists in place may confuse students, so I will leave this as a consideration for furthers SSS, after getting some feedback from students. (FEEDBACK: It confused them)
In general love the simplicity and clarity of this SSS! Also good thing to mention "ask the peer tutors" a lot, maybe this will make the shy students more likely to ask.
3.2 I downloaded the SSS10 from the drive folder 1h-ish ago and it still had "median salary and mid-career salary"
Exercise:
2 if students go back to the lab to edit that part, how are we going to grade it?
3 fancy graph!
5 interesting last question...</t>
  </si>
  <si>
    <t>45, 25</t>
  </si>
  <si>
    <t>SSS101) LAB. I really like how the problem lab gradually evolved into one complex solution to a very real problem. I feel like that is what was missing, small steps that build up to something the is useful out there. Congrats guys! 2) Ex 4. when you plot the expected value without changing the range, it just seems like a direct relationship, which could be confusing and misleading. Maybe remind in the prompt that one should increase the length of the x-axis. 3) Ex 2. Remind them to copy all the defined functions from the lab, not only the one in the last cell, which depends on the others.</t>
  </si>
  <si>
    <t>30, 60</t>
  </si>
  <si>
    <t xml:space="preserve">Lab:
1.        Can we get rid of creating the first function? I don’t see a need to do a function that just subtracts 100 then runs another function
2.        The description for the last part of 3.2 still mention the variables from SSS8 instead of the new variables
3.        Can you add an example for the last function? Maybe test it on depends_times (and probably add an outlier because I don’t think there’s one.
Excersize:
1.        In exercise 1, you want to create new lists, so naming the input and return values the same is misleading
2.        Exercise 1:  The distribution is not normal so actually most of the data points are outliers. This is confusing. Can we do a different dataset
</t>
  </si>
  <si>
    <t>40, 20</t>
  </si>
  <si>
    <t xml:space="preserve">Lab:
1.        Range is an object and not a function yet it is treated here as a function
2.        I really feel like we cannot talk about arrays without touching on the difference between lists and arrays – that is immutable versus mutable and performance. The things you can do with arrays are easily achievable with list comprehension, but the reason data scientists use arrays is because of superior performance
</t>
  </si>
  <si>
    <t>25,10</t>
  </si>
  <si>
    <t>This wil either leave students confused, or give them a breather from algorithms with datascience stuff that is just memorization</t>
  </si>
  <si>
    <t>40, 25</t>
  </si>
  <si>
    <t>SSS11 LAB
3.3. The text says "Recalling how we turned a range to a list earlier this session",  is it referring to the linspace function? If yes, how is that related to converting df to list?
EX
1. Maybe import the arrays instead of making the student copy and paste three different cells.
3. "Note: This dataset contains about customers purchases during the Black Friday" should be changed to "Note: This dataset contains information about customers purchases during the Black Friday"
It would be good if the lab showed how to query with two conditions, such as this exercise requires.</t>
  </si>
  <si>
    <t>35,37</t>
  </si>
  <si>
    <t>LAB:
Grammar on the opening text before warm up: "tips and tricks that can uses while debugging" &gt;&gt;&gt; "tips and tricks that you can use while debugging"
We cant see the warmup score in executed cell itself! so sad!
1.2, 1.3, 1.4: Cant edit the cells
1.5: Maybe touch on camelCase, PascalCase (I had to look this one up lol), and snake_case a bit? just a short paragraph like this will suffice I think:
As you might have noticed, we cant use spaces in variable names, so programmers have come up with creative ways to make their names still readible without spaces. These are mainly the 'camelCase' (and its brother 'PascalCase') and the 'snake_case'. As you might have noticed, we mainly used the 'snake_case' in Python, but this is not the case for other languages. For example, C# uses 'camelCase' for variable names and 'PascalCase' for method names. Its good to follow the standards of the language you are using. However, as long as you stick to one convention throughout your code, the style you follow doesn't matter!
Right after that, there is an sssSSSsss tips box asking a question! This breaks the conventions :( I suggest putting the name case info above in the snake tip box and putting that question below (also add a 'ANSWER HERE' cell too ?)
2.2: nice mentioning the print method of debugging lol, reminds me of times where i had 20 different print statements named 'yay' 'yay1' 'yay2' etc. in different places of the code trying to catch one bug...
Nice and short lab. 
EX:
nice recap and nice exercises :) I hope people actually complete the old exercises because they were the kinda boring but necessary copy-paste ones.
2.Add an sssSSSsss tip here: 'You can check the SSS11_Lab to find out how to complete these exercises if you haven't completed them already! If you have completed these before, you can skip them.'</t>
  </si>
  <si>
    <t>Juraj Vasek</t>
  </si>
  <si>
    <t>ALLL</t>
  </si>
  <si>
    <t>None</t>
  </si>
  <si>
    <t>Idea for the next year, send a performance repot to students every two weeks about their performance during the SSS (grades and percentage)</t>
  </si>
  <si>
    <t>35, 40</t>
  </si>
  <si>
    <t>its 'SSSsss-tip' not 'Pssss tip'!
Challenge 1: 'minerva' is not a person... why would it be in a list of 'good kids'? It doesnt make sense. (lol i didnt even understand we where checking if they were in the list before looking at the solution) Maybe do sth like 'how many people in the minerva list is in the good people list?' or if we are going for the same difficulty, 'is person named X is in the list?' or 'is for some reason these school names are in the list?'
and also lets not put Harvard into the list, only Minerva can be good XD
Challenge 2, 3: make the test case in the second cell letter 'A' (and B and C) so that its easy to just look at the test cases
Challenge 3: maybe hint at the fact that they can use the previous function here?
Chalenge 4: list the rules instead of putting a paragraph.
index the gifts 0,1,2,3 ! or 'name' them instead of indexing them? Same problem in C5 too.
histogram the expected kids instead of plotting them, it doesnt make sense to plot EV anyways.
I think this SSS is quite nice and short. (replying to Peleg) Although I also finished it quite fast, im sure some will still struggle a lot and will take at least 1h30 to finish. And given that it is a really hard week, it should stay short. Especially the C4 and C5 will be difficult for some given the algorithmic complexity.
Challenge 5 is not marked optional in the actual SSS, 
Also i didnt implement the C4 in the 'easy way' because its not that apparent to stop at just 2 as the easy way, so C5 and C4 were about the same difficulty for me. I dont know how students will think but maybe C4 rules can be simplified to make it an obviously easier problem than 5 &gt;&gt;&gt; The kids will only accept gift 2 if its of a higher index, if not Santa leaves the poor kid with no gift, find expected amount of kids getting a gift (C4 can be renamed 'risky kids' to reflect the change lol)</t>
  </si>
  <si>
    <t>She said she will come to the second session today</t>
  </si>
  <si>
    <t>S; checked,  no NB submitted</t>
  </si>
  <si>
    <t>S: checked. All good.</t>
  </si>
  <si>
    <t>S: checked. No NB submitted.</t>
  </si>
  <si>
    <t xml:space="preserve">S: checked. All good. </t>
  </si>
  <si>
    <t>Nobody did the lab beforehand so no exercises were finished</t>
  </si>
  <si>
    <t>S: cheked. Poorly done, 0s.</t>
  </si>
  <si>
    <t>Calvin couldn't submit his lab, so he sent it to me via email</t>
  </si>
  <si>
    <t xml:space="preserve">Sean found the exercise long </t>
  </si>
  <si>
    <t>Submitted empty lab, didn't ask any questions during session/ maybe she was doing her asssignment sent a follow up message/ invited her to office hours</t>
  </si>
  <si>
    <t>S: checked. All good. Did all the work by himself</t>
  </si>
  <si>
    <t>Trouble with MIUPLOAD</t>
  </si>
  <si>
    <t>Stayed after the session but was doing other work</t>
  </si>
  <si>
    <t>Absent due to personal reasons/thanks Wolu Chukwu for filling in all absences tab</t>
  </si>
  <si>
    <t>Completed last week's lab and exercise during SSS</t>
  </si>
  <si>
    <t>There is some confusion about her attendance</t>
  </si>
  <si>
    <t>Struggled with some logical errors</t>
  </si>
  <si>
    <t>was working on her AH assignment for a while</t>
  </si>
  <si>
    <t>Na</t>
  </si>
  <si>
    <t>S: in the system the Ex NB is missing.\\ Was busy with assignment but completed the work later</t>
  </si>
  <si>
    <t>Hey solved all the problems without any help</t>
  </si>
  <si>
    <t>Didn't did the labs because there were no office hours/ stayed in the second session</t>
  </si>
  <si>
    <t>Did her work</t>
  </si>
  <si>
    <t xml:space="preserve">Always energentic </t>
  </si>
  <si>
    <t>She was having trouble in labs/ due to some cells were not working</t>
  </si>
  <si>
    <t>`</t>
  </si>
  <si>
    <t>Ariane did a good job as usual</t>
  </si>
  <si>
    <t>S: checked poorly done</t>
  </si>
  <si>
    <t xml:space="preserve">Ruby is also improving a lot. </t>
  </si>
  <si>
    <t>Nele is doing okay</t>
  </si>
  <si>
    <t>---</t>
  </si>
  <si>
    <t>Not bad</t>
  </si>
  <si>
    <t>She still seems to be stuggling. I am kind of curious about her FA grades. I wonder If there is a correlation between SSS scores and FA grades</t>
  </si>
  <si>
    <t>Assel seems to have picked up the pace</t>
  </si>
  <si>
    <t>Skipping SSS because of other work...</t>
  </si>
  <si>
    <t>Although Ariane didn't come to the lessons, she did complete all of the lab, however she didn't complete the exercises like the rest of the people</t>
  </si>
  <si>
    <t>Ruby was very good and happy in this lesson.</t>
  </si>
  <si>
    <t>Nele was good similarly.</t>
  </si>
  <si>
    <t>I don't have anything to say. Maybe he will be more motivated with another peer tutor? We just dont match</t>
  </si>
  <si>
    <t xml:space="preserve">Padme also managed to do a lot in this lesson. At least for the Lab section. </t>
  </si>
  <si>
    <t xml:space="preserve">I just hope she comes to OHs. </t>
  </si>
  <si>
    <t>Similar progress to rest of the students. She also had lots of problems with the data importing processing things, and she didn't ask me anything, leaving those parts empty.</t>
  </si>
  <si>
    <t>Like the other weeks she just skips the lab to do the exercises, however she is progressing fine.</t>
  </si>
  <si>
    <t>People did not submit much because we had a bunch of assignements.</t>
  </si>
  <si>
    <t>Coding started before SSS?</t>
  </si>
  <si>
    <t>Juraj: Previous score 0</t>
  </si>
  <si>
    <t>Juraj: Previous score NA</t>
  </si>
  <si>
    <t>53mcy5QDHG7HaBSNYvhR</t>
  </si>
  <si>
    <t>She came to the class, but she was used to go to hospital after 20 minutes of the class. The lab was submitted in advance</t>
  </si>
  <si>
    <t>Was in Nikita's session</t>
  </si>
  <si>
    <t>Juraj: Previous score 13</t>
  </si>
  <si>
    <t>BpZvdjwK8zmHCWmb378D</t>
  </si>
  <si>
    <t xml:space="preserve">
</t>
  </si>
  <si>
    <t>S; no submisiion</t>
  </si>
  <si>
    <t>Got his lab on tuesday(problem with miupload)</t>
  </si>
  <si>
    <t>Facing problem uploading MIUPLOAD will email it soon</t>
  </si>
  <si>
    <t>As always is very hardworking and pays 100% attention</t>
  </si>
  <si>
    <t>She is struglling with some problems I will ask her to come to OH</t>
  </si>
  <si>
    <t>MIUPLOAD not working for him submitted through email</t>
  </si>
  <si>
    <t>Was in Nikita's session today</t>
  </si>
  <si>
    <t>Sherry is not in San Francisco but she will be uploading her notebooks soon</t>
  </si>
  <si>
    <t xml:space="preserve"> </t>
  </si>
  <si>
    <t>Ana has requested to attend the first time slot today.</t>
  </si>
  <si>
    <t>Naol was sick, but did both the lab and excercises beforehand</t>
  </si>
  <si>
    <t>Maheem has improved significantly, perfect score last week and 74% this week :)</t>
  </si>
  <si>
    <t>She is working quite fast and efficiently, asking questions when she needs.</t>
  </si>
  <si>
    <t>Ruby was very happy this week because she was able to most tasks without much help from us tutors. She is still a student that is a joy to be a tutor to.</t>
  </si>
  <si>
    <t xml:space="preserve">Nele was also able to most of the tasks without much help this week. </t>
  </si>
  <si>
    <t>Nitin pretty much talked half of the SSS, I tried to keep him from talking, but apparently my efforts werent enough to make him actually do the task. He was also angry about the fact that I logged that he was late... So I dont know how do I actually motivate him, my earlier trys didnt really work, he just doesn't care/priorites other stuff over SSS.</t>
  </si>
  <si>
    <t>From her notebook I see that she still have hard time with some of the basic stuff. But she didn't ask any questions at all during the SSS, and she looked fine when  I checked her screen discreetly but apparently she was just skipping the tasks without doing them correctly.... Dont know what to do at this point.</t>
  </si>
  <si>
    <t>Similar to Padme, she just doesnt ask for help. She also stopped coming to OHs unlike how she did previously. Lack of motivation or other priorities?</t>
  </si>
  <si>
    <t>She is definitelly trying hard</t>
  </si>
  <si>
    <t>I didn't check how Assel was doing this session but apparently she wasn't doing much. However at least she do know the core concepts by now, so I dont think she will have that much problems.</t>
  </si>
  <si>
    <t>she will be coming to the session 2 today</t>
  </si>
  <si>
    <t>I checked with her and apparently she had problems uploading, will update later, In the SSS she was did her work</t>
  </si>
  <si>
    <t>he will be coming to the session 3 or 4</t>
  </si>
  <si>
    <t>She is working slowly and not asking anything, I dont know why she didnt submit anything though, maybe there was an error? I will ask her</t>
  </si>
  <si>
    <t>She is also working slowly and isolating herself. I hope she comes to OHs</t>
  </si>
  <si>
    <t>She came for the session 3</t>
  </si>
  <si>
    <t>Lab done before SSS?</t>
  </si>
  <si>
    <t xml:space="preserve">Lab Score </t>
  </si>
  <si>
    <t>Ex Score</t>
  </si>
  <si>
    <t>Camila requested to attend the 2nd hour today.</t>
  </si>
  <si>
    <t>S: no NB submitted</t>
  </si>
  <si>
    <t>Juraj: Previous score 6</t>
  </si>
  <si>
    <t>Repeatedly does not even finish the lab and plays with her phone half the time</t>
  </si>
  <si>
    <t>Ulugbek Kadyrbekov</t>
  </si>
  <si>
    <t>Note from Nikita: Albin had problems with his laptop (network adaptors and some other drivers disappeared), therefore he could not do anything, neither using his local anaconda environment nor binder. We tried to fix, but it seemed impossible on that time. Therefore, I told him to complete the notebook ASAP after he resolves the problems with his laptop, and I will keep track on it.</t>
  </si>
  <si>
    <t>Svitlana: no lab submitted.</t>
  </si>
  <si>
    <t>svitlana: no NB sumbitted</t>
  </si>
  <si>
    <t>Very engaged, often asks questions, tries to think about the problem in his own way Juraj: Previous score 10</t>
  </si>
  <si>
    <t>Aayush Singh</t>
  </si>
  <si>
    <t>Juraj: Previous score 15</t>
  </si>
  <si>
    <t>svitlana: cannot find a nb</t>
  </si>
  <si>
    <t>Didnt finish Ex3, she is always focused in the SSSs</t>
  </si>
  <si>
    <t>Didnt finish Ex3, but she is trying. She is also always really active in the SSS and helping others</t>
  </si>
  <si>
    <t>She is doing quite good. One of the few who managed to do the Ex3</t>
  </si>
  <si>
    <t>He didnt manage to even finish the lab in the SSS. He still didnt finish the last weeks Ex either. I will reach out to him to strongly encourage him to come to OHs to not fall behind.</t>
  </si>
  <si>
    <t>Left at 2pm to attend his coaching session. Stopped at Problem 3 of the exercises section</t>
  </si>
  <si>
    <t>Same as Nitin, she didnt manage to finish the lab in the SSS or the last week's Ex. I will reach out to her too.</t>
  </si>
  <si>
    <t>She also didnt finish Lab, but she did finish the last week's Ex. She is motivated and working hard to learn. I will still encourage her a little but I think she will be okay. Juraj: Previous score NA</t>
  </si>
  <si>
    <t>Same as Precious, She didnt finish the lab or Exercises. She is also attending the OHs so I think she will be fine</t>
  </si>
  <si>
    <t>My other student who managed to do the Ex3. She is also really good with coding</t>
  </si>
  <si>
    <t>Her interest in coding and skills have improved. However, most of her questions were based on confusions with functions. I recommended that she reviews SSS2 over the weekend to clear her doubts on using functions</t>
  </si>
  <si>
    <t>Makenzie is always engaged and tries her best to come up with a solution. She always asks questions when in doubt</t>
  </si>
  <si>
    <t>S: lab is missing?</t>
  </si>
  <si>
    <t>Ivana's work makes me happy</t>
  </si>
  <si>
    <t>Arrived late because of personal motive. Stayed after class to finish exercises. Very engaged. Asked if could change to session at 14:35</t>
  </si>
  <si>
    <t>Note from Nikita: I sent the token to Waiyego, but she did not receive the mail by the end of the class. I asked her to do it until evening, and I will ask her about it today.</t>
  </si>
  <si>
    <t>Anna mentioned to Prof T that she is attending a conference and will be absent.</t>
  </si>
  <si>
    <t>Very engaged, asked many questions, but was impacient, wanted answers straight away</t>
  </si>
  <si>
    <t>His work speed is rather slow. He does not ask a lot of questions, therefore I am not sure about how well he understands the material. However, even though his speed is not that great, he goes through notebooks constantly on the classes, and the questions he asks are meaningful.</t>
  </si>
  <si>
    <t>Has difficulties understanding why the thighs are as they are in coding, however she puts really much effort on trying to learn that stuff. Last time she spent an extra hour near the room continuing processing the notebook, perhaps she did it today as well.</t>
  </si>
  <si>
    <t>Usually tries to work alone, doesn't ask many questions, but demonstrates sufficient knowledge of the content in class</t>
  </si>
  <si>
    <t>Hates programming :D However, even though she does not understand everything perfectly, she has a clear understanding why the code might not work as it is supposed to. She often doesn't know what concretely should be changed in order to make the code work, but I was impressed how she thinks in right direction. She definitely can make huge progress in programming if she puts more effort.</t>
  </si>
  <si>
    <t>Has deep interest in learning programming, sometimes tries to do and ask some extra questions.</t>
  </si>
  <si>
    <t>Extra marks for using good techniques and helping other while peer tutors were not available</t>
  </si>
  <si>
    <t>Kaymin Martin-Burnett</t>
  </si>
  <si>
    <t>Very engaged, tries to understand every question</t>
  </si>
  <si>
    <t>Engaged but python not importing miupload on Gocalc and anaconda</t>
  </si>
  <si>
    <t>Note from Nikita: She is in Stanford in come kind of conference of Ukrainians (Artem is absent today for the same reason)</t>
  </si>
  <si>
    <t>Finished work early and left</t>
  </si>
  <si>
    <t>:</t>
  </si>
  <si>
    <t>A bit weak in for loops and understanding how functions work</t>
  </si>
  <si>
    <t xml:space="preserve">Eric is taking class from Nairobi until September 22. </t>
  </si>
  <si>
    <t>aliia is sick and has a doctors note for leave</t>
  </si>
  <si>
    <t>Note from Nikita: Sherry had some problems with miupload (it didn't work at all, the cell just started to be executed and nothing happens). Sherry's Jupyter looks rather strange, and I was unable to solve that by the time. I need to have some deeper look on it.</t>
  </si>
  <si>
    <t>Engaging and not afraid to ask questions when in need</t>
  </si>
  <si>
    <t>Engaged but slow to code. just needs some more practice overall</t>
  </si>
  <si>
    <t xml:space="preserve">Average but afraid of the technicalities of functions. Somewhat distracted by stories. </t>
  </si>
  <si>
    <t>Fairly engaged but sometimes seems disinterested</t>
  </si>
  <si>
    <t xml:space="preserve">Fairly conversant with coding. </t>
  </si>
  <si>
    <t>Did not submit makeup work yet.</t>
  </si>
  <si>
    <t>Svitlana: no NB submitted.</t>
  </si>
  <si>
    <t>I approved my sympathy to her thinking process about programming. She tries to ask very concrete and specific questions, and solve tasks in extraordinary way.</t>
  </si>
  <si>
    <t>Did lab in advance, finished up earlier and helped Francesca with her tasks.</t>
  </si>
  <si>
    <t>She is doing pretty good</t>
  </si>
  <si>
    <t>S: lab is missing</t>
  </si>
  <si>
    <t>She is doing okay</t>
  </si>
  <si>
    <t>Juraj: Previous score 7</t>
  </si>
  <si>
    <r>
      <t xml:space="preserve">He is still having difficulties. He didn't attend any of my OHs, or any other person's OH as far as I know, and he didn't even finish the lab </t>
    </r>
    <r>
      <rPr>
        <i/>
        <sz val="10"/>
        <rFont val="Arial"/>
      </rPr>
      <t>again</t>
    </r>
    <r>
      <rPr>
        <sz val="10"/>
        <color rgb="FF000000"/>
        <rFont val="Arial"/>
      </rPr>
      <t>. I did reach out to him through text last week and highly encouraged him, I will try to approach him directly in person this time, however I am open to ideas.</t>
    </r>
  </si>
  <si>
    <t>I couldn't follow her this week (lots of people asking questions), however I see that she finished the lab and tried some exercises! So I think she is back on track now.</t>
  </si>
  <si>
    <t>Very engaged and committed to leaming</t>
  </si>
  <si>
    <t>Like the other weeks she is working slowly on her own pace, trying to really understand before moving on. Although she falls back on the SSS she makes it up later in before the next SSS</t>
  </si>
  <si>
    <t>Engaged the material with geniune interest</t>
  </si>
  <si>
    <t>Interest in coding has substantially improved from last week. Very engaged in work</t>
  </si>
  <si>
    <t>Always trying to improve and learn. Good working spirit</t>
  </si>
  <si>
    <t>Somewhat engaged but I felt he could have accomplished more if he wasn't distracted by Aarthi</t>
  </si>
  <si>
    <t>Note from Nikita: the whole lab was not completed, but she started and completed at least part of it</t>
  </si>
  <si>
    <t>Punctual, enthusiastic ,very engaged, very happy to code. Excellent spirit</t>
  </si>
  <si>
    <t>Very engaged, appears to be good at coding.Doesn't need much assistance. Happy countenance and easy to work with</t>
  </si>
  <si>
    <t>Appears to understand the basics but seems to forget the syntax. I recommend more practice with basic syntax</t>
  </si>
  <si>
    <t>Does everything in advance, not very interested but quite skilled.</t>
  </si>
  <si>
    <t>he did engage in sss time but he is on the lookout to do less work and isnt willing to do lab work before lessons at all</t>
  </si>
  <si>
    <t>He is very concentrated on learning how to code, spends much time trying to come up with solution to challenging problems.</t>
  </si>
  <si>
    <t>She had some problems understanding the concept of how list &amp; range &amp; for loop work together, and a bit with the ifs. I did encourage her to come to OHs but I will also check her next week and decide on what to do then.</t>
  </si>
  <si>
    <t>She is passionate about learnign (coding in particular), tries to understand new concepts and spend much time trying to code.</t>
  </si>
  <si>
    <t>she had a difficult time understanding it so she needs to work on it after class too</t>
  </si>
  <si>
    <t>Gabriel Manoel da Silva</t>
  </si>
  <si>
    <t>Could not attend class at 4pm so came early</t>
  </si>
  <si>
    <t>Present for Session?</t>
  </si>
  <si>
    <t>Time of Arrival</t>
  </si>
  <si>
    <t xml:space="preserve">Email </t>
  </si>
  <si>
    <t>Engaged?</t>
  </si>
  <si>
    <t xml:space="preserve">Group variable </t>
  </si>
  <si>
    <t>Chika Favour Jinanwa</t>
  </si>
  <si>
    <t>chikajinanwa@minerva.kgi.edu</t>
  </si>
  <si>
    <t>6PjqzECZmbtufTWUdhw29RNgvndJkG</t>
  </si>
  <si>
    <t>2023PTC</t>
  </si>
  <si>
    <t>atahan@minerva.kgi.edu</t>
  </si>
  <si>
    <t>zVDbHF9y4aTPn8RLcd7C93pWmBv2YU</t>
  </si>
  <si>
    <t>2023PT</t>
  </si>
  <si>
    <t>ninahamidli@minerva.kgi.edu</t>
  </si>
  <si>
    <t>JPg2n8VbYUhr9tfHQRsLSGDq4p2KxE</t>
  </si>
  <si>
    <t>felipehlvo@minerva.kgi.edu</t>
  </si>
  <si>
    <t>fn6mxXt3hsFu8TvY9JwQ4eGZvRBr5a</t>
  </si>
  <si>
    <t>markgacoka@minerva.kgi.edu</t>
  </si>
  <si>
    <t>Qm8CkGTNDR3tJSBKe3F2vhrY4jCdwm</t>
  </si>
  <si>
    <t>nikita.koloskov@minerva.kgi.edu</t>
  </si>
  <si>
    <t>kj2MmDgLdNzhBeW5xQCyDEcfd5UHX6</t>
  </si>
  <si>
    <t>scya597@minerva.kgi.edu</t>
  </si>
  <si>
    <t>gGJ9cLfHL3qA64euNhUaPYd6sX9Dzw</t>
  </si>
  <si>
    <t>bredun@minerva.kgi.edu</t>
  </si>
  <si>
    <t>C8nRA2ggstJW8XSmQY6F5vxZqDf3Ba</t>
  </si>
  <si>
    <t>artem@minerva.kgi.edu</t>
  </si>
  <si>
    <t>D3y95pYt6q6WANnuFw4Pprec7B8RDh</t>
  </si>
  <si>
    <t>gaurish@minerva.kgi.edu</t>
  </si>
  <si>
    <t>UV2D563cP45EdDvXJsCaMKRmkqWQg7</t>
  </si>
  <si>
    <t>peleg@minerva.kgi.edu</t>
  </si>
  <si>
    <t>ZFKzwcd3t4fY9MqRxVjegQCXuCTc9W</t>
  </si>
  <si>
    <t>joram@minerva.kgi.edu</t>
  </si>
  <si>
    <t>esj5xCDXwDT9dztvJfauFP64FZrgm8</t>
  </si>
  <si>
    <t>favourokeke@minerva.kgi.edu</t>
  </si>
  <si>
    <t>ebFGCNgy2uYph8jVtczLQbZATBED39</t>
  </si>
  <si>
    <t xml:space="preserve">Student Name </t>
  </si>
  <si>
    <t>Student Email</t>
  </si>
  <si>
    <t xml:space="preserve">Token </t>
  </si>
  <si>
    <t>Mandatory SSS?</t>
  </si>
  <si>
    <t>1st Email to SSS Participants - Send Status</t>
  </si>
  <si>
    <t>2023CJ</t>
  </si>
  <si>
    <t>9/6/2019 7:33:00, email sent from aterrana@minerva.kgi.edu to makenzie@minerva.kgi.edu, cc'd to aterrana@minervaproject.com</t>
  </si>
  <si>
    <t>9/6/2019 7:33:00, email sent from aterrana@minerva.kgi.edu to elene.gogaladze@minerva.kgi.edu, cc'd to aterrana@minervaproject.com</t>
  </si>
  <si>
    <t>9/6/2019 7:33:01, email sent from aterrana@minerva.kgi.edu to mingyue@minerva.kgi.edu, cc'd to aterrana@minervaproject.com</t>
  </si>
  <si>
    <t>9/6/2019 7:33:01, email sent from aterrana@minerva.kgi.edu to sona@minerva.kgi.edu, cc'd to aterrana@minervaproject.com</t>
  </si>
  <si>
    <t>2023AO</t>
  </si>
  <si>
    <t>9/6/2019 7:33:02, email sent from aterrana@minerva.kgi.edu to arianedesrosiers@minerva.kgi.edu, cc'd to aterrana@minervaproject.com</t>
  </si>
  <si>
    <t>9/6/2019 7:33:02, email sent from aterrana@minerva.kgi.edu to ruby@minerva.kgi.edu, cc'd to aterrana@minervaproject.com</t>
  </si>
  <si>
    <t>Did not attend the SSS session</t>
  </si>
  <si>
    <t>9/6/2019 7:33:03, email sent from aterrana@minerva.kgi.edu to nele.merholz@minerva.kgi.edu, cc'd to aterrana@minervaproject.com</t>
  </si>
  <si>
    <t>9/6/2019 7:33:03, email sent from aterrana@minerva.kgi.edu to nitinmariserla@minerva.kgi.edu, cc'd to aterrana@minervaproject.com</t>
  </si>
  <si>
    <t>2023NH</t>
  </si>
  <si>
    <t>9/6/2019 7:33:04, email sent from aterrana@minerva.kgi.edu to julietmwaniki@minerva.kgi.edu, cc'd to aterrana@minervaproject.com</t>
  </si>
  <si>
    <t>1.25 pm</t>
  </si>
  <si>
    <t>9/6/2019 7:33:05, email sent from aterrana@minerva.kgi.edu to maryna@minerva.kgi.edu, cc'd to aterrana@minervaproject.com</t>
  </si>
  <si>
    <t>9/6/2019 7:33:05, email sent from aterrana@minerva.kgi.edu to calvinmagara@minerva.kgi.edu, cc'd to aterrana@minervaproject.com</t>
  </si>
  <si>
    <t>2.10p.m.</t>
  </si>
  <si>
    <t>Late for 40 minutes</t>
  </si>
  <si>
    <t>9/6/2019 7:33:06, email sent from aterrana@minerva.kgi.edu to mariia.vysotska@minerva.kgi.edu, cc'd to aterrana@minervaproject.com</t>
  </si>
  <si>
    <t>2023FO</t>
  </si>
  <si>
    <t>9/6/2019 7:33:06, email sent from aterrana@minerva.kgi.edu to meliane@minerva.kgi.edu, cc'd to aterrana@minervaproject.com</t>
  </si>
  <si>
    <t>9/6/2019 7:33:07, email sent from aterrana@minerva.kgi.edu to victoriaadamova@minerva.kgi.edu, cc'd to aterrana@minervaproject.com</t>
  </si>
  <si>
    <t>9/6/2019 7:33:07, email sent from aterrana@minerva.kgi.edu to minhducnguyen2000@minerva.kgi.edu, cc'd to aterrana@minervaproject.com</t>
  </si>
  <si>
    <t>9/6/2019 7:33:07, email sent from aterrana@minerva.kgi.edu to doantrang982@minerva.kgi.edu, cc'd to aterrana@minervaproject.com</t>
  </si>
  <si>
    <t>2023GM</t>
  </si>
  <si>
    <t>9/6/2019 7:33:08, email sent from aterrana@minerva.kgi.edu to nanhtuan.fly@minerva.kgi.edu, cc'd to aterrana@minervaproject.com</t>
  </si>
  <si>
    <t>9/6/2019 7:33:08, email sent from aterrana@minerva.kgi.edu to fairweather@minerva.kgi.edu, cc'd to aterrana@minervaproject.com</t>
  </si>
  <si>
    <t>9/6/2019 7:33:09, email sent from aterrana@minerva.kgi.edu to sherrylim@minerva.kgi.edu, cc'd to aterrana@minervaproject.com</t>
  </si>
  <si>
    <t>9/6/2019 7:33:09, email sent from aterrana@minerva.kgi.edu to sarneetsaran@minerva.kgi.edu, cc'd to aterrana@minervaproject.com</t>
  </si>
  <si>
    <t>RU-YUN CHIU</t>
  </si>
  <si>
    <t>2023NK</t>
  </si>
  <si>
    <t>9/6/2019 7:33:10, email sent from aterrana@minerva.kgi.edu to ivana@minerva.kgi.edu, cc'd to aterrana@minervaproject.com</t>
  </si>
  <si>
    <t>9/6/2019 7:33:10, email sent from aterrana@minerva.kgi.edu to syed.imad@minerva.kgi.edu, cc'd to aterrana@minervaproject.com</t>
  </si>
  <si>
    <t>9/6/2019 7:33:11, email sent from aterrana@minerva.kgi.edu to adaobi@minerva.kgi.edu, cc'd to aterrana@minervaproject.com</t>
  </si>
  <si>
    <t>9/6/2019 7:33:11, email sent from aterrana@minerva.kgi.edu to waiyego@minerva.kgi.edu, cc'd to aterrana@minervaproject.com</t>
  </si>
  <si>
    <t>2023YC</t>
  </si>
  <si>
    <t>9/6/2019 7:33:11, email sent from aterrana@minerva.kgi.edu to camilavanacor@minerva.kgi.edu, cc'd to aterrana@minervaproject.com</t>
  </si>
  <si>
    <t>9/6/2019 7:33:12, email sent from aterrana@minerva.kgi.edu to stevedaviesndegwa@minerva.kgi.edu, cc'd to aterrana@minervaproject.com</t>
  </si>
  <si>
    <t>9/6/2019 7:33:12, email sent from aterrana@minerva.kgi.edu to albin@minerva.kgi.edu, cc'd to aterrana@minervaproject.com</t>
  </si>
  <si>
    <t>9/6/2019 7:33:13, email sent from aterrana@minerva.kgi.edu to naveen@minerva.kgi.edu, cc'd to aterrana@minervaproject.com</t>
  </si>
  <si>
    <t>9/6/2019 7:33:13, email sent from aterrana@minerva.kgi.edu to jiyeop@minerva.kgi.edu, cc'd to aterrana@minervaproject.com</t>
  </si>
  <si>
    <t>9/6/2019 7:33:14, email sent from aterrana@minerva.kgi.edu to ruyun@minerva.kgi.edu, cc'd to aterrana@minervaproject.com</t>
  </si>
  <si>
    <t>9/6/2019 7:33:14, email sent from aterrana@minerva.kgi.edu to tunu@minerva.kgi.edu, cc'd to aterrana@minervaproject.com</t>
  </si>
  <si>
    <t>9/6/2019 7:33:15, email sent from aterrana@minerva.kgi.edu to rkrithik@minerva.kgi.edu, cc'd to aterrana@minervaproject.com</t>
  </si>
  <si>
    <t>9/6/2019 7:33:15, email sent from aterrana@minerva.kgi.edu to gabrieldasilva@minerva.kgi.edu, cc'd to aterrana@minervaproject.com</t>
  </si>
  <si>
    <t>9/6/2019 7:33:15, email sent from aterrana@minerva.kgi.edu to snigdha@minerva.kgi.edu, cc'd to aterrana@minervaproject.com</t>
  </si>
  <si>
    <t>9/6/2019 7:33:16, email sent from aterrana@minerva.kgi.edu to galrubinc@minerva.kgi.edu, cc'd to aterrana@minervaproject.com</t>
  </si>
  <si>
    <t>9/6/2019 7:33:16, email sent from aterrana@minerva.kgi.edu to nahom@minerva.kgi.edu, cc'd to aterrana@minervaproject.com</t>
  </si>
  <si>
    <t>9/6/2019 7:33:17, email sent from aterrana@minerva.kgi.edu to ujeza@minerva.kgi.edu, cc'd to aterrana@minervaproject.com</t>
  </si>
  <si>
    <t>9/6/2019 7:33:17, email sent from aterrana@minerva.kgi.edu to tobias@minerva.kgi.edu, cc'd to aterrana@minervaproject.com</t>
  </si>
  <si>
    <t>9/6/2019 7:33:18, email sent from aterrana@minerva.kgi.edu to maheem.jiwani@minerva.kgi.edu, cc'd to aterrana@minervaproject.com</t>
  </si>
  <si>
    <t>9/6/2019 7:33:18, email sent from aterrana@minerva.kgi.edu to norika@minerva.kgi.edu, cc'd to aterrana@minervaproject.com</t>
  </si>
  <si>
    <t>9/6/2019 7:33:19, email sent from aterrana@minerva.kgi.edu to aarthi.varshini@minerva.kgi.edu, cc'd to aterrana@minervaproject.com</t>
  </si>
  <si>
    <t>9/6/2019 7:33:19, email sent from aterrana@minerva.kgi.edu to oyunbileg@minerva.kgi.edu, cc'd to aterrana@minervaproject.com</t>
  </si>
  <si>
    <t>9/6/2019 7:33:19, email sent from aterrana@minerva.kgi.edu to sammgwashington@minerva.kgi.edu, cc'd to aterrana@minervaproject.com</t>
  </si>
  <si>
    <t>9/6/2019 7:33:20, email sent from aterrana@minerva.kgi.edu to padme.trujillo@minerva.kgi.edu, cc'd to aterrana@minervaproject.com</t>
  </si>
  <si>
    <t>9/6/2019 7:33:21, email sent from aterrana@minerva.kgi.edu to precious1@minerva.kgi.edu, cc'd to aterrana@minervaproject.com</t>
  </si>
  <si>
    <t>9/6/2019 7:33:21, email sent from aterrana@minerva.kgi.edu to assel@minerva.kgi.edu, cc'd to aterrana@minervaproject.com</t>
  </si>
  <si>
    <t>9/6/2019 7:33:21, email sent from aterrana@minerva.kgi.edu to marina@minerva.kgi.edu, cc'd to aterrana@minervaproject.com</t>
  </si>
  <si>
    <t>9/6/2019 7:33:22, email sent from aterrana@minerva.kgi.edu to amara@minerva.kgi.edu, cc'd to aterrana@minervaproject.com</t>
  </si>
  <si>
    <t>9/6/2019 7:33:22, email sent from aterrana@minerva.kgi.edu to kherrem@minerva.kgi.edu, cc'd to aterrana@minervaproject.com</t>
  </si>
  <si>
    <t>9/6/2019 7:33:23, email sent from aterrana@minerva.kgi.edu to amandaportugal@minerva.kgi.edu, cc'd to aterrana@minervaproject.com</t>
  </si>
  <si>
    <t>9/6/2019 7:33:23, email sent from aterrana@minerva.kgi.edu to malia@minerva.kgi.edu, cc'd to aterrana@minervaproject.com</t>
  </si>
  <si>
    <t>9/6/2019 7:33:23, email sent from aterrana@minerva.kgi.edu to daniel@minerva.kgi.edu, cc'd to aterrana@minervaproject.com</t>
  </si>
  <si>
    <t>9/6/2019 7:33:24, email sent from aterrana@minerva.kgi.edu to udodirim@minerva.kgi.edu, cc'd to aterrana@minervaproject.com</t>
  </si>
  <si>
    <t>9/6/2019 7:33:25, email sent from aterrana@minerva.kgi.edu to laura@minerva.kgi.edu, cc'd to aterrana@minervaproject.com</t>
  </si>
  <si>
    <t>9/6/2019 7:33:25, email sent from aterrana@minerva.kgi.edu to shreya.chari@minerva.kgi.edu, cc'd to aterrana@minervaproject.com</t>
  </si>
  <si>
    <t>2023JE</t>
  </si>
  <si>
    <t>9/6/2019 7:33:26, email sent from aterrana@minerva.kgi.edu to andriy.kashyrskyy@minerva.kgi.edu, cc'd to aterrana@minervaproject.com</t>
  </si>
  <si>
    <t>9/6/2019 7:33:26, email sent from aterrana@minerva.kgi.edu to betemariam@minerva.kgi.edu, cc'd to aterrana@minervaproject.com</t>
  </si>
  <si>
    <t>9/6/2019 7:33:26, email sent from aterrana@minerva.kgi.edu to dophuong@minerva.kgi.edu, cc'd to aterrana@minervaproject.com</t>
  </si>
  <si>
    <t>9/6/2019 7:33:27, email sent from aterrana@minerva.kgi.edu to romi@minerva.kgi.edu, cc'd to aterrana@minervaproject.com</t>
  </si>
  <si>
    <t>2023AK</t>
  </si>
  <si>
    <t>9/6/2019 7:33:27, email sent from aterrana@minerva.kgi.edu to anais.chen@minerva.kgi.edu, cc'd to aterrana@minervaproject.com</t>
  </si>
  <si>
    <t>9/6/2019 7:33:28, email sent from aterrana@minerva.kgi.edu to gisele@minerva.kgi.edu, cc'd to aterrana@minervaproject.com</t>
  </si>
  <si>
    <t>9/6/2019 7:33:28, email sent from aterrana@minerva.kgi.edu to jargalsuren@minerva.kgi.edu, cc'd to aterrana@minervaproject.com</t>
  </si>
  <si>
    <t>9/6/2019 7:33:29, email sent from aterrana@minerva.kgi.edu to trang@minerva.kgi.edu, cc'd to aterrana@minervaproject.com</t>
  </si>
  <si>
    <t>2023GK</t>
  </si>
  <si>
    <t>9/6/2019 7:33:29, email sent from aterrana@minerva.kgi.edu to sean_p@minerva.kgi.edu, cc'd to aterrana@minervaproject.com</t>
  </si>
  <si>
    <t>9/6/2019 7:33:30, email sent from aterrana@minerva.kgi.edu to anna.archakova@minerva.kgi.edu, cc'd to aterrana@minervaproject.com</t>
  </si>
  <si>
    <t>9/6/2019 7:33:30, email sent from aterrana@minerva.kgi.edu to kaymin@minerva.kgi.edu, cc'd to aterrana@minervaproject.com</t>
  </si>
  <si>
    <t>9/6/2019 7:33:30, email sent from aterrana@minerva.kgi.edu to aiko@minerva.kgi.edu, cc'd to aterrana@minervaproject.com</t>
  </si>
  <si>
    <t xml:space="preserve">Risa sat with the wrong group (with Peleg/Gaurish) so we aren't sure about arrival time </t>
  </si>
  <si>
    <t>2023PS</t>
  </si>
  <si>
    <t>9/6/2019 7:33:31, email sent from aterrana@minerva.kgi.edu to mahmoud.haroun@minerva.kgi.edu, cc'd to aterrana@minervaproject.com</t>
  </si>
  <si>
    <t>9/6/2019 7:33:31, email sent from aterrana@minerva.kgi.edu to endrit@minerva.kgi.edu, cc'd to aterrana@minervaproject.com</t>
  </si>
  <si>
    <t>9/6/2019 7:33:32, email sent from aterrana@minerva.kgi.edu to eltonvargas@minerva.kgi.edu, cc'd to aterrana@minervaproject.com</t>
  </si>
  <si>
    <t>9/6/2019 7:33:32, email sent from aterrana@minerva.kgi.edu to marta.zaremba@minerva.kgi.edu, cc'd to aterrana@minervaproject.com</t>
  </si>
  <si>
    <t>2023DB</t>
  </si>
  <si>
    <t>9/6/2019 7:33:33, email sent from aterrana@minerva.kgi.edu to tiago.bernardo@minerva.kgi.edu, cc'd to aterrana@minervaproject.com</t>
  </si>
  <si>
    <t>9/6/2019 7:33:33, email sent from aterrana@minerva.kgi.edu to edith@minerva.kgi.edu, cc'd to aterrana@minervaproject.com</t>
  </si>
  <si>
    <t>9/6/2019 7:33:34, email sent from aterrana@minerva.kgi.edu to gabriela.oliveira@minerva.kgi.edu, cc'd to aterrana@minervaproject.com</t>
  </si>
  <si>
    <t>9/6/2019 7:33:34, email sent from aterrana@minerva.kgi.edu to risa@minerva.kgi.edu, cc'd to aterrana@minervaproject.com</t>
  </si>
  <si>
    <t>2023OF</t>
  </si>
  <si>
    <t>9/6/2019 7:33:34, email sent from aterrana@minerva.kgi.edu to ulugbek@minerva.kgi.edu, cc'd to aterrana@minervaproject.com</t>
  </si>
  <si>
    <t>9/6/2019 7:33:35, email sent from aterrana@minerva.kgi.edu to suy@minerva.kgi.edu, cc'd to aterrana@minervaproject.com</t>
  </si>
  <si>
    <t>9/6/2019 7:33:35, email sent from aterrana@minerva.kgi.edu to vladyslav@minerva.kgi.edu, cc'd to aterrana@minervaproject.com</t>
  </si>
  <si>
    <t>9/6/2019 7:33:36, email sent from aterrana@minerva.kgi.edu to liuda@minerva.kgi.edu, cc'd to aterrana@minervaproject.com</t>
  </si>
  <si>
    <t>9/6/2019 7:33:36, email sent from aterrana@minerva.kgi.edu to kolpakova@minerva.kgi.edu, cc'd to aterrana@minervaproject.com</t>
  </si>
  <si>
    <t>9/6/2019 7:33:37, email sent from aterrana@minerva.kgi.edu to lara.lowenthal@minerva.kgi.edu, cc'd to aterrana@minervaproject.com</t>
  </si>
  <si>
    <t>9/6/2019 7:33:37, email sent from aterrana@minerva.kgi.edu to annemarie@minerva.kgi.edu, cc'd to aterrana@minervaproject.com</t>
  </si>
  <si>
    <t>9/6/2019 7:33:38, email sent from aterrana@minerva.kgi.edu to aliia.zhakypova@minerva.kgi.edu, cc'd to aterrana@minervaproject.com</t>
  </si>
  <si>
    <t>9/6/2019 7:33:38, email sent from aterrana@minerva.kgi.edu to helen@minerva.kgi.edu, cc'd to aterrana@minervaproject.com</t>
  </si>
  <si>
    <t>9/6/2019 7:33:38, email sent from aterrana@minerva.kgi.edu to brandon@minerva.kgi.edu, cc'd to aterrana@minervaproject.com</t>
  </si>
  <si>
    <t>9/6/2019 7:33:39, email sent from aterrana@minerva.kgi.edu to olena.nikitiuk@minerva.kgi.edu, cc'd to aterrana@minervaproject.com</t>
  </si>
  <si>
    <t>9/6/2019 7:33:39, email sent from aterrana@minerva.kgi.edu to eisha@minerva.kgi.edu, cc'd to aterrana@minervaproject.com</t>
  </si>
  <si>
    <t>9/6/2019 7:33:40, email sent from aterrana@minerva.kgi.edu to mateus@minerva.kgi.edu, cc'd to aterrana@minervaproject.com</t>
  </si>
  <si>
    <t>9/6/2019 7:33:40, email sent from aterrana@minerva.kgi.edu to aayush@minerva.kgi.edu, cc'd to aterrana@minervaproject.com</t>
  </si>
  <si>
    <t>9/6/2019 7:33:41, email sent from aterrana@minerva.kgi.edu to anar.omarova@minerva.kgi.edu, cc'd to aterrana@minervaproject.com</t>
  </si>
  <si>
    <t>9/6/2019 7:33:41, email sent from aterrana@minerva.kgi.edu to davidmikhael@minerva.kgi.edu, cc'd to aterrana@minervaproject.com</t>
  </si>
  <si>
    <t>9/6/2019 7:33:41, email sent from aterrana@minerva.kgi.edu to erin.ray@minerva.kgi.edu, cc'd to aterrana@minervaproject.com</t>
  </si>
  <si>
    <t>9/6/2019 7:33:42, email sent from aterrana@minerva.kgi.edu to hovhannes.alekyan@minerva.kgi.edu, cc'd to aterrana@minervaproject.com</t>
  </si>
  <si>
    <t>9/6/2019 7:33:42, email sent from aterrana@minerva.kgi.edu to jade@minerva.kgi.edu, cc'd to aterrana@minervaproject.com</t>
  </si>
  <si>
    <t>9/6/2019 7:33:43, email sent from aterrana@minerva.kgi.edu to michellezhang@minerva.kgi.edu, cc'd to aterrana@minervaproject.com</t>
  </si>
  <si>
    <t>9/6/2019 7:33:43, email sent from aterrana@minerva.kgi.edu to mohammedbadra@minerva.kgi.edu, cc'd to aterrana@minervaproject.com</t>
  </si>
  <si>
    <t>9/6/2019 7:33:44, email sent from aterrana@minerva.kgi.edu to moonsup@minerva.kgi.edu, cc'd to aterrana@minervaproject.com</t>
  </si>
  <si>
    <t>9/6/2019 7:33:44, email sent from aterrana@minerva.kgi.edu to naol@minerva.kgi.edu, cc'd to aterrana@minervaproject.com</t>
  </si>
  <si>
    <t>9/6/2019 7:33:45, email sent from aterrana@minerva.kgi.edu to nayyera@minerva.kgi.edu, cc'd to aterrana@minervaproject.com</t>
  </si>
  <si>
    <t>9/6/2019 7:33:45, email sent from aterrana@minerva.kgi.edu to krystal.yr.shu@minerva.kgi.edu, cc'd to aterrana@minervaproject.com</t>
  </si>
  <si>
    <t>9/6/2019 7:33:46, email sent from aterrana@minerva.kgi.edu to zeineb@minerva.kgi.edu, cc'd to aterrana@minervaproject.com</t>
  </si>
  <si>
    <t>AjU6GDn7wVP4Js2gvZNH</t>
  </si>
  <si>
    <t>4d4Aue6dv8E9VQRb2BqT</t>
  </si>
  <si>
    <t>9/6/2019 7:33:46, email sent from aterrana@minerva.kgi.edu to shari.ahmad@minerva.kgi.edu, cc'd to aterrana@minervaproject.com</t>
  </si>
  <si>
    <t>cWD78RjCgqU3ZkPLnJGu</t>
  </si>
  <si>
    <t>9/6/2019 7:33:46, email sent from aterrana@minerva.kgi.edu to bingnan.silas.yu@minerva.kgi.edu, cc'd to aterrana@minervaproject.com</t>
  </si>
  <si>
    <t>pCNFDShDsMQXJfKk4tAW</t>
  </si>
  <si>
    <t>9/6/2019 7:33:47, email sent from aterrana@minerva.kgi.edu to farazhabib@minerva.kgi.edu, cc'd to aterrana@minervaproject.com</t>
  </si>
  <si>
    <t>G8Kg4pRAJPUFZPhxcfdD</t>
  </si>
  <si>
    <t>PSRCe8gH2xfXLEkWwp5b</t>
  </si>
  <si>
    <t>ctQWvS5E8fkNqMZ4y8xT</t>
  </si>
  <si>
    <t>PXXD6yvBDS4GhpCt3VLf</t>
  </si>
  <si>
    <t>NP5VLW6YdDFJ9pFC36rz</t>
  </si>
  <si>
    <t>bRGFBN2M4EnhddAmFeV6</t>
  </si>
  <si>
    <t>7dXgM7faBH3AEpRbN2c6</t>
  </si>
  <si>
    <t>5KK6d2D9VK9HYFcumGtr</t>
  </si>
  <si>
    <t>zRnydPYbhjGQVqL5E3KL</t>
  </si>
  <si>
    <t>5rdjWWu2K4wYbhRLPVc9</t>
  </si>
  <si>
    <t>3HfcxXYP68tmJBq74njK</t>
  </si>
  <si>
    <t>kL4v8G2zVZuRMrt4F6pV</t>
  </si>
  <si>
    <t>7MDCGTRcBE7JWefSSsmu</t>
  </si>
  <si>
    <t>D6re3n8BTn5GpCZ7Xcyf</t>
  </si>
  <si>
    <t>JSy3BjqPS4SHunwE2CzD</t>
  </si>
  <si>
    <t>WnjGk5NhQR8MuzFrZC9s</t>
  </si>
  <si>
    <t>eLUBsYJ3f84Frb7RvnBT</t>
  </si>
  <si>
    <t>K7j25eYUmNP68zcbxfuB</t>
  </si>
  <si>
    <t>7DXgvTeL3k3HbnP5rpGt</t>
  </si>
  <si>
    <t>kXE5nWPXBezqGFhLJDSm</t>
  </si>
  <si>
    <t>fPc6XFnPvHqtEuN5kd9K</t>
  </si>
  <si>
    <t>Xe22DcSKJT6BJAZ3E7qa</t>
  </si>
  <si>
    <t>HKJ7EANy23VRP4geAmQr</t>
  </si>
  <si>
    <t>zFW3p2H95Ar66dCu9v4G</t>
  </si>
  <si>
    <t>rwJGMZ7DQtd43LEnfBb4</t>
  </si>
  <si>
    <t>wGePXW5zTCJHUgc9Lv6B</t>
  </si>
  <si>
    <t>nJWDP2aDNzmHdEe55tyC</t>
  </si>
  <si>
    <t>LsSe2mkRBd2QKpMUuH7M</t>
  </si>
  <si>
    <t>z4NDfcyM9eCK8mHhBEJT</t>
  </si>
  <si>
    <t>ps6qn2ZNrjSkgVKUx8tD</t>
  </si>
  <si>
    <t>kCh3nexx7DtwaqvbLBXD</t>
  </si>
  <si>
    <t>G387dVeQwDZkB4KF2axD</t>
  </si>
  <si>
    <t>a4kS2Sjm5FrRhYvxgUKL</t>
  </si>
  <si>
    <t>vtpYzfDHM6QP8aGKwnN3</t>
  </si>
  <si>
    <t>qunp4FKL9y2dgMmxsmUj</t>
  </si>
  <si>
    <t>LCPVYnpZv4ucXej3BaG4</t>
  </si>
  <si>
    <t>33SpKkYgCLXqZGdufked</t>
  </si>
  <si>
    <t>2zZyKw9BFUtQsCbm6j5r</t>
  </si>
  <si>
    <t>bHuZjFzm9PrkyJxsDhPT</t>
  </si>
  <si>
    <t>EWAe3MPgz29aVhUZLDf5</t>
  </si>
  <si>
    <t>rbqEh2TtzV7PDjAe8sgd</t>
  </si>
  <si>
    <t>QAWWdKhRpUXSD3s9HBwS</t>
  </si>
  <si>
    <t>Za3GnVtLzsMQdg92FDrV</t>
  </si>
  <si>
    <t>dkDG9Z82BLVqcSdhxDEH</t>
  </si>
  <si>
    <t>2dECYjKf5pS6RxThqaZy</t>
  </si>
  <si>
    <t>dAhNYB857g9SFKGmMecD</t>
  </si>
  <si>
    <t>DHMdEbaARWszC22cRD7Q</t>
  </si>
  <si>
    <t>9Jhc4AyheDgYxrvV2BKP</t>
  </si>
  <si>
    <t>dFhDbnvkBNrg9EmpYKRM</t>
  </si>
  <si>
    <t>WmZjYHdh8EEe8QK5Qy69</t>
  </si>
  <si>
    <t>L8GU4Eg8njSmVvKsp7H3</t>
  </si>
  <si>
    <t>e2sXfAJyzbNRMxud2hQd</t>
  </si>
  <si>
    <t>C2TfYmv7n46gL6EbSFQZ</t>
  </si>
  <si>
    <t>GKGyYSd5F7UERmZ56EC3</t>
  </si>
  <si>
    <t>9D5RjdpeVZHaK42DWrUv</t>
  </si>
  <si>
    <t>dv6LUTVApFXj54PZaDpY</t>
  </si>
  <si>
    <t>mNFJh7aABb3LXyurM4fK</t>
  </si>
  <si>
    <t>xFpfd5QAykugDM3MBYcd</t>
  </si>
  <si>
    <t>7bSKhKmc8CxqDwCWAr5B</t>
  </si>
  <si>
    <t>m3S5FYeZKhMy5qbrGTrQ</t>
  </si>
  <si>
    <t>6TEbVq7zjyw5QPPp79DU</t>
  </si>
  <si>
    <t>WDCn9zpVvgmQXE37d3tU</t>
  </si>
  <si>
    <t>HnZX7USfxKrFgBYJW28v</t>
  </si>
  <si>
    <t>jDJyU2WaAw7XwHvLDsNM</t>
  </si>
  <si>
    <t>6HgGs8CKnmWukSC9D5Ez</t>
  </si>
  <si>
    <t>ZC3bwJ4gGUGDSVX56NfQ</t>
  </si>
  <si>
    <t>fD5r2b2sXJ3RWQ6Gd5tP</t>
  </si>
  <si>
    <t>23YAKwSyMVbm7pxzBae5</t>
  </si>
  <si>
    <t>JEc5Cb8fU34VyeBkvQ7u</t>
  </si>
  <si>
    <t>37Stm6xK6Ngc8YZbGywD</t>
  </si>
  <si>
    <t>sMS4TyGVhwqYZ6Xf4BeZ</t>
  </si>
  <si>
    <t>9jhT42A7GFXbzycVmN3S</t>
  </si>
  <si>
    <t>KZMaXnrhuRmN7pdGFxj2</t>
  </si>
  <si>
    <t>3tWT6JBSHPVjA9eXGCUG</t>
  </si>
  <si>
    <t>vbqHzMejtMBDCvy6XnQ2</t>
  </si>
  <si>
    <t>k3BVCzGA68exNP5X2WcA</t>
  </si>
  <si>
    <t>6FpSnhEE4MjKfXvHcAd3</t>
  </si>
  <si>
    <t>VMR3ukNbTBZxGUCP5vgt</t>
  </si>
  <si>
    <t>85Pw65eUJQAXmEbgMZYU</t>
  </si>
  <si>
    <t>Y8rsGbNMDLEdCNRved5V</t>
  </si>
  <si>
    <t>umKXPMVDCTtfR9yWqSpj</t>
  </si>
  <si>
    <t>TD26eefh5C7TJGQVp8Ld</t>
  </si>
  <si>
    <t>F4EQGkhZnpdBbK6ruNgq</t>
  </si>
  <si>
    <t>tLXQGCznuVFqd9WCr6Pa</t>
  </si>
  <si>
    <t>ESbQHjWXWDfKYUq4z5nT</t>
  </si>
  <si>
    <t>RzF7J4r2xMCPUZ7qXpV6</t>
  </si>
  <si>
    <t>8YGPcH7LT2eBsFvj44fM</t>
  </si>
  <si>
    <t>q3CBZGdL8RX8YS6PAf9v</t>
  </si>
  <si>
    <t>ZL57GeqWr8un7DPZMd3U</t>
  </si>
  <si>
    <t>pME6Y6WU7Dt5NeBzPGXG</t>
  </si>
  <si>
    <t>w3uKdEDbW876VA5GjfCs</t>
  </si>
  <si>
    <t>Z73cqpRQhAFAxDTCESPa</t>
  </si>
  <si>
    <t>dBSsQTF6am6ZRDKABEbX</t>
  </si>
  <si>
    <t>jPkJjucmyKQS2bBvfY8N</t>
  </si>
  <si>
    <t>3aAXnc4vy8QhLmM62A85</t>
  </si>
  <si>
    <t>yDG7SELHn2QAYNTzxw5Z</t>
  </si>
  <si>
    <t>UnKuxS6f4Wzq8hD7CYbr</t>
  </si>
  <si>
    <t>2uBAk7X9rxKnsCzCVmEe</t>
  </si>
  <si>
    <t>HZESa4P7TuvWD8VmdY9X</t>
  </si>
  <si>
    <t>vSNHKvgXaQ5yHnUDk9f3</t>
  </si>
  <si>
    <t>DwUHTqdJ2ZyCR6suP8d3</t>
  </si>
  <si>
    <t>3E3UWZBkcJPKY9FNR7JH</t>
  </si>
  <si>
    <t>SPCD3QfJq2hSH7rT8dpu</t>
  </si>
  <si>
    <t>bU65DhTtTAV7d2GFXKuv</t>
  </si>
  <si>
    <t>res25LytbwcSBMY4vd6c</t>
  </si>
  <si>
    <t>TdY4rtVLHBRFvDjynQbw</t>
  </si>
  <si>
    <t>DyCXWJDPYjkbLs4H2N35</t>
  </si>
  <si>
    <t>dPxwbXWmpy8UTVgeF9jz</t>
  </si>
  <si>
    <t>RPzjsGcLy8x4WMt7PnEA</t>
  </si>
  <si>
    <t>6PZpsUVmYRvx7FZ32njM</t>
  </si>
  <si>
    <t>pAg9M6CbAw5Fz3Wa8rdu</t>
  </si>
  <si>
    <t>SW5pedXXtgFHBL6G9MPv</t>
  </si>
  <si>
    <t>umfsQ2zyP6aKp6RAwR3c</t>
  </si>
  <si>
    <t>9WmEDjhKddtapTzfrFJD</t>
  </si>
  <si>
    <t>Gmc7Bd6sVDZN3K8qTwk7</t>
  </si>
  <si>
    <t>54gGsxSyfZeu96jJddPv</t>
  </si>
  <si>
    <t>GfQbYB2C3vjSMUp6NcBK</t>
  </si>
  <si>
    <t>Jjp987QL4CbT5Aeay6KQ</t>
  </si>
  <si>
    <t>7k9sUUyR264nPmA8FKYG</t>
  </si>
  <si>
    <t>Zw5cpDTd9kFtAv4MMRBe</t>
  </si>
  <si>
    <t>9BDR6SfVdvbfperKLLwh</t>
  </si>
  <si>
    <t>2xV5LzYr7djsdDGRJUn8</t>
  </si>
  <si>
    <t>E3nFQjAKGaHP74WJ2Mke</t>
  </si>
  <si>
    <t>7b3V9m5uFzYS2tCcUanf</t>
  </si>
  <si>
    <t>hRKXDm8NMSev7qjxurD9</t>
  </si>
  <si>
    <t>WYHDjsvuxJ8d4aQf2Bh7</t>
  </si>
  <si>
    <t>YgH8SsxFWXrUT5APaLdN</t>
  </si>
  <si>
    <t>R3dbwAgG5DVPzWMh5Lrd</t>
  </si>
  <si>
    <t>Vr8QwPYtXD5mTDB8B9Ae</t>
  </si>
  <si>
    <t>BELhDu2aLFAdJTrcgs9q</t>
  </si>
  <si>
    <t>hPZE69L28Q39rGRc5dHu</t>
  </si>
  <si>
    <t>8zQSmdvV7YXLxMfc4Hp9</t>
  </si>
  <si>
    <t>H9FfUeYNtnrvwb2Sgjpc</t>
  </si>
  <si>
    <t>B9dUMQCSKtTkJYEf8yVn</t>
  </si>
  <si>
    <t>aJQSU6bdjYyWAHV4EHz6</t>
  </si>
  <si>
    <t>chHRSA8zgfJa73Mb9BZd</t>
  </si>
  <si>
    <t>yC2WHEwXbtrSpTFdQLJc</t>
  </si>
  <si>
    <t>D7XwNjCZp2v8axDfGMRc</t>
  </si>
  <si>
    <t>d8SpHKqJ2RwfG7DgzVjV</t>
  </si>
  <si>
    <t>8xeUXbMJAL77WXsRP9Ec</t>
  </si>
  <si>
    <t>WGCFDJNs3TXSg59B8v9U</t>
  </si>
  <si>
    <t>cDJTtB4NsaFyDEYZR3cU</t>
  </si>
  <si>
    <t>nVZ35TXkJUFHR2jJxpgQ</t>
  </si>
  <si>
    <t>C5kDYLbUQJEu3freN2DV</t>
  </si>
  <si>
    <t>Ng4JH39s6emYWxNB4vhw</t>
  </si>
  <si>
    <t>nvqdPbKFGEr7H2YQG3XZ</t>
  </si>
  <si>
    <t>BEJXnGhKxt3sSe5uRckz</t>
  </si>
  <si>
    <t>UjgnNmLy9KSvkUa3ZwRM</t>
  </si>
  <si>
    <t>JL794d6E5pN85gDbYHXv</t>
  </si>
  <si>
    <t>24MUWSe2BdzD3PAsNECb</t>
  </si>
  <si>
    <t>NDr8VsnTeh3jMfLnQd9Q</t>
  </si>
  <si>
    <t>VreWXNmXgv5TUfwWxJaQ</t>
  </si>
  <si>
    <t>58L4gSE9wBN6THpm8dKJ</t>
  </si>
  <si>
    <t>wBnpuYDKjm8UXdxF9GkM</t>
  </si>
  <si>
    <t>3pMEkAY75GYUd8uPZRzp</t>
  </si>
  <si>
    <t>h7VZFEbwt3d5PyAHp9JC</t>
  </si>
  <si>
    <t>UH64VXx6cK29AWtDLsrd</t>
  </si>
  <si>
    <t>xS6MWqMJH3hDVe45ubmU</t>
  </si>
  <si>
    <t>vGPyTUNDxBFuZ8kK3gV9</t>
  </si>
  <si>
    <t>vH64bc2d3uLCDMpaNJ9W</t>
  </si>
  <si>
    <t>kNCF3Q4P7TYTwamXQUV9</t>
  </si>
  <si>
    <t>4BNVJXsMxbC88qd7ZRQH</t>
  </si>
  <si>
    <t>2Pg3sVqJkTbYD7HREf4X</t>
  </si>
  <si>
    <t>VrgWDecBYB6XpUnPYm3d</t>
  </si>
  <si>
    <t>GfGCnQbkCezD3P8yTjX9</t>
  </si>
  <si>
    <t>6JpA6wDANu7fPDWbeURs</t>
  </si>
  <si>
    <t>PEmsbjJ8E7uRaZ5t4MSB</t>
  </si>
  <si>
    <t>24QhnKaHzF4d85PAgGY4</t>
  </si>
  <si>
    <t>VQpRNkHT6dZDj44SsjMu</t>
  </si>
  <si>
    <t>57YDGQrwuBpxeFNqcKzZ</t>
  </si>
  <si>
    <t>bQeHx7ndky85U9afrCcZ</t>
  </si>
  <si>
    <t>KReVAr6nXwu98hqdjR7s</t>
  </si>
  <si>
    <t>FPcRCTzn7Dx9hbJ27tHg</t>
  </si>
  <si>
    <t>SheF539TWEjgd8Bkfs3G</t>
  </si>
  <si>
    <t>gd7XYh2dvHFJRQLPucmw</t>
  </si>
  <si>
    <t>PG83hKLDtMndzqcfjR3K</t>
  </si>
  <si>
    <t>WDGbMF98UcA3fVdXehqw</t>
  </si>
  <si>
    <t>syTqBavfmSdGMnK2j5E2</t>
  </si>
  <si>
    <t>rQbk282EH675ehcHYgpK</t>
  </si>
  <si>
    <t>47XjkPCGETgtZNSfw5Hs</t>
  </si>
  <si>
    <t>nzusE9DEJUNd4TMdvWHV</t>
  </si>
  <si>
    <t>F6yDmUnRDq8eWHJSLTHY</t>
  </si>
  <si>
    <t>dVzm8Z9qfGt3X76WJsKj</t>
  </si>
  <si>
    <t>dsNjp5JuVq93dXJrDnME</t>
  </si>
  <si>
    <t>jpcFC82mEPvuD3dbhGV9</t>
  </si>
  <si>
    <t>TmUw5ZtM73FS6HsMV9jp</t>
  </si>
  <si>
    <t>D2sdD4MA3G6updV7Umbc</t>
  </si>
  <si>
    <t>4Hz7uNq9j8h5ZyvmdbY6</t>
  </si>
  <si>
    <t>34j9Pk8CvMR5Q6DnKVJn</t>
  </si>
  <si>
    <t>z3E86SkYFXxgdRV57v9e</t>
  </si>
  <si>
    <t>pdXDJ6rENRWhyHc8uW79</t>
  </si>
  <si>
    <t>fmKAQc4dpDah6HDujCzt</t>
  </si>
  <si>
    <t>SvFwkyxdK3BQVXZYfND9</t>
  </si>
  <si>
    <t>K9gdwPrfa68zQvhn7F4E</t>
  </si>
  <si>
    <t>Xp6TtGyN58dEjsaBFQkq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</si>
</sst>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quot;:&quot;mm&quot; &quot;AM/PM"/>
    <numFmt numFmtId="165" formatCode="mmm&quot; &quot;d&quot;, &quot;yyyy"/>
    <numFmt numFmtId="166" formatCode="yyyy\-mm\-dd\ h:mm:ss"/>
    <numFmt numFmtId="167" formatCode="m/d/yyyy\ h:mm:ss"/>
    <numFmt numFmtId="168" formatCode="&quot;$&quot;#,##0.00"/>
  </numFmts>
  <fonts count="23">
    <font>
      <sz val="10"/>
      <color rgb="FF000000"/>
      <name val="Arial"/>
    </font>
    <font>
      <sz val="10"/>
      <name val="Arial"/>
    </font>
    <font>
      <b/>
      <sz val="10"/>
      <name val="Arial"/>
    </font>
    <font>
      <sz val="10"/>
      <name val="Arial"/>
    </font>
    <font>
      <b/>
      <sz val="10"/>
      <color rgb="FF000000"/>
      <name val="Arial"/>
    </font>
    <font>
      <b/>
      <sz val="10"/>
      <name val="Arial"/>
    </font>
    <font>
      <sz val="10"/>
      <color rgb="FF000000"/>
      <name val="Arial"/>
    </font>
    <font>
      <sz val="10"/>
      <color rgb="FF4F5155"/>
      <name val="Arial"/>
    </font>
    <font>
      <sz val="10"/>
      <color rgb="FF202124"/>
      <name val="Roboto"/>
    </font>
    <font>
      <sz val="10"/>
      <color rgb="FF000000"/>
      <name val="Roboto"/>
    </font>
    <font>
      <sz val="11"/>
      <color rgb="FF000000"/>
      <name val="Inconsolata"/>
    </font>
    <font>
      <sz val="10"/>
      <color rgb="FF151B26"/>
      <name val="Arial"/>
    </font>
    <font>
      <sz val="11"/>
      <color rgb="FF1D1C1D"/>
      <name val="Slack-Lato"/>
    </font>
    <font>
      <sz val="10"/>
      <color rgb="FF151B26"/>
      <name val="-apple-system"/>
    </font>
    <font>
      <sz val="11"/>
      <color rgb="FF000000"/>
      <name val="Arial"/>
    </font>
    <font>
      <sz val="11"/>
      <color rgb="FF1D1C1D"/>
      <name val="Arial"/>
    </font>
    <font>
      <sz val="11"/>
      <name val="Arial"/>
    </font>
    <font>
      <sz val="11"/>
      <name val="Slack-Lato"/>
    </font>
    <font>
      <sz val="10"/>
      <name val="Roboto"/>
    </font>
    <font>
      <sz val="10"/>
      <color rgb="FFFF0000"/>
      <name val="Arial"/>
    </font>
    <font>
      <b/>
      <sz val="10"/>
      <color rgb="FFFFFFFF"/>
      <name val="Arial"/>
    </font>
    <font>
      <sz val="10"/>
      <color rgb="FF000000"/>
      <name val="Arial"/>
    </font>
    <font>
      <i/>
      <sz val="10"/>
      <name val="Arial"/>
    </font>
  </fonts>
  <fills count="14">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EBFFD9"/>
        <bgColor rgb="FFEBFFD9"/>
      </patternFill>
    </fill>
    <fill>
      <patternFill patternType="solid">
        <fgColor rgb="FFFFEBCF"/>
        <bgColor rgb="FFFFEBCF"/>
      </patternFill>
    </fill>
    <fill>
      <patternFill patternType="solid">
        <fgColor rgb="FFEA9999"/>
        <bgColor rgb="FFEA9999"/>
      </patternFill>
    </fill>
    <fill>
      <patternFill patternType="solid">
        <fgColor rgb="FFFFF2CC"/>
        <bgColor rgb="FFFFF2CC"/>
      </patternFill>
    </fill>
    <fill>
      <patternFill patternType="solid">
        <fgColor rgb="FFE8F9FC"/>
        <bgColor rgb="FFE8F9FC"/>
      </patternFill>
    </fill>
    <fill>
      <patternFill patternType="solid">
        <fgColor rgb="FFFCE5CD"/>
        <bgColor rgb="FFFCE5CD"/>
      </patternFill>
    </fill>
    <fill>
      <patternFill patternType="solid">
        <fgColor rgb="FFC9DAF8"/>
        <bgColor rgb="FFC9DAF8"/>
      </patternFill>
    </fill>
    <fill>
      <patternFill patternType="solid">
        <fgColor rgb="FFF8F8F8"/>
        <bgColor rgb="FFF8F8F8"/>
      </patternFill>
    </fill>
    <fill>
      <patternFill patternType="solid">
        <fgColor rgb="FFFF0000"/>
        <bgColor rgb="FFFF0000"/>
      </patternFill>
    </fill>
    <fill>
      <patternFill patternType="solid">
        <fgColor rgb="FF000000"/>
        <bgColor rgb="FF000000"/>
      </patternFill>
    </fill>
  </fills>
  <borders count="5">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bottom/>
      <diagonal/>
    </border>
  </borders>
  <cellStyleXfs count="1">
    <xf numFmtId="0" fontId="0" fillId="0" borderId="0"/>
  </cellStyleXfs>
  <cellXfs count="172">
    <xf numFmtId="0" fontId="0" fillId="0" borderId="0" xfId="0" applyFont="1" applyAlignment="1"/>
    <xf numFmtId="0" fontId="1" fillId="2" borderId="0" xfId="0" applyFont="1" applyFill="1" applyAlignment="1">
      <alignment horizontal="right" vertical="top" wrapText="1"/>
    </xf>
    <xf numFmtId="0" fontId="1" fillId="0" borderId="0" xfId="0" applyFont="1" applyAlignment="1">
      <alignment vertical="top" wrapText="1"/>
    </xf>
    <xf numFmtId="0" fontId="1" fillId="0" borderId="0" xfId="0" applyFont="1" applyAlignment="1">
      <alignment wrapText="1"/>
    </xf>
    <xf numFmtId="0" fontId="1" fillId="0" borderId="0" xfId="0" applyFont="1" applyAlignment="1"/>
    <xf numFmtId="0" fontId="1" fillId="0" borderId="1" xfId="0" applyFont="1" applyBorder="1"/>
    <xf numFmtId="0" fontId="1" fillId="0" borderId="0" xfId="0" applyFont="1"/>
    <xf numFmtId="0" fontId="3" fillId="0" borderId="1" xfId="0" applyFont="1" applyBorder="1"/>
    <xf numFmtId="0" fontId="4" fillId="0" borderId="2" xfId="0" applyFont="1" applyBorder="1" applyAlignment="1">
      <alignment horizontal="left" vertical="center" wrapText="1"/>
    </xf>
    <xf numFmtId="0" fontId="5" fillId="0" borderId="2" xfId="0" applyFont="1" applyBorder="1" applyAlignment="1">
      <alignment horizontal="left" vertical="center" wrapText="1"/>
    </xf>
    <xf numFmtId="0" fontId="5" fillId="0" borderId="2" xfId="0" applyFont="1" applyBorder="1" applyAlignment="1">
      <alignment horizontal="left" vertical="center"/>
    </xf>
    <xf numFmtId="0" fontId="5" fillId="0" borderId="2" xfId="0" applyFont="1" applyBorder="1" applyAlignment="1"/>
    <xf numFmtId="0" fontId="5" fillId="0" borderId="2" xfId="0" applyFont="1" applyBorder="1" applyAlignment="1"/>
    <xf numFmtId="0" fontId="1" fillId="0" borderId="2" xfId="0" applyFont="1" applyBorder="1"/>
    <xf numFmtId="0" fontId="1" fillId="0" borderId="2" xfId="0" applyFont="1" applyBorder="1"/>
    <xf numFmtId="0" fontId="5" fillId="0" borderId="2" xfId="0" applyFont="1" applyBorder="1" applyAlignment="1">
      <alignment horizontal="left" vertical="center" wrapText="1"/>
    </xf>
    <xf numFmtId="0" fontId="3" fillId="0" borderId="0" xfId="0" applyFont="1" applyAlignment="1"/>
    <xf numFmtId="0" fontId="3" fillId="0" borderId="0" xfId="0" applyFont="1" applyAlignment="1"/>
    <xf numFmtId="9" fontId="1" fillId="0" borderId="0" xfId="0" applyNumberFormat="1" applyFont="1"/>
    <xf numFmtId="0" fontId="3" fillId="0" borderId="0" xfId="0" applyFont="1"/>
    <xf numFmtId="20" fontId="1" fillId="0" borderId="0" xfId="0" applyNumberFormat="1" applyFont="1" applyAlignment="1"/>
    <xf numFmtId="0" fontId="5" fillId="0" borderId="0" xfId="0" applyFont="1" applyAlignment="1"/>
    <xf numFmtId="14" fontId="5" fillId="0" borderId="0" xfId="0" applyNumberFormat="1" applyFont="1" applyAlignment="1">
      <alignment wrapText="1"/>
    </xf>
    <xf numFmtId="0" fontId="5" fillId="0" borderId="0" xfId="0" applyFont="1" applyAlignment="1">
      <alignment wrapText="1"/>
    </xf>
    <xf numFmtId="0" fontId="6" fillId="0" borderId="0" xfId="0" applyFont="1" applyAlignment="1">
      <alignment wrapText="1"/>
    </xf>
    <xf numFmtId="0" fontId="1" fillId="0" borderId="0" xfId="0" applyFont="1" applyAlignment="1"/>
    <xf numFmtId="0" fontId="5" fillId="0" borderId="0" xfId="0" applyFont="1" applyAlignment="1">
      <alignment wrapText="1"/>
    </xf>
    <xf numFmtId="0" fontId="7" fillId="3" borderId="0" xfId="0" applyFont="1" applyFill="1" applyAlignment="1"/>
    <xf numFmtId="0" fontId="3" fillId="0" borderId="0" xfId="0" applyFont="1" applyAlignment="1"/>
    <xf numFmtId="0" fontId="8" fillId="3" borderId="0" xfId="0" applyFont="1" applyFill="1" applyAlignment="1"/>
    <xf numFmtId="165" fontId="3" fillId="0" borderId="0" xfId="0" applyNumberFormat="1" applyFont="1" applyAlignment="1">
      <alignment horizontal="right"/>
    </xf>
    <xf numFmtId="0" fontId="3" fillId="4" borderId="0" xfId="0" applyFont="1" applyFill="1" applyAlignment="1">
      <alignment horizontal="right"/>
    </xf>
    <xf numFmtId="0" fontId="6" fillId="5" borderId="0" xfId="0" applyFont="1" applyFill="1" applyAlignment="1"/>
    <xf numFmtId="166" fontId="7" fillId="3" borderId="0" xfId="0" applyNumberFormat="1" applyFont="1" applyFill="1" applyAlignment="1"/>
    <xf numFmtId="0" fontId="3" fillId="0" borderId="0" xfId="0" applyFont="1" applyAlignment="1">
      <alignment horizontal="right"/>
    </xf>
    <xf numFmtId="21" fontId="7" fillId="3" borderId="0" xfId="0" applyNumberFormat="1" applyFont="1" applyFill="1" applyAlignment="1"/>
    <xf numFmtId="0" fontId="3" fillId="0" borderId="0" xfId="0" applyFont="1" applyAlignment="1"/>
    <xf numFmtId="0" fontId="3" fillId="0" borderId="0" xfId="0" applyFont="1" applyAlignment="1"/>
    <xf numFmtId="0" fontId="6" fillId="3" borderId="0" xfId="0" applyFont="1" applyFill="1" applyAlignment="1"/>
    <xf numFmtId="0" fontId="3" fillId="0" borderId="0" xfId="0" applyFont="1" applyAlignment="1"/>
    <xf numFmtId="0" fontId="3" fillId="0" borderId="1" xfId="0" applyFont="1" applyBorder="1" applyAlignment="1"/>
    <xf numFmtId="0" fontId="6" fillId="0" borderId="0" xfId="0" applyFont="1" applyAlignment="1"/>
    <xf numFmtId="0" fontId="6" fillId="0" borderId="0" xfId="0" applyFont="1" applyAlignment="1"/>
    <xf numFmtId="0" fontId="1" fillId="0" borderId="2" xfId="0" applyFont="1" applyBorder="1" applyAlignment="1">
      <alignment horizontal="left" vertical="center"/>
    </xf>
    <xf numFmtId="0" fontId="3" fillId="3" borderId="0" xfId="0" applyFont="1" applyFill="1" applyAlignment="1"/>
    <xf numFmtId="165" fontId="3" fillId="3" borderId="0" xfId="0" applyNumberFormat="1" applyFont="1" applyFill="1" applyAlignment="1">
      <alignment horizontal="right"/>
    </xf>
    <xf numFmtId="0" fontId="1" fillId="3" borderId="0" xfId="0" applyFont="1" applyFill="1" applyAlignment="1"/>
    <xf numFmtId="0" fontId="3" fillId="3" borderId="0" xfId="0" applyFont="1" applyFill="1" applyAlignment="1">
      <alignment horizontal="right"/>
    </xf>
    <xf numFmtId="0" fontId="6" fillId="3" borderId="0" xfId="0" applyFont="1" applyFill="1" applyAlignment="1"/>
    <xf numFmtId="164" fontId="6" fillId="0" borderId="0" xfId="0" applyNumberFormat="1" applyFont="1" applyAlignment="1"/>
    <xf numFmtId="0" fontId="3" fillId="3" borderId="0" xfId="0" applyFont="1" applyFill="1" applyAlignment="1"/>
    <xf numFmtId="0" fontId="6" fillId="0" borderId="0" xfId="0" applyFont="1" applyAlignment="1"/>
    <xf numFmtId="0" fontId="1" fillId="3" borderId="0" xfId="0" applyFont="1" applyFill="1"/>
    <xf numFmtId="165" fontId="3" fillId="0" borderId="1" xfId="0" applyNumberFormat="1" applyFont="1" applyBorder="1" applyAlignment="1">
      <alignment horizontal="right"/>
    </xf>
    <xf numFmtId="0" fontId="3" fillId="0" borderId="1" xfId="0" applyFont="1" applyBorder="1" applyAlignment="1">
      <alignment horizontal="right"/>
    </xf>
    <xf numFmtId="0" fontId="6" fillId="5" borderId="1" xfId="0" applyFont="1" applyFill="1" applyBorder="1" applyAlignment="1"/>
    <xf numFmtId="0" fontId="6" fillId="0" borderId="1" xfId="0" applyFont="1" applyBorder="1" applyAlignment="1"/>
    <xf numFmtId="9" fontId="3" fillId="0" borderId="0" xfId="0" applyNumberFormat="1" applyFont="1" applyAlignment="1"/>
    <xf numFmtId="0" fontId="3" fillId="0" borderId="0" xfId="0" applyFont="1" applyAlignment="1">
      <alignment wrapText="1"/>
    </xf>
    <xf numFmtId="0" fontId="3" fillId="0" borderId="1" xfId="0" applyFont="1" applyBorder="1" applyAlignment="1"/>
    <xf numFmtId="0" fontId="3" fillId="0" borderId="0" xfId="0" applyFont="1" applyAlignment="1"/>
    <xf numFmtId="0" fontId="8" fillId="3" borderId="0" xfId="0" applyFont="1" applyFill="1" applyAlignment="1"/>
    <xf numFmtId="0" fontId="6" fillId="5" borderId="0" xfId="0" applyFont="1" applyFill="1" applyAlignment="1"/>
    <xf numFmtId="0" fontId="3" fillId="5" borderId="0" xfId="0" applyFont="1" applyFill="1" applyAlignment="1"/>
    <xf numFmtId="0" fontId="6" fillId="3" borderId="0" xfId="0" applyFont="1" applyFill="1" applyAlignment="1">
      <alignment horizontal="left"/>
    </xf>
    <xf numFmtId="0" fontId="6" fillId="3" borderId="0" xfId="0" applyFont="1" applyFill="1" applyAlignment="1"/>
    <xf numFmtId="166" fontId="7" fillId="3" borderId="1" xfId="0" applyNumberFormat="1" applyFont="1" applyFill="1" applyBorder="1" applyAlignment="1"/>
    <xf numFmtId="0" fontId="3" fillId="0" borderId="1" xfId="0" applyFont="1" applyBorder="1" applyAlignment="1"/>
    <xf numFmtId="0" fontId="1" fillId="0" borderId="1" xfId="0" applyFont="1" applyBorder="1" applyAlignment="1"/>
    <xf numFmtId="0" fontId="3" fillId="0" borderId="0" xfId="0" applyFont="1" applyAlignment="1"/>
    <xf numFmtId="165" fontId="3" fillId="0" borderId="0" xfId="0" applyNumberFormat="1" applyFont="1" applyAlignment="1">
      <alignment horizontal="right"/>
    </xf>
    <xf numFmtId="0" fontId="3" fillId="6" borderId="0" xfId="0" applyFont="1" applyFill="1" applyAlignment="1">
      <alignment horizontal="right"/>
    </xf>
    <xf numFmtId="164" fontId="6" fillId="0" borderId="0" xfId="0" applyNumberFormat="1" applyFont="1" applyAlignment="1">
      <alignment horizontal="left"/>
    </xf>
    <xf numFmtId="0" fontId="3" fillId="0" borderId="0" xfId="0" applyFont="1" applyAlignment="1"/>
    <xf numFmtId="166" fontId="6" fillId="4" borderId="0" xfId="0" applyNumberFormat="1" applyFont="1" applyFill="1" applyAlignment="1"/>
    <xf numFmtId="0" fontId="3" fillId="7" borderId="0" xfId="0" applyFont="1" applyFill="1" applyAlignment="1"/>
    <xf numFmtId="166" fontId="6" fillId="4" borderId="0" xfId="0" applyNumberFormat="1" applyFont="1" applyFill="1" applyAlignment="1"/>
    <xf numFmtId="0" fontId="3" fillId="0" borderId="0" xfId="0" applyFont="1"/>
    <xf numFmtId="166" fontId="1" fillId="0" borderId="0" xfId="0" applyNumberFormat="1" applyFont="1" applyAlignment="1"/>
    <xf numFmtId="164" fontId="6" fillId="0" borderId="0" xfId="0" applyNumberFormat="1" applyFont="1"/>
    <xf numFmtId="0" fontId="6" fillId="0" borderId="0" xfId="0" applyFont="1" applyAlignment="1"/>
    <xf numFmtId="0" fontId="6" fillId="0" borderId="1" xfId="0" applyFont="1" applyBorder="1" applyAlignment="1"/>
    <xf numFmtId="18" fontId="6" fillId="3" borderId="0" xfId="0" applyNumberFormat="1" applyFont="1" applyFill="1" applyAlignment="1">
      <alignment horizontal="left"/>
    </xf>
    <xf numFmtId="0" fontId="3" fillId="5" borderId="1" xfId="0" applyFont="1" applyFill="1" applyBorder="1" applyAlignment="1"/>
    <xf numFmtId="0" fontId="3" fillId="6" borderId="0" xfId="0" applyFont="1" applyFill="1" applyAlignment="1">
      <alignment horizontal="right"/>
    </xf>
    <xf numFmtId="0" fontId="3" fillId="0" borderId="0" xfId="0" applyFont="1" applyAlignment="1"/>
    <xf numFmtId="0" fontId="3" fillId="5" borderId="0" xfId="0" applyFont="1" applyFill="1" applyAlignment="1"/>
    <xf numFmtId="166" fontId="6" fillId="0" borderId="0" xfId="0" applyNumberFormat="1" applyFont="1" applyAlignment="1"/>
    <xf numFmtId="164" fontId="6" fillId="8" borderId="0" xfId="0" applyNumberFormat="1" applyFont="1" applyFill="1" applyAlignment="1">
      <alignment horizontal="right"/>
    </xf>
    <xf numFmtId="0" fontId="1" fillId="0" borderId="1" xfId="0" applyFont="1" applyBorder="1" applyAlignment="1"/>
    <xf numFmtId="166" fontId="6" fillId="0" borderId="1" xfId="0" applyNumberFormat="1" applyFont="1" applyBorder="1" applyAlignment="1"/>
    <xf numFmtId="20" fontId="6" fillId="0" borderId="0" xfId="0" applyNumberFormat="1" applyFont="1" applyAlignment="1"/>
    <xf numFmtId="0" fontId="1" fillId="5" borderId="1" xfId="0" applyFont="1" applyFill="1" applyBorder="1" applyAlignment="1"/>
    <xf numFmtId="167" fontId="7" fillId="3" borderId="0" xfId="0" applyNumberFormat="1" applyFont="1" applyFill="1" applyAlignment="1"/>
    <xf numFmtId="20" fontId="6" fillId="8" borderId="0" xfId="0" applyNumberFormat="1" applyFont="1" applyFill="1" applyAlignment="1">
      <alignment horizontal="right"/>
    </xf>
    <xf numFmtId="0" fontId="3" fillId="9" borderId="0" xfId="0" applyFont="1" applyFill="1" applyAlignment="1"/>
    <xf numFmtId="0" fontId="3" fillId="9" borderId="0" xfId="0" applyFont="1" applyFill="1" applyAlignment="1"/>
    <xf numFmtId="20" fontId="6" fillId="3" borderId="0" xfId="0" applyNumberFormat="1" applyFont="1" applyFill="1" applyAlignment="1">
      <alignment horizontal="left"/>
    </xf>
    <xf numFmtId="166" fontId="7" fillId="3" borderId="0" xfId="0" applyNumberFormat="1" applyFont="1" applyFill="1" applyAlignment="1"/>
    <xf numFmtId="166" fontId="3" fillId="3" borderId="0" xfId="0" applyNumberFormat="1" applyFont="1" applyFill="1" applyAlignment="1"/>
    <xf numFmtId="0" fontId="3" fillId="3" borderId="1" xfId="0" applyFont="1" applyFill="1" applyBorder="1" applyAlignment="1"/>
    <xf numFmtId="0" fontId="3" fillId="9" borderId="1" xfId="0" applyFont="1" applyFill="1" applyBorder="1" applyAlignment="1"/>
    <xf numFmtId="167" fontId="6" fillId="3" borderId="0" xfId="0" applyNumberFormat="1" applyFont="1" applyFill="1" applyAlignment="1">
      <alignment horizontal="right"/>
    </xf>
    <xf numFmtId="166" fontId="3" fillId="0" borderId="0" xfId="0" applyNumberFormat="1" applyFont="1" applyAlignment="1"/>
    <xf numFmtId="165" fontId="3" fillId="0" borderId="3" xfId="0" applyNumberFormat="1" applyFont="1" applyBorder="1" applyAlignment="1">
      <alignment horizontal="right"/>
    </xf>
    <xf numFmtId="18" fontId="6" fillId="0" borderId="0" xfId="0" applyNumberFormat="1" applyFont="1" applyAlignment="1"/>
    <xf numFmtId="0" fontId="1" fillId="9" borderId="0" xfId="0" applyFont="1" applyFill="1" applyAlignment="1"/>
    <xf numFmtId="0" fontId="7" fillId="0" borderId="0" xfId="0" applyFont="1" applyAlignment="1"/>
    <xf numFmtId="166" fontId="7" fillId="0" borderId="0" xfId="0" applyNumberFormat="1" applyFont="1" applyAlignment="1"/>
    <xf numFmtId="0" fontId="0" fillId="5" borderId="0" xfId="0" applyFont="1" applyFill="1" applyAlignment="1">
      <alignment horizontal="left"/>
    </xf>
    <xf numFmtId="0" fontId="3" fillId="0" borderId="3" xfId="0" applyFont="1" applyBorder="1" applyAlignment="1"/>
    <xf numFmtId="165" fontId="3" fillId="0" borderId="3" xfId="0" applyNumberFormat="1" applyFont="1" applyBorder="1" applyAlignment="1">
      <alignment horizontal="right"/>
    </xf>
    <xf numFmtId="0" fontId="3" fillId="0" borderId="3" xfId="0" applyFont="1" applyBorder="1" applyAlignment="1">
      <alignment horizontal="right"/>
    </xf>
    <xf numFmtId="0" fontId="6" fillId="0" borderId="3" xfId="0" applyFont="1" applyBorder="1" applyAlignment="1"/>
    <xf numFmtId="0" fontId="3" fillId="5" borderId="3" xfId="0" applyFont="1" applyFill="1" applyBorder="1" applyAlignment="1"/>
    <xf numFmtId="0" fontId="1" fillId="0" borderId="3" xfId="0" applyFont="1" applyBorder="1"/>
    <xf numFmtId="164" fontId="6" fillId="3" borderId="0" xfId="0" applyNumberFormat="1" applyFont="1" applyFill="1" applyAlignment="1">
      <alignment horizontal="left"/>
    </xf>
    <xf numFmtId="0" fontId="3" fillId="3" borderId="0" xfId="0" applyFont="1" applyFill="1" applyAlignment="1"/>
    <xf numFmtId="166" fontId="1" fillId="4" borderId="0" xfId="0" applyNumberFormat="1" applyFont="1" applyFill="1" applyAlignment="1"/>
    <xf numFmtId="0" fontId="3" fillId="3" borderId="1" xfId="0" applyFont="1" applyFill="1" applyBorder="1" applyAlignment="1"/>
    <xf numFmtId="0" fontId="3" fillId="5" borderId="1" xfId="0" applyFont="1" applyFill="1" applyBorder="1" applyAlignment="1"/>
    <xf numFmtId="166" fontId="7" fillId="4" borderId="0" xfId="0" applyNumberFormat="1" applyFont="1" applyFill="1" applyAlignment="1"/>
    <xf numFmtId="0" fontId="3" fillId="0" borderId="1" xfId="0" applyFont="1" applyBorder="1" applyAlignment="1"/>
    <xf numFmtId="14" fontId="3" fillId="0" borderId="0" xfId="0" applyNumberFormat="1" applyFon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6" fillId="0" borderId="0" xfId="0" applyFont="1" applyAlignment="1"/>
    <xf numFmtId="0" fontId="6" fillId="0" borderId="0" xfId="0" applyFont="1" applyAlignment="1">
      <alignment vertical="top"/>
    </xf>
    <xf numFmtId="0" fontId="2" fillId="10" borderId="0" xfId="0" applyFont="1" applyFill="1" applyAlignment="1">
      <alignment vertical="center"/>
    </xf>
    <xf numFmtId="14" fontId="1" fillId="0" borderId="0" xfId="0" applyNumberFormat="1" applyFont="1"/>
    <xf numFmtId="0" fontId="2" fillId="10" borderId="0" xfId="0" applyFont="1" applyFill="1" applyAlignment="1">
      <alignment vertical="center" wrapText="1"/>
    </xf>
    <xf numFmtId="0" fontId="2" fillId="10" borderId="0" xfId="0" applyFont="1" applyFill="1" applyAlignment="1">
      <alignment vertical="center"/>
    </xf>
    <xf numFmtId="0" fontId="9" fillId="3" borderId="0" xfId="0" applyFont="1" applyFill="1" applyAlignment="1">
      <alignment wrapText="1"/>
    </xf>
    <xf numFmtId="0" fontId="1" fillId="0" borderId="0" xfId="0" applyFont="1" applyAlignment="1">
      <alignment wrapText="1"/>
    </xf>
    <xf numFmtId="0" fontId="10" fillId="3" borderId="0" xfId="0" applyFont="1" applyFill="1" applyAlignment="1"/>
    <xf numFmtId="0" fontId="11" fillId="0" borderId="0" xfId="0" applyFont="1" applyAlignment="1"/>
    <xf numFmtId="0" fontId="12" fillId="3" borderId="0" xfId="0" applyFont="1" applyFill="1" applyAlignment="1">
      <alignment horizontal="left" wrapText="1"/>
    </xf>
    <xf numFmtId="0" fontId="13" fillId="0" borderId="0" xfId="0" applyFont="1" applyAlignment="1"/>
    <xf numFmtId="0" fontId="14" fillId="3" borderId="0" xfId="0" applyFont="1" applyFill="1" applyAlignment="1"/>
    <xf numFmtId="0" fontId="13" fillId="0" borderId="0" xfId="0" applyFont="1"/>
    <xf numFmtId="0" fontId="11" fillId="3" borderId="0" xfId="0" applyFont="1" applyFill="1" applyAlignment="1">
      <alignment horizontal="left" wrapText="1"/>
    </xf>
    <xf numFmtId="0" fontId="15" fillId="11" borderId="0" xfId="0" applyFont="1" applyFill="1" applyAlignment="1">
      <alignment horizontal="left"/>
    </xf>
    <xf numFmtId="0" fontId="16" fillId="3" borderId="0" xfId="0" applyFont="1" applyFill="1" applyAlignment="1">
      <alignment horizontal="left" wrapText="1"/>
    </xf>
    <xf numFmtId="0" fontId="17" fillId="3" borderId="0" xfId="0" applyFont="1" applyFill="1" applyAlignment="1">
      <alignment horizontal="left" wrapText="1"/>
    </xf>
    <xf numFmtId="0" fontId="12" fillId="11" borderId="0" xfId="0" applyFont="1" applyFill="1" applyAlignment="1">
      <alignment horizontal="left"/>
    </xf>
    <xf numFmtId="168" fontId="1" fillId="0" borderId="0" xfId="0" applyNumberFormat="1" applyFont="1" applyAlignment="1">
      <alignment wrapText="1"/>
    </xf>
    <xf numFmtId="0" fontId="1" fillId="0" borderId="0" xfId="0" applyFont="1" applyAlignment="1">
      <alignment wrapText="1"/>
    </xf>
    <xf numFmtId="0" fontId="18" fillId="0" borderId="0" xfId="0" applyFont="1" applyAlignment="1"/>
    <xf numFmtId="0" fontId="9" fillId="0" borderId="0" xfId="0" applyFont="1" applyAlignment="1">
      <alignment wrapText="1"/>
    </xf>
    <xf numFmtId="0" fontId="14" fillId="3" borderId="0" xfId="0" applyFont="1" applyFill="1" applyAlignment="1">
      <alignment horizontal="left"/>
    </xf>
    <xf numFmtId="164" fontId="6" fillId="0" borderId="0" xfId="0" applyNumberFormat="1" applyFont="1" applyAlignment="1">
      <alignment horizontal="right"/>
    </xf>
    <xf numFmtId="0" fontId="10" fillId="3" borderId="0" xfId="0" applyFont="1" applyFill="1"/>
    <xf numFmtId="0" fontId="6" fillId="8" borderId="0" xfId="0" applyFont="1" applyFill="1" applyAlignment="1">
      <alignment horizontal="right"/>
    </xf>
    <xf numFmtId="21" fontId="6" fillId="0" borderId="0" xfId="0" applyNumberFormat="1" applyFont="1" applyAlignment="1"/>
    <xf numFmtId="0" fontId="19" fillId="0" borderId="0" xfId="0" applyFont="1" applyAlignment="1"/>
    <xf numFmtId="0" fontId="9" fillId="3" borderId="0" xfId="0" applyFont="1" applyFill="1" applyAlignment="1"/>
    <xf numFmtId="0" fontId="3" fillId="12" borderId="0" xfId="0" applyFont="1" applyFill="1" applyAlignment="1"/>
    <xf numFmtId="0" fontId="2" fillId="0" borderId="0" xfId="0" applyFont="1" applyAlignment="1"/>
    <xf numFmtId="0" fontId="2" fillId="0" borderId="0" xfId="0" applyFont="1"/>
    <xf numFmtId="0" fontId="2" fillId="0" borderId="0" xfId="0" applyFont="1" applyAlignment="1">
      <alignment wrapText="1"/>
    </xf>
    <xf numFmtId="0" fontId="2" fillId="0" borderId="0" xfId="0" applyFont="1" applyAlignment="1">
      <alignment wrapText="1"/>
    </xf>
    <xf numFmtId="0" fontId="20" fillId="13" borderId="0" xfId="0" applyFont="1" applyFill="1" applyAlignment="1">
      <alignment wrapText="1"/>
    </xf>
    <xf numFmtId="0" fontId="2" fillId="0" borderId="0" xfId="0" applyFont="1" applyAlignment="1">
      <alignment wrapText="1"/>
    </xf>
    <xf numFmtId="0" fontId="21" fillId="0" borderId="0" xfId="0" applyFont="1" applyAlignment="1">
      <alignment wrapText="1"/>
    </xf>
    <xf numFmtId="0" fontId="3" fillId="0" borderId="4" xfId="0" applyFont="1" applyBorder="1" applyAlignment="1"/>
    <xf numFmtId="0" fontId="1" fillId="3" borderId="1" xfId="0" applyFont="1" applyFill="1" applyBorder="1" applyAlignment="1"/>
    <xf numFmtId="164" fontId="6" fillId="0" borderId="1" xfId="0" applyNumberFormat="1" applyFont="1" applyBorder="1" applyAlignment="1"/>
    <xf numFmtId="164" fontId="6" fillId="0" borderId="1" xfId="0" applyNumberFormat="1" applyFont="1" applyBorder="1"/>
    <xf numFmtId="9" fontId="3" fillId="0" borderId="1" xfId="0" applyNumberFormat="1" applyFont="1" applyBorder="1" applyAlignment="1"/>
    <xf numFmtId="0" fontId="3" fillId="0" borderId="1" xfId="0" applyFont="1" applyBorder="1" applyAlignment="1">
      <alignment wrapText="1"/>
    </xf>
    <xf numFmtId="0" fontId="0" fillId="0" borderId="0" xfId="0" applyFont="1" applyAlignment="1"/>
    <xf numFmtId="0" fontId="2" fillId="0" borderId="2" xfId="0" applyFont="1" applyBorder="1" applyAlignment="1">
      <alignment horizontal="left" vertical="center" wrapText="1"/>
    </xf>
  </cellXfs>
  <cellStyles count="1">
    <cellStyle name="Normal" xfId="0" builtinId="0"/>
  </cellStyles>
  <dxfs count="121">
    <dxf>
      <font>
        <color rgb="FF000000"/>
      </font>
      <fill>
        <patternFill patternType="solid">
          <fgColor rgb="FFEBFFD9"/>
          <bgColor rgb="FFEBFFD9"/>
        </patternFill>
      </fill>
    </dxf>
    <dxf>
      <fill>
        <patternFill patternType="solid">
          <fgColor rgb="FFFFFFFF"/>
          <bgColor rgb="FFFFFFFF"/>
        </patternFill>
      </fill>
    </dxf>
    <dxf>
      <font>
        <color rgb="FF000000"/>
      </font>
      <fill>
        <patternFill patternType="solid">
          <fgColor rgb="FFFFF0F4"/>
          <bgColor rgb="FFFFF0F4"/>
        </patternFill>
      </fill>
    </dxf>
    <dxf>
      <font>
        <color rgb="FF000000"/>
      </font>
      <fill>
        <patternFill patternType="solid">
          <fgColor rgb="FFEFF1F9"/>
          <bgColor rgb="FFEFF1F9"/>
        </patternFill>
      </fill>
    </dxf>
    <dxf>
      <font>
        <color rgb="FF000000"/>
      </font>
      <fill>
        <patternFill patternType="solid">
          <fgColor rgb="FFFFFEE7"/>
          <bgColor rgb="FFFFFEE7"/>
        </patternFill>
      </fill>
    </dxf>
    <dxf>
      <font>
        <color rgb="FF000000"/>
      </font>
      <fill>
        <patternFill patternType="solid">
          <fgColor rgb="FFFFEBCF"/>
          <bgColor rgb="FFFFEBCF"/>
        </patternFill>
      </fill>
    </dxf>
    <dxf>
      <fill>
        <patternFill patternType="solid">
          <fgColor rgb="FFFFFFFF"/>
          <bgColor rgb="FFFFFFFF"/>
        </patternFill>
      </fill>
    </dxf>
    <dxf>
      <fill>
        <patternFill patternType="solid">
          <fgColor rgb="FFFFFFFF"/>
          <bgColor rgb="FFFFFFFF"/>
        </patternFill>
      </fill>
    </dxf>
    <dxf>
      <font>
        <color rgb="FF000000"/>
      </font>
      <fill>
        <patternFill patternType="solid">
          <fgColor rgb="FFCC0000"/>
          <bgColor rgb="FFCC0000"/>
        </patternFill>
      </fill>
    </dxf>
    <dxf>
      <fill>
        <patternFill patternType="solid">
          <fgColor rgb="FFE06666"/>
          <bgColor rgb="FFE06666"/>
        </patternFill>
      </fill>
    </dxf>
    <dxf>
      <fill>
        <patternFill patternType="solid">
          <fgColor rgb="FFEA9999"/>
          <bgColor rgb="FFEA9999"/>
        </patternFill>
      </fill>
    </dxf>
    <dxf>
      <fill>
        <patternFill patternType="solid">
          <fgColor rgb="FFFFD9D7"/>
          <bgColor rgb="FFFFD9D7"/>
        </patternFill>
      </fill>
    </dxf>
    <dxf>
      <fill>
        <patternFill patternType="solid">
          <fgColor rgb="FFEBFFD9"/>
          <bgColor rgb="FFEBFFD9"/>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
      <font>
        <color rgb="FF000000"/>
      </font>
      <fill>
        <patternFill patternType="solid">
          <fgColor rgb="FFE8F9FC"/>
          <bgColor rgb="FFE8F9FC"/>
        </patternFill>
      </fill>
    </dxf>
    <dxf>
      <font>
        <color rgb="FF000000"/>
      </font>
      <fill>
        <patternFill patternType="solid">
          <fgColor rgb="FFE8F9FC"/>
          <bgColor rgb="FFE8F9FC"/>
        </patternFill>
      </fill>
    </dxf>
    <dxf>
      <fill>
        <patternFill patternType="solid">
          <fgColor rgb="FFEBFFD9"/>
          <bgColor rgb="FFEBFFD9"/>
        </patternFill>
      </fill>
    </dxf>
    <dxf>
      <fill>
        <patternFill patternType="solid">
          <fgColor rgb="FFEA9999"/>
          <bgColor rgb="FFEA9999"/>
        </patternFill>
      </fill>
    </dxf>
    <dxf>
      <fill>
        <patternFill patternType="solid">
          <fgColor rgb="FFFFEBCF"/>
          <bgColor rgb="FFFFEBCF"/>
        </patternFill>
      </fill>
    </dxf>
    <dxf>
      <fill>
        <patternFill patternType="solid">
          <fgColor rgb="FFFFFFFF"/>
          <bgColor rgb="FFFFFFFF"/>
        </patternFill>
      </fill>
    </dxf>
    <dxf>
      <fill>
        <patternFill patternType="solid">
          <fgColor rgb="FFEA9999"/>
          <bgColor rgb="FFEA9999"/>
        </patternFill>
      </fill>
    </dxf>
    <dxf>
      <fill>
        <patternFill patternType="solid">
          <fgColor rgb="FFEBFFD9"/>
          <bgColor rgb="FFEBFFD9"/>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
  <sheetViews>
    <sheetView workbookViewId="0"/>
  </sheetViews>
  <sheetFormatPr defaultColWidth="14.44140625" defaultRowHeight="15.75" customHeight="1"/>
  <cols>
    <col min="1" max="1" width="21.5546875" customWidth="1"/>
    <col min="2" max="2" width="50.109375" customWidth="1"/>
    <col min="3" max="3" width="64.44140625" customWidth="1"/>
  </cols>
  <sheetData>
    <row r="1" spans="1:3" ht="26.4">
      <c r="A1" s="1" t="s">
        <v>0</v>
      </c>
      <c r="B1" s="2"/>
      <c r="C1" s="3" t="s">
        <v>1</v>
      </c>
    </row>
    <row r="2" spans="1:3" ht="26.4">
      <c r="A2" s="1" t="s">
        <v>2</v>
      </c>
      <c r="B2" s="2"/>
      <c r="C2" s="3" t="s">
        <v>3</v>
      </c>
    </row>
    <row r="3" spans="1:3" ht="26.4">
      <c r="A3" s="1" t="s">
        <v>4</v>
      </c>
      <c r="B3" s="2"/>
      <c r="C3" s="3" t="s">
        <v>3</v>
      </c>
    </row>
    <row r="4" spans="1:3" ht="39.6">
      <c r="A4" s="1" t="s">
        <v>5</v>
      </c>
      <c r="B4" s="2"/>
      <c r="C4" s="3" t="s">
        <v>6</v>
      </c>
    </row>
    <row r="5" spans="1:3" ht="13.2">
      <c r="A5" s="1" t="s">
        <v>7</v>
      </c>
      <c r="B5" s="2"/>
      <c r="C5" s="3" t="s">
        <v>8</v>
      </c>
    </row>
    <row r="6" spans="1:3" ht="187.5" customHeight="1">
      <c r="A6" s="1" t="s">
        <v>9</v>
      </c>
      <c r="B6" s="2"/>
      <c r="C6" s="3" t="s">
        <v>8</v>
      </c>
    </row>
    <row r="7" spans="1:3" ht="39.6">
      <c r="A7" s="1" t="s">
        <v>10</v>
      </c>
      <c r="B7" s="2"/>
      <c r="C7" s="3" t="s">
        <v>11</v>
      </c>
    </row>
    <row r="8" spans="1:3" ht="13.2">
      <c r="A8" s="1" t="s">
        <v>12</v>
      </c>
      <c r="B8" s="4" t="s">
        <v>13</v>
      </c>
    </row>
    <row r="9" spans="1:3" ht="13.2">
      <c r="B9" s="4"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9900"/>
    <outlinePr summaryBelow="0" summaryRight="0"/>
  </sheetPr>
  <dimension ref="A1:AJ102"/>
  <sheetViews>
    <sheetView workbookViewId="0">
      <pane xSplit="2" ySplit="1" topLeftCell="C2" activePane="bottomRight" state="frozen"/>
      <selection pane="topRight" activeCell="C1" sqref="C1"/>
      <selection pane="bottomLeft" activeCell="A5" sqref="A5"/>
      <selection pane="bottomRight" activeCell="M1" sqref="M1"/>
    </sheetView>
  </sheetViews>
  <sheetFormatPr defaultColWidth="14.44140625" defaultRowHeight="15.75" customHeight="1"/>
  <cols>
    <col min="1" max="1" width="24.44140625" customWidth="1"/>
    <col min="2" max="2" width="26.6640625" customWidth="1"/>
    <col min="3" max="3" width="29.33203125" customWidth="1"/>
    <col min="4" max="4" width="15.88671875" customWidth="1"/>
    <col min="5" max="5" width="10.6640625" customWidth="1"/>
    <col min="6" max="6" width="11.44140625" customWidth="1"/>
    <col min="7" max="8" width="10.44140625" customWidth="1"/>
    <col min="9" max="9" width="11.5546875" customWidth="1"/>
    <col min="10" max="11" width="11.5546875" style="170" customWidth="1"/>
    <col min="12" max="13" width="10" customWidth="1"/>
    <col min="14" max="14" width="11.109375" customWidth="1"/>
    <col min="15" max="15" width="77" customWidth="1"/>
    <col min="16" max="17" width="35.88671875" customWidth="1"/>
    <col min="18" max="18" width="15.33203125" customWidth="1"/>
  </cols>
  <sheetData>
    <row r="1" spans="1:36" ht="52.8">
      <c r="A1" s="8" t="s">
        <v>15</v>
      </c>
      <c r="B1" s="9" t="s">
        <v>16</v>
      </c>
      <c r="C1" s="9" t="s">
        <v>17</v>
      </c>
      <c r="D1" s="9" t="s">
        <v>102</v>
      </c>
      <c r="E1" s="9" t="s">
        <v>103</v>
      </c>
      <c r="F1" s="9" t="s">
        <v>104</v>
      </c>
      <c r="G1" s="8" t="s">
        <v>105</v>
      </c>
      <c r="H1" s="9" t="s">
        <v>106</v>
      </c>
      <c r="I1" s="9" t="s">
        <v>108</v>
      </c>
      <c r="J1" s="15"/>
      <c r="K1" s="15"/>
      <c r="L1" s="9" t="s">
        <v>593</v>
      </c>
      <c r="M1" s="171" t="s">
        <v>113</v>
      </c>
      <c r="N1" s="8" t="s">
        <v>115</v>
      </c>
      <c r="O1" s="9" t="s">
        <v>116</v>
      </c>
      <c r="P1" s="9"/>
      <c r="Q1" s="9"/>
      <c r="R1" s="43"/>
      <c r="S1" s="43"/>
      <c r="T1" s="15"/>
      <c r="U1" s="15"/>
      <c r="V1" s="15"/>
      <c r="W1" s="15"/>
      <c r="X1" s="15"/>
      <c r="Y1" s="15"/>
      <c r="Z1" s="15"/>
      <c r="AA1" s="15"/>
      <c r="AB1" s="15"/>
      <c r="AC1" s="15"/>
      <c r="AD1" s="15"/>
      <c r="AE1" s="15"/>
      <c r="AF1" s="15"/>
      <c r="AG1" s="15"/>
      <c r="AH1" s="15"/>
      <c r="AI1" s="15"/>
      <c r="AJ1" s="15"/>
    </row>
    <row r="2" spans="1:36" ht="13.2">
      <c r="A2" s="16" t="s">
        <v>26</v>
      </c>
      <c r="B2" s="16" t="s">
        <v>27</v>
      </c>
      <c r="C2" s="16" t="s">
        <v>28</v>
      </c>
      <c r="D2" s="46" t="s">
        <v>122</v>
      </c>
      <c r="E2" s="46" t="s">
        <v>123</v>
      </c>
      <c r="F2" s="16" t="s">
        <v>107</v>
      </c>
      <c r="G2" s="49"/>
      <c r="H2" s="79"/>
      <c r="I2" s="16"/>
      <c r="J2" s="85"/>
      <c r="K2" s="85"/>
      <c r="L2" s="16"/>
      <c r="M2" s="16"/>
      <c r="N2" s="57" t="e">
        <f>SUMIFS(M2,M2,"&lt;&gt;*NA*")/#REF!</f>
        <v>#REF!</v>
      </c>
      <c r="O2" s="16"/>
      <c r="P2" s="58"/>
      <c r="Q2" s="58"/>
      <c r="T2" s="19"/>
      <c r="U2" s="19"/>
      <c r="V2" s="19"/>
      <c r="W2" s="19"/>
      <c r="X2" s="19"/>
      <c r="Y2" s="19"/>
      <c r="Z2" s="19"/>
      <c r="AA2" s="19"/>
      <c r="AB2" s="19"/>
      <c r="AC2" s="19"/>
      <c r="AD2" s="19"/>
      <c r="AE2" s="19"/>
      <c r="AF2" s="19"/>
      <c r="AG2" s="19"/>
      <c r="AH2" s="19"/>
      <c r="AI2" s="19"/>
      <c r="AJ2" s="19"/>
    </row>
    <row r="3" spans="1:36" ht="13.2">
      <c r="A3" s="16" t="s">
        <v>26</v>
      </c>
      <c r="B3" s="16" t="s">
        <v>30</v>
      </c>
      <c r="C3" s="16" t="s">
        <v>31</v>
      </c>
      <c r="D3" s="46" t="s">
        <v>139</v>
      </c>
      <c r="E3" s="46" t="s">
        <v>123</v>
      </c>
      <c r="F3" s="16" t="s">
        <v>140</v>
      </c>
      <c r="G3" s="49">
        <v>0.5625</v>
      </c>
      <c r="H3" s="79"/>
      <c r="I3" s="16" t="s">
        <v>140</v>
      </c>
      <c r="J3" s="85"/>
      <c r="K3" s="85"/>
      <c r="L3" s="16" t="s">
        <v>107</v>
      </c>
      <c r="M3" s="16">
        <v>9</v>
      </c>
      <c r="N3" s="57" t="e">
        <f>SUMIFS(M3,M3,"&lt;&gt;*NA*")/#REF!</f>
        <v>#REF!</v>
      </c>
      <c r="O3" s="16" t="s">
        <v>594</v>
      </c>
      <c r="P3" s="58"/>
      <c r="Q3" s="58"/>
      <c r="T3" s="19"/>
      <c r="U3" s="19"/>
      <c r="V3" s="19"/>
      <c r="W3" s="19"/>
      <c r="X3" s="19"/>
      <c r="Y3" s="19"/>
      <c r="Z3" s="19"/>
      <c r="AA3" s="19"/>
      <c r="AB3" s="19"/>
      <c r="AC3" s="19"/>
      <c r="AD3" s="19"/>
      <c r="AE3" s="19"/>
      <c r="AF3" s="19"/>
      <c r="AG3" s="19"/>
      <c r="AH3" s="19"/>
      <c r="AI3" s="19"/>
      <c r="AJ3" s="19"/>
    </row>
    <row r="4" spans="1:36" ht="13.2">
      <c r="A4" s="16" t="s">
        <v>26</v>
      </c>
      <c r="B4" s="16" t="s">
        <v>32</v>
      </c>
      <c r="C4" s="16" t="s">
        <v>33</v>
      </c>
      <c r="D4" s="46" t="s">
        <v>144</v>
      </c>
      <c r="E4" s="46" t="s">
        <v>123</v>
      </c>
      <c r="F4" s="16" t="s">
        <v>107</v>
      </c>
      <c r="H4" s="51"/>
      <c r="I4" s="16"/>
      <c r="J4" s="85"/>
      <c r="K4" s="85"/>
      <c r="L4" s="16"/>
      <c r="M4" s="16"/>
      <c r="N4" s="57" t="e">
        <f>SUMIFS(M4,M4,"&lt;&gt;*NA*")/#REF!</f>
        <v>#REF!</v>
      </c>
      <c r="O4" s="64"/>
      <c r="P4" s="58"/>
      <c r="Q4" s="58"/>
      <c r="T4" s="19"/>
      <c r="U4" s="19"/>
      <c r="V4" s="19"/>
      <c r="W4" s="19"/>
      <c r="X4" s="19"/>
      <c r="Y4" s="19"/>
      <c r="Z4" s="19"/>
      <c r="AA4" s="19"/>
      <c r="AB4" s="19"/>
      <c r="AC4" s="19"/>
      <c r="AD4" s="19"/>
      <c r="AE4" s="19"/>
      <c r="AF4" s="19"/>
      <c r="AG4" s="19"/>
      <c r="AH4" s="19"/>
      <c r="AI4" s="19"/>
      <c r="AJ4" s="19"/>
    </row>
    <row r="5" spans="1:36" ht="13.2">
      <c r="A5" s="16" t="s">
        <v>26</v>
      </c>
      <c r="B5" s="16" t="s">
        <v>35</v>
      </c>
      <c r="C5" s="16" t="s">
        <v>36</v>
      </c>
      <c r="D5" s="46" t="s">
        <v>150</v>
      </c>
      <c r="E5" s="46" t="s">
        <v>123</v>
      </c>
      <c r="F5" s="16" t="s">
        <v>107</v>
      </c>
      <c r="H5" s="79"/>
      <c r="I5" s="16"/>
      <c r="J5" s="85"/>
      <c r="K5" s="85"/>
      <c r="L5" s="16"/>
      <c r="M5" s="16">
        <v>1</v>
      </c>
      <c r="N5" s="57" t="e">
        <f>SUMIFS(M5,M5,"&lt;&gt;*NA*")/#REF!</f>
        <v>#REF!</v>
      </c>
      <c r="O5" s="16" t="s">
        <v>594</v>
      </c>
      <c r="P5" s="58"/>
      <c r="Q5" s="58"/>
      <c r="T5" s="19"/>
      <c r="U5" s="19"/>
      <c r="V5" s="19"/>
      <c r="W5" s="19"/>
      <c r="X5" s="19"/>
      <c r="Y5" s="19"/>
      <c r="Z5" s="19"/>
      <c r="AA5" s="19"/>
      <c r="AB5" s="19"/>
      <c r="AC5" s="19"/>
      <c r="AD5" s="19"/>
      <c r="AE5" s="19"/>
      <c r="AF5" s="19"/>
      <c r="AG5" s="19"/>
      <c r="AH5" s="19"/>
      <c r="AI5" s="19"/>
      <c r="AJ5" s="19"/>
    </row>
    <row r="6" spans="1:36" ht="13.2">
      <c r="A6" s="16" t="s">
        <v>26</v>
      </c>
      <c r="B6" s="4" t="s">
        <v>37</v>
      </c>
      <c r="C6" s="16" t="s">
        <v>38</v>
      </c>
      <c r="D6" s="46" t="s">
        <v>158</v>
      </c>
      <c r="E6" s="46" t="s">
        <v>159</v>
      </c>
      <c r="F6" s="16" t="s">
        <v>140</v>
      </c>
      <c r="G6" s="49">
        <v>0.60416666666666663</v>
      </c>
      <c r="H6" s="79"/>
      <c r="I6" s="16" t="s">
        <v>140</v>
      </c>
      <c r="J6" s="85"/>
      <c r="K6" s="85"/>
      <c r="L6" s="16" t="s">
        <v>107</v>
      </c>
      <c r="M6" s="16">
        <v>9</v>
      </c>
      <c r="N6" s="57" t="e">
        <f>SUMIFS(M6,M6,"&lt;&gt;*NA*")/#REF!</f>
        <v>#REF!</v>
      </c>
      <c r="O6" s="16" t="s">
        <v>594</v>
      </c>
      <c r="P6" s="58"/>
      <c r="Q6" s="58"/>
      <c r="T6" s="19"/>
      <c r="U6" s="19"/>
      <c r="V6" s="19"/>
      <c r="W6" s="19"/>
      <c r="X6" s="19"/>
      <c r="Y6" s="19"/>
      <c r="Z6" s="19"/>
      <c r="AA6" s="19"/>
      <c r="AB6" s="19"/>
      <c r="AC6" s="19"/>
      <c r="AD6" s="19"/>
      <c r="AE6" s="19"/>
      <c r="AF6" s="19"/>
      <c r="AG6" s="19"/>
      <c r="AH6" s="19"/>
      <c r="AI6" s="19"/>
      <c r="AJ6" s="19"/>
    </row>
    <row r="7" spans="1:36" ht="13.2">
      <c r="A7" s="16" t="s">
        <v>26</v>
      </c>
      <c r="B7" s="16" t="s">
        <v>39</v>
      </c>
      <c r="C7" s="16" t="s">
        <v>40</v>
      </c>
      <c r="D7" s="46" t="s">
        <v>163</v>
      </c>
      <c r="E7" s="46" t="s">
        <v>159</v>
      </c>
      <c r="F7" s="16" t="s">
        <v>140</v>
      </c>
      <c r="G7" s="49">
        <v>0.60416666666666663</v>
      </c>
      <c r="H7" s="79"/>
      <c r="I7" s="16" t="s">
        <v>140</v>
      </c>
      <c r="J7" s="85"/>
      <c r="K7" s="85"/>
      <c r="L7" s="16" t="s">
        <v>107</v>
      </c>
      <c r="M7" s="16" t="s">
        <v>29</v>
      </c>
      <c r="N7" s="57" t="e">
        <f>SUMIFS(M7,M7,"&lt;&gt;*NA*")/#REF!</f>
        <v>#REF!</v>
      </c>
      <c r="O7" s="16" t="s">
        <v>594</v>
      </c>
      <c r="P7" s="58"/>
      <c r="Q7" s="58"/>
      <c r="T7" s="19"/>
      <c r="U7" s="19"/>
      <c r="V7" s="19"/>
      <c r="W7" s="19"/>
      <c r="X7" s="19"/>
      <c r="Y7" s="19"/>
      <c r="Z7" s="19"/>
      <c r="AA7" s="19"/>
      <c r="AB7" s="19"/>
      <c r="AC7" s="19"/>
      <c r="AD7" s="19"/>
      <c r="AE7" s="19"/>
      <c r="AF7" s="19"/>
      <c r="AG7" s="19"/>
      <c r="AH7" s="19"/>
      <c r="AI7" s="19"/>
      <c r="AJ7" s="19"/>
    </row>
    <row r="8" spans="1:36" ht="13.2">
      <c r="A8" s="16" t="s">
        <v>26</v>
      </c>
      <c r="B8" s="16" t="s">
        <v>41</v>
      </c>
      <c r="C8" s="16" t="s">
        <v>42</v>
      </c>
      <c r="D8" s="46" t="s">
        <v>167</v>
      </c>
      <c r="E8" s="46" t="s">
        <v>159</v>
      </c>
      <c r="F8" s="16" t="s">
        <v>140</v>
      </c>
      <c r="G8" s="49">
        <v>0.60416666666666663</v>
      </c>
      <c r="H8" s="79"/>
      <c r="I8" s="16" t="s">
        <v>140</v>
      </c>
      <c r="J8" s="85"/>
      <c r="K8" s="85"/>
      <c r="L8" s="16" t="s">
        <v>107</v>
      </c>
      <c r="M8" s="16">
        <v>6</v>
      </c>
      <c r="N8" s="57" t="e">
        <f>SUMIFS(M8,M8,"&lt;&gt;*NA*")/#REF!</f>
        <v>#REF!</v>
      </c>
      <c r="O8" s="16" t="s">
        <v>594</v>
      </c>
      <c r="P8" s="58"/>
      <c r="Q8" s="58"/>
      <c r="T8" s="19"/>
      <c r="U8" s="19"/>
      <c r="V8" s="19"/>
      <c r="W8" s="19"/>
      <c r="X8" s="19"/>
      <c r="Y8" s="19"/>
      <c r="Z8" s="19"/>
      <c r="AA8" s="19"/>
      <c r="AB8" s="19"/>
      <c r="AC8" s="19"/>
      <c r="AD8" s="19"/>
      <c r="AE8" s="19"/>
      <c r="AF8" s="19"/>
      <c r="AG8" s="19"/>
      <c r="AH8" s="19"/>
      <c r="AI8" s="19"/>
      <c r="AJ8" s="19"/>
    </row>
    <row r="9" spans="1:36" ht="13.2">
      <c r="A9" s="25" t="s">
        <v>44</v>
      </c>
      <c r="B9" s="16" t="s">
        <v>46</v>
      </c>
      <c r="C9" s="16" t="s">
        <v>47</v>
      </c>
      <c r="D9" s="46" t="s">
        <v>173</v>
      </c>
      <c r="E9" s="46" t="s">
        <v>174</v>
      </c>
      <c r="F9" s="16" t="s">
        <v>107</v>
      </c>
      <c r="G9" s="82"/>
      <c r="H9" s="79"/>
      <c r="I9" s="16" t="s">
        <v>107</v>
      </c>
      <c r="J9" s="85"/>
      <c r="K9" s="85"/>
      <c r="L9" s="16" t="s">
        <v>107</v>
      </c>
      <c r="M9" s="16"/>
      <c r="N9" s="57" t="e">
        <f>SUMIFS(M9,M9,"&lt;&gt;*NA*")/#REF!</f>
        <v>#REF!</v>
      </c>
      <c r="O9" s="19"/>
      <c r="P9" s="58"/>
      <c r="Q9" s="58"/>
      <c r="T9" s="19"/>
      <c r="U9" s="19"/>
      <c r="V9" s="19"/>
      <c r="W9" s="19"/>
      <c r="X9" s="19"/>
      <c r="Y9" s="19"/>
      <c r="Z9" s="19"/>
      <c r="AA9" s="19"/>
      <c r="AB9" s="19"/>
      <c r="AC9" s="19"/>
      <c r="AD9" s="19"/>
      <c r="AE9" s="19"/>
      <c r="AF9" s="19"/>
      <c r="AG9" s="19"/>
      <c r="AH9" s="19"/>
      <c r="AI9" s="19"/>
      <c r="AJ9" s="19"/>
    </row>
    <row r="10" spans="1:36" ht="13.2">
      <c r="A10" s="25" t="s">
        <v>44</v>
      </c>
      <c r="B10" s="16" t="s">
        <v>48</v>
      </c>
      <c r="C10" s="16" t="s">
        <v>49</v>
      </c>
      <c r="D10" s="46" t="s">
        <v>179</v>
      </c>
      <c r="E10" s="46" t="s">
        <v>174</v>
      </c>
      <c r="F10" s="16" t="s">
        <v>107</v>
      </c>
      <c r="G10" s="82"/>
      <c r="H10" s="79"/>
      <c r="I10" s="16" t="s">
        <v>107</v>
      </c>
      <c r="J10" s="85"/>
      <c r="K10" s="85"/>
      <c r="L10" s="16" t="s">
        <v>107</v>
      </c>
      <c r="M10" s="16">
        <v>9</v>
      </c>
      <c r="N10" s="57" t="e">
        <f>SUMIFS(M10,M10,"&lt;&gt;*NA*")/#REF!</f>
        <v>#REF!</v>
      </c>
      <c r="O10" s="19"/>
      <c r="P10" s="58"/>
      <c r="Q10" s="58"/>
      <c r="T10" s="19"/>
      <c r="U10" s="19"/>
      <c r="V10" s="19"/>
      <c r="W10" s="19"/>
      <c r="X10" s="19"/>
      <c r="Y10" s="19"/>
      <c r="Z10" s="19"/>
      <c r="AA10" s="19"/>
      <c r="AB10" s="19"/>
      <c r="AC10" s="19"/>
      <c r="AD10" s="19"/>
      <c r="AE10" s="19"/>
      <c r="AF10" s="19"/>
      <c r="AG10" s="19"/>
      <c r="AH10" s="19"/>
      <c r="AI10" s="19"/>
      <c r="AJ10" s="19"/>
    </row>
    <row r="11" spans="1:36" ht="13.2">
      <c r="A11" s="25" t="s">
        <v>44</v>
      </c>
      <c r="B11" s="16" t="s">
        <v>54</v>
      </c>
      <c r="C11" s="16" t="s">
        <v>55</v>
      </c>
      <c r="D11" s="46" t="s">
        <v>182</v>
      </c>
      <c r="E11" s="46" t="s">
        <v>174</v>
      </c>
      <c r="F11" s="16" t="s">
        <v>140</v>
      </c>
      <c r="G11" s="82">
        <v>0.65277777777777779</v>
      </c>
      <c r="H11" s="79"/>
      <c r="I11" s="16" t="s">
        <v>140</v>
      </c>
      <c r="J11" s="85"/>
      <c r="K11" s="85"/>
      <c r="L11" s="16" t="s">
        <v>107</v>
      </c>
      <c r="M11" s="16">
        <v>6</v>
      </c>
      <c r="N11" s="57" t="e">
        <f>SUMIFS(M11,M11,"&lt;&gt;*NA*")/#REF!</f>
        <v>#REF!</v>
      </c>
      <c r="O11" s="19"/>
      <c r="P11" s="58"/>
      <c r="Q11" s="58"/>
      <c r="T11" s="19"/>
      <c r="U11" s="19"/>
      <c r="V11" s="19"/>
      <c r="W11" s="19"/>
      <c r="X11" s="19"/>
      <c r="Y11" s="19"/>
      <c r="Z11" s="19"/>
      <c r="AA11" s="19"/>
      <c r="AB11" s="19"/>
      <c r="AC11" s="19"/>
      <c r="AD11" s="19"/>
      <c r="AE11" s="19"/>
      <c r="AF11" s="19"/>
      <c r="AG11" s="19"/>
      <c r="AH11" s="19"/>
      <c r="AI11" s="19"/>
      <c r="AJ11" s="19"/>
    </row>
    <row r="12" spans="1:36" ht="13.2">
      <c r="A12" s="25" t="s">
        <v>44</v>
      </c>
      <c r="B12" s="16" t="s">
        <v>56</v>
      </c>
      <c r="C12" s="16" t="s">
        <v>57</v>
      </c>
      <c r="D12" s="46" t="s">
        <v>186</v>
      </c>
      <c r="E12" s="46" t="s">
        <v>174</v>
      </c>
      <c r="F12" s="16" t="s">
        <v>107</v>
      </c>
      <c r="G12" s="82"/>
      <c r="H12" s="79"/>
      <c r="I12" s="16" t="s">
        <v>107</v>
      </c>
      <c r="J12" s="85"/>
      <c r="K12" s="85"/>
      <c r="L12" s="16" t="s">
        <v>107</v>
      </c>
      <c r="M12" s="16">
        <v>5</v>
      </c>
      <c r="N12" s="57" t="e">
        <f>SUMIFS(M12,M12,"&lt;&gt;*NA*")/#REF!</f>
        <v>#REF!</v>
      </c>
      <c r="O12" s="19"/>
      <c r="P12" s="58"/>
      <c r="Q12" s="58"/>
      <c r="T12" s="19"/>
      <c r="U12" s="19"/>
      <c r="V12" s="19"/>
      <c r="W12" s="19"/>
      <c r="X12" s="19"/>
      <c r="Y12" s="19"/>
      <c r="Z12" s="19"/>
      <c r="AA12" s="19"/>
      <c r="AB12" s="19"/>
      <c r="AC12" s="19"/>
      <c r="AD12" s="19"/>
      <c r="AE12" s="19"/>
      <c r="AF12" s="19"/>
      <c r="AG12" s="19"/>
      <c r="AH12" s="19"/>
      <c r="AI12" s="19"/>
      <c r="AJ12" s="19"/>
    </row>
    <row r="13" spans="1:36" ht="13.2">
      <c r="A13" s="25" t="s">
        <v>44</v>
      </c>
      <c r="B13" s="16" t="s">
        <v>58</v>
      </c>
      <c r="C13" s="16" t="s">
        <v>59</v>
      </c>
      <c r="D13" s="46" t="s">
        <v>193</v>
      </c>
      <c r="E13" s="46" t="s">
        <v>195</v>
      </c>
      <c r="F13" s="16" t="s">
        <v>140</v>
      </c>
      <c r="G13" s="105">
        <v>0.19791666666666666</v>
      </c>
      <c r="H13" s="51"/>
      <c r="I13" s="16" t="s">
        <v>140</v>
      </c>
      <c r="J13" s="85"/>
      <c r="K13" s="85"/>
      <c r="L13" s="16" t="s">
        <v>107</v>
      </c>
      <c r="M13" s="16" t="s">
        <v>29</v>
      </c>
      <c r="N13" s="57" t="e">
        <f>SUMIFS(M13,M13,"&lt;&gt;*NA*")/#REF!</f>
        <v>#REF!</v>
      </c>
      <c r="O13" s="19"/>
      <c r="P13" s="58"/>
      <c r="Q13" s="58"/>
      <c r="T13" s="19"/>
      <c r="U13" s="19"/>
      <c r="V13" s="19"/>
      <c r="W13" s="19"/>
      <c r="X13" s="19"/>
      <c r="Y13" s="19"/>
      <c r="Z13" s="19"/>
      <c r="AA13" s="19"/>
      <c r="AB13" s="19"/>
      <c r="AC13" s="19"/>
      <c r="AD13" s="19"/>
      <c r="AE13" s="19"/>
      <c r="AF13" s="19"/>
      <c r="AG13" s="19"/>
      <c r="AH13" s="19"/>
      <c r="AI13" s="19"/>
      <c r="AJ13" s="19"/>
    </row>
    <row r="14" spans="1:36" ht="13.2">
      <c r="A14" s="25" t="s">
        <v>44</v>
      </c>
      <c r="B14" s="16" t="s">
        <v>60</v>
      </c>
      <c r="C14" s="16" t="s">
        <v>61</v>
      </c>
      <c r="D14" s="46" t="s">
        <v>200</v>
      </c>
      <c r="E14" s="46" t="s">
        <v>195</v>
      </c>
      <c r="F14" s="16" t="s">
        <v>107</v>
      </c>
      <c r="G14" s="49"/>
      <c r="H14" s="79"/>
      <c r="I14" s="16" t="s">
        <v>107</v>
      </c>
      <c r="J14" s="85"/>
      <c r="K14" s="85"/>
      <c r="L14" s="16" t="s">
        <v>107</v>
      </c>
      <c r="M14" s="16" t="s">
        <v>305</v>
      </c>
      <c r="N14" s="57" t="e">
        <f>SUMIFS(M14,M14,"&lt;&gt;*NA*")/#REF!</f>
        <v>#REF!</v>
      </c>
      <c r="O14" s="19"/>
      <c r="P14" s="58"/>
      <c r="Q14" s="58"/>
      <c r="T14" s="19"/>
      <c r="U14" s="19"/>
      <c r="V14" s="19"/>
      <c r="W14" s="19"/>
      <c r="X14" s="19"/>
      <c r="Y14" s="19"/>
      <c r="Z14" s="19"/>
      <c r="AA14" s="19"/>
      <c r="AB14" s="19"/>
      <c r="AC14" s="19"/>
      <c r="AD14" s="19"/>
      <c r="AE14" s="19"/>
      <c r="AF14" s="19"/>
      <c r="AG14" s="19"/>
      <c r="AH14" s="19"/>
      <c r="AI14" s="19"/>
      <c r="AJ14" s="19"/>
    </row>
    <row r="15" spans="1:36" ht="13.2">
      <c r="A15" s="25" t="s">
        <v>44</v>
      </c>
      <c r="B15" s="16" t="s">
        <v>62</v>
      </c>
      <c r="C15" s="16" t="s">
        <v>63</v>
      </c>
      <c r="D15" s="46" t="s">
        <v>207</v>
      </c>
      <c r="E15" s="46" t="s">
        <v>195</v>
      </c>
      <c r="F15" s="16" t="s">
        <v>107</v>
      </c>
      <c r="G15" s="49"/>
      <c r="H15" s="79"/>
      <c r="I15" s="16" t="s">
        <v>107</v>
      </c>
      <c r="J15" s="85"/>
      <c r="K15" s="85"/>
      <c r="L15" s="16" t="s">
        <v>107</v>
      </c>
      <c r="M15" s="16" t="s">
        <v>305</v>
      </c>
      <c r="N15" s="57" t="e">
        <f>SUMIFS(M15,M15,"&lt;&gt;*NA*")/#REF!</f>
        <v>#REF!</v>
      </c>
      <c r="O15" s="16"/>
      <c r="P15" s="58"/>
      <c r="Q15" s="58"/>
      <c r="T15" s="19"/>
      <c r="U15" s="19"/>
      <c r="V15" s="19"/>
      <c r="W15" s="19"/>
      <c r="X15" s="19"/>
      <c r="Y15" s="19"/>
      <c r="Z15" s="19"/>
      <c r="AA15" s="19"/>
      <c r="AB15" s="19"/>
      <c r="AC15" s="19"/>
      <c r="AD15" s="19"/>
      <c r="AE15" s="19"/>
      <c r="AF15" s="19"/>
      <c r="AG15" s="19"/>
      <c r="AH15" s="19"/>
      <c r="AI15" s="19"/>
      <c r="AJ15" s="19"/>
    </row>
    <row r="16" spans="1:36" ht="13.2">
      <c r="A16" s="16" t="s">
        <v>64</v>
      </c>
      <c r="B16" s="16" t="s">
        <v>336</v>
      </c>
      <c r="C16" s="16" t="s">
        <v>66</v>
      </c>
      <c r="D16" s="46" t="s">
        <v>213</v>
      </c>
      <c r="E16" s="46" t="s">
        <v>214</v>
      </c>
      <c r="F16" s="16" t="s">
        <v>107</v>
      </c>
      <c r="G16" s="82"/>
      <c r="H16" s="79"/>
      <c r="I16" s="16" t="s">
        <v>107</v>
      </c>
      <c r="J16" s="85"/>
      <c r="K16" s="85"/>
      <c r="L16" s="16" t="s">
        <v>107</v>
      </c>
      <c r="M16" s="16">
        <v>20</v>
      </c>
      <c r="N16" s="57" t="e">
        <f>SUMIFS(M16,M16,"&lt;&gt;*NA*")/#REF!</f>
        <v>#REF!</v>
      </c>
      <c r="O16" s="16" t="s">
        <v>595</v>
      </c>
      <c r="P16" s="58"/>
      <c r="Q16" s="58"/>
      <c r="T16" s="19"/>
      <c r="U16" s="19"/>
      <c r="V16" s="19"/>
      <c r="W16" s="19"/>
      <c r="X16" s="19"/>
      <c r="Y16" s="19"/>
      <c r="Z16" s="19"/>
      <c r="AA16" s="19"/>
      <c r="AB16" s="19"/>
      <c r="AC16" s="19"/>
      <c r="AD16" s="19"/>
      <c r="AE16" s="19"/>
      <c r="AF16" s="19"/>
      <c r="AG16" s="19"/>
      <c r="AH16" s="19"/>
      <c r="AI16" s="19"/>
      <c r="AJ16" s="19"/>
    </row>
    <row r="17" spans="1:36" ht="13.2">
      <c r="A17" s="16" t="s">
        <v>64</v>
      </c>
      <c r="B17" s="16" t="s">
        <v>68</v>
      </c>
      <c r="C17" s="16" t="s">
        <v>69</v>
      </c>
      <c r="D17" s="46" t="s">
        <v>218</v>
      </c>
      <c r="E17" s="46" t="s">
        <v>214</v>
      </c>
      <c r="F17" s="16" t="s">
        <v>140</v>
      </c>
      <c r="G17" s="72">
        <v>0.65277777777777779</v>
      </c>
      <c r="H17" s="51"/>
      <c r="I17" s="16" t="s">
        <v>107</v>
      </c>
      <c r="J17" s="85"/>
      <c r="K17" s="85"/>
      <c r="L17" s="16" t="s">
        <v>107</v>
      </c>
      <c r="M17" s="16">
        <v>0</v>
      </c>
      <c r="N17" s="57" t="e">
        <f>SUMIFS(M17,M17,"&lt;&gt;*NA*")/#REF!</f>
        <v>#REF!</v>
      </c>
      <c r="O17" s="16"/>
      <c r="P17" s="58"/>
      <c r="Q17" s="58"/>
      <c r="T17" s="19"/>
      <c r="U17" s="19"/>
      <c r="V17" s="19"/>
      <c r="W17" s="19"/>
      <c r="X17" s="19"/>
      <c r="Y17" s="19"/>
      <c r="Z17" s="19"/>
      <c r="AA17" s="19"/>
      <c r="AB17" s="19"/>
      <c r="AC17" s="19"/>
      <c r="AD17" s="19"/>
      <c r="AE17" s="19"/>
      <c r="AF17" s="19"/>
      <c r="AG17" s="19"/>
      <c r="AH17" s="19"/>
      <c r="AI17" s="19"/>
      <c r="AJ17" s="19"/>
    </row>
    <row r="18" spans="1:36" ht="13.2">
      <c r="A18" s="16" t="s">
        <v>64</v>
      </c>
      <c r="B18" s="16" t="s">
        <v>70</v>
      </c>
      <c r="C18" s="16" t="s">
        <v>71</v>
      </c>
      <c r="D18" s="46" t="s">
        <v>220</v>
      </c>
      <c r="E18" s="46" t="s">
        <v>214</v>
      </c>
      <c r="F18" s="16" t="s">
        <v>140</v>
      </c>
      <c r="G18" s="72">
        <v>0.65277777777777779</v>
      </c>
      <c r="H18" s="51"/>
      <c r="I18" s="16" t="s">
        <v>140</v>
      </c>
      <c r="J18" s="85"/>
      <c r="K18" s="85"/>
      <c r="L18" s="16" t="s">
        <v>107</v>
      </c>
      <c r="M18" s="16">
        <v>12</v>
      </c>
      <c r="N18" s="57" t="e">
        <f>SUMIFS(M18,M18,"&lt;&gt;*NA*")/#REF!</f>
        <v>#REF!</v>
      </c>
      <c r="O18" s="19"/>
      <c r="P18" s="58"/>
      <c r="Q18" s="58"/>
      <c r="T18" s="19"/>
      <c r="U18" s="19"/>
      <c r="V18" s="19"/>
      <c r="W18" s="19"/>
      <c r="X18" s="19"/>
      <c r="Y18" s="19"/>
      <c r="Z18" s="19"/>
      <c r="AA18" s="19"/>
      <c r="AB18" s="19"/>
      <c r="AC18" s="19"/>
      <c r="AD18" s="19"/>
      <c r="AE18" s="19"/>
      <c r="AF18" s="19"/>
      <c r="AG18" s="19"/>
      <c r="AH18" s="19"/>
      <c r="AI18" s="19"/>
      <c r="AJ18" s="19"/>
    </row>
    <row r="19" spans="1:36" ht="13.2">
      <c r="A19" s="16" t="s">
        <v>64</v>
      </c>
      <c r="B19" s="16" t="s">
        <v>72</v>
      </c>
      <c r="C19" s="16" t="s">
        <v>73</v>
      </c>
      <c r="D19" s="46" t="s">
        <v>225</v>
      </c>
      <c r="E19" s="46" t="s">
        <v>214</v>
      </c>
      <c r="F19" s="16" t="s">
        <v>107</v>
      </c>
      <c r="G19" s="72"/>
      <c r="H19" s="51"/>
      <c r="I19" s="16"/>
      <c r="J19" s="85"/>
      <c r="K19" s="85"/>
      <c r="L19" s="16"/>
      <c r="M19" s="16" t="s">
        <v>305</v>
      </c>
      <c r="N19" s="57" t="e">
        <f>SUMIFS(M19,M19,"&lt;&gt;*NA*")/#REF!</f>
        <v>#REF!</v>
      </c>
      <c r="O19" s="19"/>
      <c r="P19" s="58"/>
      <c r="Q19" s="58"/>
      <c r="T19" s="19"/>
      <c r="U19" s="19"/>
      <c r="V19" s="19"/>
      <c r="W19" s="19"/>
      <c r="X19" s="19"/>
      <c r="Y19" s="19"/>
      <c r="Z19" s="19"/>
      <c r="AA19" s="19"/>
      <c r="AB19" s="19"/>
      <c r="AC19" s="19"/>
      <c r="AD19" s="19"/>
      <c r="AE19" s="19"/>
      <c r="AF19" s="19"/>
      <c r="AG19" s="19"/>
      <c r="AH19" s="19"/>
      <c r="AI19" s="19"/>
      <c r="AJ19" s="19"/>
    </row>
    <row r="20" spans="1:36" ht="13.2">
      <c r="A20" s="16" t="s">
        <v>64</v>
      </c>
      <c r="B20" s="16" t="s">
        <v>74</v>
      </c>
      <c r="C20" s="16" t="s">
        <v>75</v>
      </c>
      <c r="D20" s="46" t="s">
        <v>230</v>
      </c>
      <c r="E20" s="46" t="s">
        <v>231</v>
      </c>
      <c r="F20" s="16" t="s">
        <v>107</v>
      </c>
      <c r="G20" s="49"/>
      <c r="H20" s="51"/>
      <c r="I20" s="16"/>
      <c r="J20" s="85"/>
      <c r="K20" s="85"/>
      <c r="L20" s="16"/>
      <c r="M20" s="16">
        <v>6</v>
      </c>
      <c r="N20" s="57" t="e">
        <f>SUMIFS(M20,M20,"&lt;&gt;*NA*")/#REF!</f>
        <v>#REF!</v>
      </c>
      <c r="O20" s="16" t="s">
        <v>595</v>
      </c>
      <c r="P20" s="58"/>
      <c r="Q20" s="58"/>
      <c r="T20" s="19"/>
      <c r="U20" s="19"/>
      <c r="V20" s="19"/>
      <c r="W20" s="19"/>
      <c r="X20" s="19"/>
      <c r="Y20" s="19"/>
      <c r="Z20" s="19"/>
      <c r="AA20" s="19"/>
      <c r="AB20" s="19"/>
      <c r="AC20" s="19"/>
      <c r="AD20" s="19"/>
      <c r="AE20" s="19"/>
      <c r="AF20" s="19"/>
      <c r="AG20" s="19"/>
      <c r="AH20" s="19"/>
      <c r="AI20" s="19"/>
      <c r="AJ20" s="19"/>
    </row>
    <row r="21" spans="1:36" ht="13.2">
      <c r="A21" s="16" t="s">
        <v>64</v>
      </c>
      <c r="B21" s="16" t="s">
        <v>78</v>
      </c>
      <c r="C21" s="16" t="s">
        <v>80</v>
      </c>
      <c r="D21" s="46" t="s">
        <v>237</v>
      </c>
      <c r="E21" s="46" t="s">
        <v>231</v>
      </c>
      <c r="F21" s="16" t="s">
        <v>140</v>
      </c>
      <c r="G21" s="49">
        <v>0.69236111111111109</v>
      </c>
      <c r="H21" s="79"/>
      <c r="I21" s="16" t="s">
        <v>107</v>
      </c>
      <c r="J21" s="85"/>
      <c r="K21" s="85"/>
      <c r="L21" s="16" t="s">
        <v>107</v>
      </c>
      <c r="M21" s="16" t="s">
        <v>305</v>
      </c>
      <c r="N21" s="57" t="e">
        <f>SUMIFS(M21,M21,"&lt;&gt;*NA*")/#REF!</f>
        <v>#REF!</v>
      </c>
      <c r="O21" s="19"/>
      <c r="P21" s="58"/>
      <c r="Q21" s="58"/>
      <c r="T21" s="19"/>
      <c r="U21" s="19"/>
      <c r="V21" s="19"/>
      <c r="W21" s="19"/>
      <c r="X21" s="19"/>
      <c r="Y21" s="19"/>
      <c r="Z21" s="19"/>
      <c r="AA21" s="19"/>
      <c r="AB21" s="19"/>
      <c r="AC21" s="19"/>
      <c r="AD21" s="19"/>
      <c r="AE21" s="19"/>
      <c r="AF21" s="19"/>
      <c r="AG21" s="19"/>
      <c r="AH21" s="19"/>
      <c r="AI21" s="19"/>
      <c r="AJ21" s="19"/>
    </row>
    <row r="22" spans="1:36" ht="13.2">
      <c r="A22" s="16" t="s">
        <v>64</v>
      </c>
      <c r="B22" s="4" t="s">
        <v>81</v>
      </c>
      <c r="C22" s="16" t="s">
        <v>82</v>
      </c>
      <c r="D22" s="46" t="s">
        <v>241</v>
      </c>
      <c r="E22" s="46" t="s">
        <v>231</v>
      </c>
      <c r="F22" s="16" t="s">
        <v>107</v>
      </c>
      <c r="G22" s="49"/>
      <c r="H22" s="79"/>
      <c r="I22" s="16"/>
      <c r="J22" s="85"/>
      <c r="K22" s="85"/>
      <c r="L22" s="16"/>
      <c r="M22" s="16" t="s">
        <v>305</v>
      </c>
      <c r="N22" s="57" t="e">
        <f>SUMIFS(M22,M22,"&lt;&gt;*NA*")/#REF!</f>
        <v>#REF!</v>
      </c>
      <c r="O22" s="19"/>
      <c r="P22" s="58"/>
      <c r="Q22" s="58"/>
      <c r="T22" s="19"/>
      <c r="U22" s="19"/>
      <c r="V22" s="19"/>
      <c r="W22" s="19"/>
      <c r="X22" s="19"/>
      <c r="Y22" s="19"/>
      <c r="Z22" s="19"/>
      <c r="AA22" s="19"/>
      <c r="AB22" s="19"/>
      <c r="AC22" s="19"/>
      <c r="AD22" s="19"/>
      <c r="AE22" s="19"/>
      <c r="AF22" s="19"/>
      <c r="AG22" s="19"/>
      <c r="AH22" s="19"/>
      <c r="AI22" s="19"/>
      <c r="AJ22" s="19"/>
    </row>
    <row r="23" spans="1:36" ht="13.2">
      <c r="A23" s="16" t="s">
        <v>64</v>
      </c>
      <c r="B23" s="16" t="s">
        <v>209</v>
      </c>
      <c r="C23" s="16" t="s">
        <v>210</v>
      </c>
      <c r="D23" s="46" t="s">
        <v>596</v>
      </c>
      <c r="E23" s="46" t="s">
        <v>231</v>
      </c>
      <c r="F23" s="16" t="s">
        <v>107</v>
      </c>
      <c r="G23" s="49"/>
      <c r="H23" s="79"/>
      <c r="I23" s="16"/>
      <c r="J23" s="85"/>
      <c r="K23" s="85"/>
      <c r="L23" s="16"/>
      <c r="M23" s="16" t="s">
        <v>305</v>
      </c>
      <c r="N23" s="57" t="e">
        <f>SUMIFS(M23,M23,"&lt;&gt;*NA*")/#REF!</f>
        <v>#REF!</v>
      </c>
      <c r="O23" s="19"/>
      <c r="P23" s="58"/>
      <c r="Q23" s="58"/>
      <c r="T23" s="19"/>
      <c r="U23" s="19"/>
      <c r="V23" s="19"/>
      <c r="W23" s="19"/>
      <c r="X23" s="19"/>
      <c r="Y23" s="19"/>
      <c r="Z23" s="19"/>
      <c r="AA23" s="19"/>
      <c r="AB23" s="19"/>
      <c r="AC23" s="19"/>
      <c r="AD23" s="19"/>
      <c r="AE23" s="19"/>
      <c r="AF23" s="19"/>
      <c r="AG23" s="19"/>
      <c r="AH23" s="19"/>
      <c r="AI23" s="19"/>
      <c r="AJ23" s="19"/>
    </row>
    <row r="24" spans="1:36" ht="13.2">
      <c r="A24" s="16" t="s">
        <v>84</v>
      </c>
      <c r="B24" s="16" t="s">
        <v>85</v>
      </c>
      <c r="C24" s="16" t="s">
        <v>86</v>
      </c>
      <c r="D24" s="46" t="s">
        <v>244</v>
      </c>
      <c r="E24" s="46" t="s">
        <v>245</v>
      </c>
      <c r="F24" s="16" t="s">
        <v>140</v>
      </c>
      <c r="G24" s="49">
        <v>0.5625</v>
      </c>
      <c r="H24" s="51"/>
      <c r="I24" s="51" t="s">
        <v>140</v>
      </c>
      <c r="J24" s="126"/>
      <c r="K24" s="126"/>
      <c r="L24" s="16" t="s">
        <v>107</v>
      </c>
      <c r="M24" s="16">
        <v>9</v>
      </c>
      <c r="N24" s="57" t="e">
        <f>SUMIFS(M24,M24,"&lt;&gt;*NA*")/#REF!</f>
        <v>#REF!</v>
      </c>
      <c r="O24" s="19"/>
      <c r="P24" s="58"/>
      <c r="Q24" s="58"/>
      <c r="T24" s="19"/>
      <c r="U24" s="19"/>
      <c r="V24" s="19"/>
      <c r="W24" s="19"/>
      <c r="X24" s="19"/>
      <c r="Y24" s="19"/>
      <c r="Z24" s="19"/>
      <c r="AA24" s="19"/>
      <c r="AB24" s="19"/>
      <c r="AC24" s="19"/>
      <c r="AD24" s="19"/>
      <c r="AE24" s="19"/>
      <c r="AF24" s="19"/>
      <c r="AG24" s="19"/>
      <c r="AH24" s="19"/>
      <c r="AI24" s="19"/>
      <c r="AJ24" s="19"/>
    </row>
    <row r="25" spans="1:36" ht="13.2">
      <c r="A25" s="16" t="s">
        <v>84</v>
      </c>
      <c r="B25" s="16" t="s">
        <v>91</v>
      </c>
      <c r="C25" s="16" t="s">
        <v>92</v>
      </c>
      <c r="D25" s="46" t="s">
        <v>251</v>
      </c>
      <c r="E25" s="46" t="s">
        <v>245</v>
      </c>
      <c r="F25" s="16" t="s">
        <v>140</v>
      </c>
      <c r="G25" s="49">
        <v>0.5625</v>
      </c>
      <c r="H25" s="51"/>
      <c r="I25" s="16" t="s">
        <v>140</v>
      </c>
      <c r="J25" s="85"/>
      <c r="K25" s="85"/>
      <c r="L25" s="16" t="s">
        <v>107</v>
      </c>
      <c r="M25" s="16">
        <v>4</v>
      </c>
      <c r="N25" s="57" t="e">
        <f>SUMIFS(M25,M25,"&lt;&gt;*NA*")/#REF!</f>
        <v>#REF!</v>
      </c>
      <c r="O25" s="19"/>
      <c r="P25" s="58"/>
      <c r="Q25" s="58"/>
      <c r="T25" s="19"/>
      <c r="U25" s="19"/>
      <c r="V25" s="19"/>
      <c r="W25" s="19"/>
      <c r="X25" s="19"/>
      <c r="Y25" s="19"/>
      <c r="Z25" s="19"/>
      <c r="AA25" s="19"/>
      <c r="AB25" s="19"/>
      <c r="AC25" s="19"/>
      <c r="AD25" s="19"/>
      <c r="AE25" s="19"/>
      <c r="AF25" s="19"/>
      <c r="AG25" s="19"/>
      <c r="AH25" s="19"/>
      <c r="AI25" s="19"/>
      <c r="AJ25" s="19"/>
    </row>
    <row r="26" spans="1:36" ht="13.2">
      <c r="A26" s="16" t="s">
        <v>84</v>
      </c>
      <c r="B26" s="16" t="s">
        <v>95</v>
      </c>
      <c r="C26" s="16" t="s">
        <v>96</v>
      </c>
      <c r="D26" s="46" t="s">
        <v>259</v>
      </c>
      <c r="E26" s="46" t="s">
        <v>245</v>
      </c>
      <c r="F26" s="16" t="s">
        <v>140</v>
      </c>
      <c r="G26" s="49">
        <v>0.5625</v>
      </c>
      <c r="H26" s="51"/>
      <c r="I26" s="16" t="s">
        <v>140</v>
      </c>
      <c r="J26" s="85"/>
      <c r="K26" s="85"/>
      <c r="L26" s="16" t="s">
        <v>107</v>
      </c>
      <c r="M26" s="16" t="s">
        <v>29</v>
      </c>
      <c r="N26" s="57" t="e">
        <f>SUMIFS(M26,M26,"&lt;&gt;*NA*")/#REF!</f>
        <v>#REF!</v>
      </c>
      <c r="O26" s="16"/>
      <c r="P26" s="58"/>
      <c r="Q26" s="58"/>
      <c r="T26" s="19"/>
      <c r="U26" s="19"/>
      <c r="V26" s="19"/>
      <c r="W26" s="19"/>
      <c r="X26" s="19"/>
      <c r="Y26" s="19"/>
      <c r="Z26" s="19"/>
      <c r="AA26" s="19"/>
      <c r="AB26" s="19"/>
      <c r="AC26" s="19"/>
      <c r="AD26" s="19"/>
      <c r="AE26" s="19"/>
      <c r="AF26" s="19"/>
      <c r="AG26" s="19"/>
      <c r="AH26" s="19"/>
      <c r="AI26" s="19"/>
      <c r="AJ26" s="19"/>
    </row>
    <row r="27" spans="1:36" ht="13.2">
      <c r="A27" s="16" t="s">
        <v>84</v>
      </c>
      <c r="B27" s="16" t="s">
        <v>99</v>
      </c>
      <c r="C27" s="16" t="s">
        <v>100</v>
      </c>
      <c r="D27" s="46" t="s">
        <v>262</v>
      </c>
      <c r="E27" s="46" t="s">
        <v>245</v>
      </c>
      <c r="F27" s="16" t="s">
        <v>140</v>
      </c>
      <c r="G27" s="49">
        <v>0.5625</v>
      </c>
      <c r="H27" s="51"/>
      <c r="I27" s="16" t="s">
        <v>140</v>
      </c>
      <c r="J27" s="85"/>
      <c r="K27" s="85"/>
      <c r="L27" s="16" t="s">
        <v>107</v>
      </c>
      <c r="M27" s="16">
        <v>8</v>
      </c>
      <c r="N27" s="57" t="e">
        <f>SUMIFS(M27,M27,"&lt;&gt;*NA*")/#REF!</f>
        <v>#REF!</v>
      </c>
      <c r="O27" s="19"/>
      <c r="P27" s="58"/>
      <c r="Q27" s="58"/>
      <c r="T27" s="19"/>
      <c r="U27" s="19"/>
      <c r="V27" s="19"/>
      <c r="W27" s="19"/>
      <c r="X27" s="19"/>
      <c r="Y27" s="19"/>
      <c r="Z27" s="19"/>
      <c r="AA27" s="19"/>
      <c r="AB27" s="19"/>
      <c r="AC27" s="19"/>
      <c r="AD27" s="19"/>
      <c r="AE27" s="19"/>
      <c r="AF27" s="19"/>
      <c r="AG27" s="19"/>
      <c r="AH27" s="19"/>
      <c r="AI27" s="19"/>
      <c r="AJ27" s="19"/>
    </row>
    <row r="28" spans="1:36" ht="13.2">
      <c r="A28" s="16" t="s">
        <v>84</v>
      </c>
      <c r="B28" s="16" t="s">
        <v>111</v>
      </c>
      <c r="C28" s="16" t="s">
        <v>114</v>
      </c>
      <c r="D28" s="46" t="s">
        <v>271</v>
      </c>
      <c r="E28" s="46" t="s">
        <v>272</v>
      </c>
      <c r="F28" s="16" t="s">
        <v>140</v>
      </c>
      <c r="G28" s="91">
        <v>0.1076388888888889</v>
      </c>
      <c r="H28" s="51"/>
      <c r="I28" s="16" t="s">
        <v>140</v>
      </c>
      <c r="J28" s="85"/>
      <c r="K28" s="85"/>
      <c r="L28" s="16" t="s">
        <v>107</v>
      </c>
      <c r="M28" s="16">
        <v>1</v>
      </c>
      <c r="N28" s="57" t="e">
        <f>SUMIFS(M28,M28,"&lt;&gt;*NA*")/#REF!</f>
        <v>#REF!</v>
      </c>
      <c r="O28" s="19"/>
      <c r="P28" s="58"/>
      <c r="Q28" s="58"/>
      <c r="T28" s="19"/>
      <c r="U28" s="19"/>
      <c r="V28" s="19"/>
      <c r="W28" s="19"/>
      <c r="X28" s="19"/>
      <c r="Y28" s="19"/>
      <c r="Z28" s="19"/>
      <c r="AA28" s="19"/>
      <c r="AB28" s="19"/>
      <c r="AC28" s="19"/>
      <c r="AD28" s="19"/>
      <c r="AE28" s="19"/>
      <c r="AF28" s="19"/>
      <c r="AG28" s="19"/>
      <c r="AH28" s="19"/>
      <c r="AI28" s="19"/>
      <c r="AJ28" s="19"/>
    </row>
    <row r="29" spans="1:36" ht="13.2">
      <c r="A29" s="16" t="s">
        <v>84</v>
      </c>
      <c r="B29" s="16" t="s">
        <v>120</v>
      </c>
      <c r="C29" s="16" t="s">
        <v>121</v>
      </c>
      <c r="D29" s="46" t="s">
        <v>275</v>
      </c>
      <c r="E29" s="46" t="s">
        <v>272</v>
      </c>
      <c r="F29" s="16" t="s">
        <v>140</v>
      </c>
      <c r="G29" s="91">
        <v>0.1076388888888889</v>
      </c>
      <c r="H29" s="51"/>
      <c r="I29" s="16" t="s">
        <v>140</v>
      </c>
      <c r="J29" s="85"/>
      <c r="K29" s="85"/>
      <c r="L29" s="16" t="s">
        <v>107</v>
      </c>
      <c r="M29" s="16">
        <v>11</v>
      </c>
      <c r="N29" s="57" t="e">
        <f>SUMIFS(M29,M29,"&lt;&gt;*NA*")/#REF!</f>
        <v>#REF!</v>
      </c>
      <c r="O29" s="19"/>
      <c r="P29" s="58"/>
      <c r="Q29" s="58"/>
      <c r="T29" s="19"/>
      <c r="U29" s="19"/>
      <c r="V29" s="19"/>
      <c r="W29" s="19"/>
      <c r="X29" s="19"/>
      <c r="Y29" s="19"/>
      <c r="Z29" s="19"/>
      <c r="AA29" s="19"/>
      <c r="AB29" s="19"/>
      <c r="AC29" s="19"/>
      <c r="AD29" s="19"/>
      <c r="AE29" s="19"/>
      <c r="AF29" s="19"/>
      <c r="AG29" s="19"/>
      <c r="AH29" s="19"/>
      <c r="AI29" s="19"/>
      <c r="AJ29" s="19"/>
    </row>
    <row r="30" spans="1:36" ht="13.2">
      <c r="A30" s="16" t="s">
        <v>84</v>
      </c>
      <c r="B30" s="16" t="s">
        <v>124</v>
      </c>
      <c r="C30" s="16" t="s">
        <v>125</v>
      </c>
      <c r="D30" s="46" t="s">
        <v>276</v>
      </c>
      <c r="E30" s="46" t="s">
        <v>272</v>
      </c>
      <c r="F30" s="16" t="s">
        <v>107</v>
      </c>
      <c r="G30" s="91"/>
      <c r="H30" s="79"/>
      <c r="I30" s="16"/>
      <c r="J30" s="85"/>
      <c r="K30" s="85"/>
      <c r="L30" s="16"/>
      <c r="M30" s="16">
        <v>4</v>
      </c>
      <c r="N30" s="57" t="e">
        <f>SUMIFS(M30,M30,"&lt;&gt;*NA*")/#REF!</f>
        <v>#REF!</v>
      </c>
      <c r="O30" s="19"/>
      <c r="P30" s="58"/>
      <c r="Q30" s="58"/>
      <c r="T30" s="19"/>
      <c r="U30" s="19"/>
      <c r="V30" s="19"/>
      <c r="W30" s="19"/>
      <c r="X30" s="19"/>
      <c r="Y30" s="19"/>
      <c r="Z30" s="19"/>
      <c r="AA30" s="19"/>
      <c r="AB30" s="19"/>
      <c r="AC30" s="19"/>
      <c r="AD30" s="19"/>
      <c r="AE30" s="19"/>
      <c r="AF30" s="19"/>
      <c r="AG30" s="19"/>
      <c r="AH30" s="19"/>
      <c r="AI30" s="19"/>
      <c r="AJ30" s="19"/>
    </row>
    <row r="31" spans="1:36" ht="13.2">
      <c r="A31" s="16" t="s">
        <v>84</v>
      </c>
      <c r="B31" s="25" t="s">
        <v>126</v>
      </c>
      <c r="C31" s="16" t="s">
        <v>127</v>
      </c>
      <c r="D31" s="46" t="s">
        <v>279</v>
      </c>
      <c r="E31" s="46" t="s">
        <v>272</v>
      </c>
      <c r="F31" s="16" t="s">
        <v>107</v>
      </c>
      <c r="G31" s="91"/>
      <c r="H31" s="79"/>
      <c r="I31" s="16"/>
      <c r="J31" s="85"/>
      <c r="K31" s="85"/>
      <c r="L31" s="16"/>
      <c r="M31" s="16"/>
      <c r="N31" s="57" t="e">
        <f>SUMIFS(M31,M31,"&lt;&gt;*NA*")/#REF!</f>
        <v>#REF!</v>
      </c>
      <c r="O31" s="19"/>
      <c r="P31" s="58"/>
      <c r="Q31" s="58"/>
      <c r="T31" s="19"/>
      <c r="U31" s="19"/>
      <c r="V31" s="19"/>
      <c r="W31" s="19"/>
      <c r="X31" s="19"/>
      <c r="Y31" s="19"/>
      <c r="Z31" s="19"/>
      <c r="AA31" s="19"/>
      <c r="AB31" s="19"/>
      <c r="AC31" s="19"/>
      <c r="AD31" s="19"/>
      <c r="AE31" s="19"/>
      <c r="AF31" s="19"/>
      <c r="AG31" s="19"/>
      <c r="AH31" s="19"/>
      <c r="AI31" s="19"/>
      <c r="AJ31" s="19"/>
    </row>
    <row r="32" spans="1:36" ht="13.2">
      <c r="A32" s="16" t="s">
        <v>132</v>
      </c>
      <c r="B32" s="16" t="s">
        <v>133</v>
      </c>
      <c r="C32" s="16" t="s">
        <v>134</v>
      </c>
      <c r="D32" s="46" t="s">
        <v>289</v>
      </c>
      <c r="E32" s="46" t="s">
        <v>123</v>
      </c>
      <c r="F32" s="16" t="s">
        <v>107</v>
      </c>
      <c r="G32" s="91"/>
      <c r="H32" s="51"/>
      <c r="I32" s="16" t="s">
        <v>107</v>
      </c>
      <c r="J32" s="85"/>
      <c r="K32" s="85"/>
      <c r="L32" s="16"/>
      <c r="M32" s="16">
        <v>0</v>
      </c>
      <c r="N32" s="57" t="e">
        <f>SUMIFS(M32,M32,"&lt;&gt;*NA*")/#REF!</f>
        <v>#REF!</v>
      </c>
      <c r="O32" s="16"/>
      <c r="P32" s="58"/>
      <c r="Q32" s="58"/>
      <c r="T32" s="19"/>
      <c r="U32" s="19"/>
      <c r="V32" s="19"/>
      <c r="W32" s="19"/>
      <c r="X32" s="19"/>
      <c r="Y32" s="19"/>
      <c r="Z32" s="19"/>
      <c r="AA32" s="19"/>
      <c r="AB32" s="19"/>
      <c r="AC32" s="19"/>
      <c r="AD32" s="19"/>
      <c r="AE32" s="19"/>
      <c r="AF32" s="19"/>
      <c r="AG32" s="19"/>
      <c r="AH32" s="19"/>
      <c r="AI32" s="19"/>
      <c r="AJ32" s="19"/>
    </row>
    <row r="33" spans="1:36" ht="13.2">
      <c r="A33" s="16" t="s">
        <v>132</v>
      </c>
      <c r="B33" s="16" t="s">
        <v>135</v>
      </c>
      <c r="C33" s="16" t="s">
        <v>136</v>
      </c>
      <c r="D33" s="46" t="s">
        <v>295</v>
      </c>
      <c r="E33" s="46" t="s">
        <v>123</v>
      </c>
      <c r="F33" s="16" t="s">
        <v>140</v>
      </c>
      <c r="G33" s="91"/>
      <c r="H33" s="51"/>
      <c r="I33" s="16" t="s">
        <v>140</v>
      </c>
      <c r="J33" s="85"/>
      <c r="K33" s="85"/>
      <c r="L33" s="16"/>
      <c r="M33" s="16" t="s">
        <v>29</v>
      </c>
      <c r="N33" s="57" t="e">
        <f>SUMIFS(M33,M33,"&lt;&gt;*NA*")/#REF!</f>
        <v>#REF!</v>
      </c>
      <c r="O33" s="19"/>
      <c r="P33" s="58"/>
      <c r="Q33" s="58"/>
      <c r="T33" s="19"/>
      <c r="U33" s="19"/>
      <c r="V33" s="19"/>
      <c r="W33" s="19"/>
      <c r="X33" s="19"/>
      <c r="Y33" s="19"/>
      <c r="Z33" s="19"/>
      <c r="AA33" s="19"/>
      <c r="AB33" s="19"/>
      <c r="AC33" s="19"/>
      <c r="AD33" s="19"/>
      <c r="AE33" s="19"/>
      <c r="AF33" s="19"/>
      <c r="AG33" s="19"/>
      <c r="AH33" s="19"/>
      <c r="AI33" s="19"/>
      <c r="AJ33" s="19"/>
    </row>
    <row r="34" spans="1:36" ht="13.2">
      <c r="A34" s="16" t="s">
        <v>132</v>
      </c>
      <c r="B34" s="16" t="s">
        <v>87</v>
      </c>
      <c r="C34" s="16" t="s">
        <v>88</v>
      </c>
      <c r="D34" s="46" t="s">
        <v>298</v>
      </c>
      <c r="E34" s="46" t="s">
        <v>123</v>
      </c>
      <c r="F34" s="16" t="s">
        <v>107</v>
      </c>
      <c r="G34" s="91"/>
      <c r="H34" s="51"/>
      <c r="I34" s="16" t="s">
        <v>107</v>
      </c>
      <c r="J34" s="85"/>
      <c r="K34" s="85"/>
      <c r="L34" s="16"/>
      <c r="M34" s="16">
        <v>19</v>
      </c>
      <c r="N34" s="57" t="e">
        <f>SUMIFS(M34,M34,"&lt;&gt;*NA*")/#REF!</f>
        <v>#REF!</v>
      </c>
      <c r="O34" s="36"/>
      <c r="P34" s="58"/>
      <c r="Q34" s="58"/>
      <c r="T34" s="19"/>
      <c r="U34" s="19"/>
      <c r="V34" s="19"/>
      <c r="W34" s="19"/>
      <c r="X34" s="19"/>
      <c r="Y34" s="19"/>
      <c r="Z34" s="19"/>
      <c r="AA34" s="19"/>
      <c r="AB34" s="19"/>
      <c r="AC34" s="19"/>
      <c r="AD34" s="19"/>
      <c r="AE34" s="19"/>
      <c r="AF34" s="19"/>
      <c r="AG34" s="19"/>
      <c r="AH34" s="19"/>
      <c r="AI34" s="19"/>
      <c r="AJ34" s="19"/>
    </row>
    <row r="35" spans="1:36" ht="13.2">
      <c r="A35" s="16" t="s">
        <v>132</v>
      </c>
      <c r="B35" s="16" t="s">
        <v>137</v>
      </c>
      <c r="C35" s="16" t="s">
        <v>138</v>
      </c>
      <c r="D35" s="46" t="s">
        <v>303</v>
      </c>
      <c r="E35" s="46" t="s">
        <v>123</v>
      </c>
      <c r="F35" s="16" t="s">
        <v>140</v>
      </c>
      <c r="G35" s="49"/>
      <c r="H35" s="79"/>
      <c r="I35" s="16" t="s">
        <v>140</v>
      </c>
      <c r="J35" s="85"/>
      <c r="K35" s="85"/>
      <c r="L35" s="16"/>
      <c r="M35" s="16">
        <v>0</v>
      </c>
      <c r="N35" s="57" t="e">
        <f>SUMIFS(M35,M35,"&lt;&gt;*NA*")/#REF!</f>
        <v>#REF!</v>
      </c>
      <c r="O35" s="64"/>
      <c r="P35" s="58"/>
      <c r="Q35" s="58"/>
      <c r="T35" s="19"/>
      <c r="U35" s="19"/>
      <c r="V35" s="19"/>
      <c r="W35" s="19"/>
      <c r="X35" s="19"/>
      <c r="Y35" s="19"/>
      <c r="Z35" s="19"/>
      <c r="AA35" s="19"/>
      <c r="AB35" s="19"/>
      <c r="AC35" s="19"/>
      <c r="AD35" s="19"/>
      <c r="AE35" s="19"/>
      <c r="AF35" s="19"/>
      <c r="AG35" s="19"/>
      <c r="AH35" s="19"/>
      <c r="AI35" s="19"/>
      <c r="AJ35" s="19"/>
    </row>
    <row r="36" spans="1:36" ht="13.2">
      <c r="A36" s="16" t="s">
        <v>132</v>
      </c>
      <c r="B36" s="16" t="s">
        <v>141</v>
      </c>
      <c r="C36" s="16" t="s">
        <v>142</v>
      </c>
      <c r="D36" s="46" t="s">
        <v>308</v>
      </c>
      <c r="E36" s="46" t="s">
        <v>272</v>
      </c>
      <c r="F36" s="16" t="s">
        <v>140</v>
      </c>
      <c r="G36" s="49"/>
      <c r="H36" s="79"/>
      <c r="I36" s="16" t="s">
        <v>140</v>
      </c>
      <c r="J36" s="85"/>
      <c r="K36" s="85"/>
      <c r="L36" s="16"/>
      <c r="M36" s="16">
        <v>3</v>
      </c>
      <c r="N36" s="57" t="e">
        <f>SUMIFS(M36,M36,"&lt;&gt;*NA*")/#REF!</f>
        <v>#REF!</v>
      </c>
      <c r="O36" s="16"/>
      <c r="P36" s="58"/>
      <c r="Q36" s="58"/>
      <c r="T36" s="19"/>
      <c r="U36" s="19"/>
      <c r="V36" s="19"/>
      <c r="W36" s="19"/>
      <c r="X36" s="19"/>
      <c r="Y36" s="19"/>
      <c r="Z36" s="19"/>
      <c r="AA36" s="19"/>
      <c r="AB36" s="19"/>
      <c r="AC36" s="19"/>
      <c r="AD36" s="19"/>
      <c r="AE36" s="19"/>
      <c r="AF36" s="19"/>
      <c r="AG36" s="19"/>
      <c r="AH36" s="19"/>
      <c r="AI36" s="19"/>
      <c r="AJ36" s="19"/>
    </row>
    <row r="37" spans="1:36" ht="13.2">
      <c r="A37" s="16" t="s">
        <v>132</v>
      </c>
      <c r="B37" s="16" t="s">
        <v>143</v>
      </c>
      <c r="C37" s="16" t="s">
        <v>145</v>
      </c>
      <c r="D37" s="46" t="s">
        <v>314</v>
      </c>
      <c r="E37" s="46" t="s">
        <v>272</v>
      </c>
      <c r="F37" s="16" t="s">
        <v>140</v>
      </c>
      <c r="G37" s="49"/>
      <c r="H37" s="51"/>
      <c r="I37" s="16" t="s">
        <v>140</v>
      </c>
      <c r="J37" s="85"/>
      <c r="K37" s="85"/>
      <c r="L37" s="16"/>
      <c r="M37" s="16">
        <v>0</v>
      </c>
      <c r="N37" s="57" t="e">
        <f>SUMIFS(M37,M37,"&lt;&gt;*NA*")/#REF!</f>
        <v>#REF!</v>
      </c>
      <c r="O37" s="16"/>
      <c r="P37" s="58"/>
      <c r="Q37" s="58"/>
      <c r="T37" s="19"/>
      <c r="U37" s="19"/>
      <c r="V37" s="19"/>
      <c r="W37" s="19"/>
      <c r="X37" s="19"/>
      <c r="Y37" s="19"/>
      <c r="Z37" s="19"/>
      <c r="AA37" s="19"/>
      <c r="AB37" s="19"/>
      <c r="AC37" s="19"/>
      <c r="AD37" s="19"/>
      <c r="AE37" s="19"/>
      <c r="AF37" s="19"/>
      <c r="AG37" s="19"/>
      <c r="AH37" s="19"/>
      <c r="AI37" s="19"/>
      <c r="AJ37" s="19"/>
    </row>
    <row r="38" spans="1:36" ht="13.2">
      <c r="A38" s="16" t="s">
        <v>132</v>
      </c>
      <c r="B38" s="16" t="s">
        <v>147</v>
      </c>
      <c r="C38" s="16" t="s">
        <v>148</v>
      </c>
      <c r="D38" s="46" t="s">
        <v>323</v>
      </c>
      <c r="E38" s="46" t="s">
        <v>272</v>
      </c>
      <c r="F38" s="16" t="s">
        <v>107</v>
      </c>
      <c r="G38" s="49"/>
      <c r="H38" s="79"/>
      <c r="I38" s="16" t="s">
        <v>107</v>
      </c>
      <c r="J38" s="85"/>
      <c r="K38" s="85"/>
      <c r="L38" s="16"/>
      <c r="M38" s="16">
        <v>18</v>
      </c>
      <c r="N38" s="57" t="e">
        <f>SUMIFS(M38,M38,"&lt;&gt;*NA*")/#REF!</f>
        <v>#REF!</v>
      </c>
      <c r="O38" s="16"/>
      <c r="P38" s="58"/>
      <c r="Q38" s="58"/>
      <c r="T38" s="19"/>
      <c r="U38" s="19"/>
      <c r="V38" s="19"/>
      <c r="W38" s="19"/>
      <c r="X38" s="19"/>
      <c r="Y38" s="19"/>
      <c r="Z38" s="19"/>
      <c r="AA38" s="19"/>
      <c r="AB38" s="19"/>
      <c r="AC38" s="19"/>
      <c r="AD38" s="19"/>
      <c r="AE38" s="19"/>
      <c r="AF38" s="19"/>
      <c r="AG38" s="19"/>
      <c r="AH38" s="19"/>
      <c r="AI38" s="19"/>
      <c r="AJ38" s="19"/>
    </row>
    <row r="39" spans="1:36" ht="13.2">
      <c r="A39" s="16" t="s">
        <v>132</v>
      </c>
      <c r="B39" s="16" t="s">
        <v>149</v>
      </c>
      <c r="C39" s="16" t="s">
        <v>151</v>
      </c>
      <c r="D39" s="46" t="s">
        <v>327</v>
      </c>
      <c r="E39" s="46" t="s">
        <v>272</v>
      </c>
      <c r="F39" s="16" t="s">
        <v>107</v>
      </c>
      <c r="G39" s="49"/>
      <c r="H39" s="51"/>
      <c r="I39" s="16" t="s">
        <v>107</v>
      </c>
      <c r="J39" s="85"/>
      <c r="K39" s="85"/>
      <c r="L39" s="16"/>
      <c r="M39" s="16" t="s">
        <v>29</v>
      </c>
      <c r="N39" s="57" t="e">
        <f>SUMIFS(M39,M39,"&lt;&gt;*NA*")/#REF!</f>
        <v>#REF!</v>
      </c>
      <c r="O39" s="16"/>
      <c r="P39" s="58"/>
      <c r="Q39" s="58"/>
      <c r="T39" s="19"/>
      <c r="U39" s="19"/>
      <c r="V39" s="19"/>
      <c r="W39" s="19"/>
      <c r="X39" s="19"/>
      <c r="Y39" s="19"/>
      <c r="Z39" s="19"/>
      <c r="AA39" s="19"/>
      <c r="AB39" s="19"/>
      <c r="AC39" s="19"/>
      <c r="AD39" s="19"/>
      <c r="AE39" s="19"/>
      <c r="AF39" s="19"/>
      <c r="AG39" s="19"/>
      <c r="AH39" s="19"/>
      <c r="AI39" s="19"/>
      <c r="AJ39" s="19"/>
    </row>
    <row r="40" spans="1:36" ht="13.2">
      <c r="A40" s="16" t="s">
        <v>132</v>
      </c>
      <c r="B40" s="16" t="s">
        <v>156</v>
      </c>
      <c r="C40" s="16" t="s">
        <v>157</v>
      </c>
      <c r="D40" s="46" t="s">
        <v>331</v>
      </c>
      <c r="E40" s="46" t="s">
        <v>332</v>
      </c>
      <c r="F40" s="16" t="s">
        <v>140</v>
      </c>
      <c r="G40" s="153">
        <v>0.65277777777777779</v>
      </c>
      <c r="H40" s="79"/>
      <c r="I40" s="16" t="s">
        <v>140</v>
      </c>
      <c r="J40" s="85"/>
      <c r="K40" s="85"/>
      <c r="L40" s="16"/>
      <c r="M40" s="16">
        <v>4</v>
      </c>
      <c r="N40" s="57" t="e">
        <f>SUMIFS(M40,M40,"&lt;&gt;*NA*")/#REF!</f>
        <v>#REF!</v>
      </c>
      <c r="O40" s="19"/>
      <c r="P40" s="58"/>
      <c r="Q40" s="58"/>
      <c r="T40" s="19"/>
      <c r="U40" s="19"/>
      <c r="V40" s="19"/>
      <c r="W40" s="19"/>
      <c r="X40" s="19"/>
      <c r="Y40" s="19"/>
      <c r="Z40" s="19"/>
      <c r="AA40" s="19"/>
      <c r="AB40" s="19"/>
      <c r="AC40" s="19"/>
      <c r="AD40" s="19"/>
      <c r="AE40" s="19"/>
      <c r="AF40" s="19"/>
      <c r="AG40" s="19"/>
      <c r="AH40" s="19"/>
      <c r="AI40" s="19"/>
      <c r="AJ40" s="19"/>
    </row>
    <row r="41" spans="1:36" ht="13.2">
      <c r="A41" s="16" t="s">
        <v>132</v>
      </c>
      <c r="B41" s="16" t="s">
        <v>160</v>
      </c>
      <c r="C41" s="16" t="s">
        <v>161</v>
      </c>
      <c r="D41" s="46" t="s">
        <v>337</v>
      </c>
      <c r="E41" s="46" t="s">
        <v>332</v>
      </c>
      <c r="F41" s="16" t="s">
        <v>140</v>
      </c>
      <c r="G41" s="153">
        <v>0.65277777777777779</v>
      </c>
      <c r="H41" s="79"/>
      <c r="I41" s="16" t="s">
        <v>140</v>
      </c>
      <c r="J41" s="85"/>
      <c r="K41" s="85"/>
      <c r="L41" s="16"/>
      <c r="M41" s="16" t="s">
        <v>29</v>
      </c>
      <c r="N41" s="57" t="e">
        <f>SUMIFS(M41,M41,"&lt;&gt;*NA*")/#REF!</f>
        <v>#REF!</v>
      </c>
      <c r="O41" s="19"/>
      <c r="P41" s="58"/>
      <c r="Q41" s="58"/>
      <c r="T41" s="19"/>
      <c r="U41" s="19"/>
      <c r="V41" s="19"/>
      <c r="W41" s="19"/>
      <c r="X41" s="19"/>
      <c r="Y41" s="19"/>
      <c r="Z41" s="19"/>
      <c r="AA41" s="19"/>
      <c r="AB41" s="19"/>
      <c r="AC41" s="19"/>
      <c r="AD41" s="19"/>
      <c r="AE41" s="19"/>
      <c r="AF41" s="19"/>
      <c r="AG41" s="19"/>
      <c r="AH41" s="19"/>
      <c r="AI41" s="19"/>
      <c r="AJ41" s="19"/>
    </row>
    <row r="42" spans="1:36" ht="13.2">
      <c r="A42" s="16" t="s">
        <v>132</v>
      </c>
      <c r="B42" s="16" t="s">
        <v>162</v>
      </c>
      <c r="C42" s="16" t="s">
        <v>164</v>
      </c>
      <c r="D42" s="46" t="s">
        <v>340</v>
      </c>
      <c r="E42" s="46" t="s">
        <v>332</v>
      </c>
      <c r="F42" s="16" t="s">
        <v>140</v>
      </c>
      <c r="G42" s="153">
        <v>0.65277777777777779</v>
      </c>
      <c r="H42" s="51"/>
      <c r="I42" s="16" t="s">
        <v>140</v>
      </c>
      <c r="J42" s="85"/>
      <c r="K42" s="85"/>
      <c r="L42" s="16"/>
      <c r="M42" s="16">
        <v>21</v>
      </c>
      <c r="N42" s="57" t="e">
        <f>SUMIFS(M42,M42,"&lt;&gt;*NA*")/#REF!</f>
        <v>#REF!</v>
      </c>
      <c r="O42" s="19"/>
      <c r="P42" s="58"/>
      <c r="Q42" s="58"/>
      <c r="T42" s="19"/>
      <c r="U42" s="19"/>
      <c r="V42" s="19"/>
      <c r="W42" s="19"/>
      <c r="X42" s="19"/>
      <c r="Y42" s="19"/>
      <c r="Z42" s="19"/>
      <c r="AA42" s="19"/>
      <c r="AB42" s="19"/>
      <c r="AC42" s="19"/>
      <c r="AD42" s="19"/>
      <c r="AE42" s="19"/>
      <c r="AF42" s="19"/>
      <c r="AG42" s="19"/>
      <c r="AH42" s="19"/>
      <c r="AI42" s="19"/>
      <c r="AJ42" s="19"/>
    </row>
    <row r="43" spans="1:36" ht="13.2">
      <c r="A43" s="16" t="s">
        <v>155</v>
      </c>
      <c r="B43" s="16" t="s">
        <v>165</v>
      </c>
      <c r="C43" s="16" t="s">
        <v>166</v>
      </c>
      <c r="D43" s="46" t="s">
        <v>343</v>
      </c>
      <c r="E43" s="46" t="s">
        <v>332</v>
      </c>
      <c r="F43" s="16" t="s">
        <v>140</v>
      </c>
      <c r="G43" s="91">
        <v>0.65277777777777779</v>
      </c>
      <c r="H43" s="51"/>
      <c r="I43" s="16" t="s">
        <v>140</v>
      </c>
      <c r="J43" s="85"/>
      <c r="K43" s="85"/>
      <c r="L43" s="16"/>
      <c r="M43" s="16">
        <v>0</v>
      </c>
      <c r="N43" s="57" t="e">
        <f>SUMIFS(M43,M43,"&lt;&gt;*NA*")/#REF!</f>
        <v>#REF!</v>
      </c>
      <c r="O43" s="16" t="s">
        <v>599</v>
      </c>
      <c r="P43" s="58"/>
      <c r="Q43" s="58"/>
      <c r="T43" s="19"/>
      <c r="U43" s="19"/>
      <c r="V43" s="19"/>
      <c r="W43" s="19"/>
      <c r="X43" s="19"/>
      <c r="Y43" s="19"/>
      <c r="Z43" s="19"/>
      <c r="AA43" s="19"/>
      <c r="AB43" s="19"/>
      <c r="AC43" s="19"/>
      <c r="AD43" s="19"/>
      <c r="AE43" s="19"/>
      <c r="AF43" s="19"/>
      <c r="AG43" s="19"/>
      <c r="AH43" s="19"/>
      <c r="AI43" s="19"/>
      <c r="AJ43" s="19"/>
    </row>
    <row r="44" spans="1:36" ht="13.2">
      <c r="A44" s="16" t="s">
        <v>155</v>
      </c>
      <c r="B44" s="16" t="s">
        <v>168</v>
      </c>
      <c r="C44" s="16" t="s">
        <v>169</v>
      </c>
      <c r="D44" s="46" t="s">
        <v>344</v>
      </c>
      <c r="E44" s="46" t="s">
        <v>346</v>
      </c>
      <c r="F44" s="16" t="s">
        <v>140</v>
      </c>
      <c r="G44" s="49">
        <v>0.69444444444444442</v>
      </c>
      <c r="H44" s="79"/>
      <c r="I44" s="16" t="s">
        <v>140</v>
      </c>
      <c r="J44" s="85"/>
      <c r="K44" s="85"/>
      <c r="L44" s="16"/>
      <c r="M44" s="16">
        <v>8</v>
      </c>
      <c r="N44" s="57" t="e">
        <f>SUMIFS(M44,M44,"&lt;&gt;*NA*")/#REF!</f>
        <v>#REF!</v>
      </c>
      <c r="O44" s="19"/>
      <c r="P44" s="58"/>
      <c r="Q44" s="58"/>
      <c r="T44" s="19"/>
      <c r="U44" s="19"/>
      <c r="V44" s="19"/>
      <c r="W44" s="19"/>
      <c r="X44" s="19"/>
      <c r="Y44" s="19"/>
      <c r="Z44" s="19"/>
      <c r="AA44" s="19"/>
      <c r="AB44" s="19"/>
      <c r="AC44" s="19"/>
      <c r="AD44" s="19"/>
      <c r="AE44" s="19"/>
      <c r="AF44" s="19"/>
      <c r="AG44" s="19"/>
      <c r="AH44" s="19"/>
      <c r="AI44" s="19"/>
      <c r="AJ44" s="19"/>
    </row>
    <row r="45" spans="1:36" ht="13.2">
      <c r="A45" s="16" t="s">
        <v>155</v>
      </c>
      <c r="B45" s="16" t="s">
        <v>205</v>
      </c>
      <c r="C45" s="16" t="s">
        <v>206</v>
      </c>
      <c r="D45" s="46" t="s">
        <v>600</v>
      </c>
      <c r="E45" s="46" t="s">
        <v>346</v>
      </c>
      <c r="F45" s="16" t="s">
        <v>107</v>
      </c>
      <c r="G45" s="49"/>
      <c r="H45" s="79"/>
      <c r="I45" s="16" t="s">
        <v>107</v>
      </c>
      <c r="J45" s="85"/>
      <c r="K45" s="85"/>
      <c r="L45" s="16"/>
      <c r="M45" s="16"/>
      <c r="N45" s="57" t="e">
        <f>SUMIFS(M45,M45,"&lt;&gt;*NA*")/#REF!</f>
        <v>#REF!</v>
      </c>
      <c r="O45" s="19"/>
      <c r="P45" s="58"/>
      <c r="Q45" s="58"/>
      <c r="T45" s="19"/>
      <c r="U45" s="19"/>
      <c r="V45" s="19"/>
      <c r="W45" s="19"/>
      <c r="X45" s="19"/>
      <c r="Y45" s="19"/>
      <c r="Z45" s="19"/>
      <c r="AA45" s="19"/>
      <c r="AB45" s="19"/>
      <c r="AC45" s="19"/>
      <c r="AD45" s="19"/>
      <c r="AE45" s="19"/>
      <c r="AF45" s="19"/>
      <c r="AG45" s="19"/>
      <c r="AH45" s="19"/>
      <c r="AI45" s="19"/>
      <c r="AJ45" s="19"/>
    </row>
    <row r="46" spans="1:36" ht="13.2">
      <c r="A46" s="16" t="s">
        <v>155</v>
      </c>
      <c r="B46" s="16" t="s">
        <v>171</v>
      </c>
      <c r="C46" s="16" t="s">
        <v>172</v>
      </c>
      <c r="D46" s="46" t="s">
        <v>348</v>
      </c>
      <c r="E46" s="46" t="s">
        <v>346</v>
      </c>
      <c r="F46" s="16" t="s">
        <v>140</v>
      </c>
      <c r="G46" s="49">
        <v>0.69444444444444442</v>
      </c>
      <c r="H46" s="79"/>
      <c r="I46" s="16" t="s">
        <v>140</v>
      </c>
      <c r="J46" s="85"/>
      <c r="K46" s="85"/>
      <c r="L46" s="16"/>
      <c r="M46" s="16" t="s">
        <v>29</v>
      </c>
      <c r="N46" s="57" t="e">
        <f>SUMIFS(M46,M46,"&lt;&gt;*NA*")/#REF!</f>
        <v>#REF!</v>
      </c>
      <c r="O46" s="19"/>
      <c r="P46" s="58"/>
      <c r="Q46" s="58"/>
      <c r="T46" s="19"/>
      <c r="U46" s="19"/>
      <c r="V46" s="19"/>
      <c r="W46" s="19"/>
      <c r="X46" s="19"/>
      <c r="Y46" s="19"/>
      <c r="Z46" s="19"/>
      <c r="AA46" s="19"/>
      <c r="AB46" s="19"/>
      <c r="AC46" s="19"/>
      <c r="AD46" s="19"/>
      <c r="AE46" s="19"/>
      <c r="AF46" s="19"/>
      <c r="AG46" s="19"/>
      <c r="AH46" s="19"/>
      <c r="AI46" s="19"/>
      <c r="AJ46" s="19"/>
    </row>
    <row r="47" spans="1:36" ht="13.2">
      <c r="A47" s="25" t="s">
        <v>176</v>
      </c>
      <c r="B47" s="16" t="s">
        <v>177</v>
      </c>
      <c r="C47" s="16" t="s">
        <v>178</v>
      </c>
      <c r="D47" s="46" t="s">
        <v>352</v>
      </c>
      <c r="E47" s="46" t="s">
        <v>174</v>
      </c>
      <c r="F47" s="16" t="s">
        <v>140</v>
      </c>
      <c r="G47" s="49">
        <v>0.64583333333333337</v>
      </c>
      <c r="H47" s="51">
        <v>0</v>
      </c>
      <c r="I47" s="16" t="s">
        <v>140</v>
      </c>
      <c r="J47" s="85"/>
      <c r="K47" s="85"/>
      <c r="L47" s="16" t="s">
        <v>140</v>
      </c>
      <c r="M47" s="16">
        <v>18</v>
      </c>
      <c r="N47" s="57" t="e">
        <f>SUMIFS(M47,M47,"&lt;&gt;*NA*")/#REF!</f>
        <v>#REF!</v>
      </c>
      <c r="O47" s="19"/>
      <c r="P47" s="58"/>
      <c r="Q47" s="58"/>
      <c r="T47" s="19"/>
      <c r="U47" s="19"/>
      <c r="V47" s="19"/>
      <c r="W47" s="19"/>
      <c r="X47" s="19"/>
      <c r="Y47" s="19"/>
      <c r="Z47" s="19"/>
      <c r="AA47" s="19"/>
      <c r="AB47" s="19"/>
      <c r="AC47" s="19"/>
      <c r="AD47" s="19"/>
      <c r="AE47" s="19"/>
      <c r="AF47" s="19"/>
      <c r="AG47" s="19"/>
      <c r="AH47" s="19"/>
      <c r="AI47" s="19"/>
      <c r="AJ47" s="19"/>
    </row>
    <row r="48" spans="1:36" ht="13.2">
      <c r="A48" s="25" t="s">
        <v>176</v>
      </c>
      <c r="B48" s="16" t="s">
        <v>180</v>
      </c>
      <c r="C48" s="16" t="s">
        <v>181</v>
      </c>
      <c r="D48" s="46" t="s">
        <v>354</v>
      </c>
      <c r="E48" s="46" t="s">
        <v>174</v>
      </c>
      <c r="F48" s="16" t="s">
        <v>140</v>
      </c>
      <c r="G48" s="49">
        <v>0.64583333333333337</v>
      </c>
      <c r="H48" s="51">
        <v>0</v>
      </c>
      <c r="I48" s="16" t="s">
        <v>140</v>
      </c>
      <c r="J48" s="85"/>
      <c r="K48" s="85"/>
      <c r="L48" s="16" t="s">
        <v>107</v>
      </c>
      <c r="M48" s="16">
        <v>3</v>
      </c>
      <c r="N48" s="57" t="e">
        <f>SUMIFS(M48,M48,"&lt;&gt;*NA*")/#REF!</f>
        <v>#REF!</v>
      </c>
      <c r="O48" s="16"/>
      <c r="P48" s="58"/>
      <c r="Q48" s="58"/>
      <c r="T48" s="19"/>
      <c r="U48" s="19"/>
      <c r="V48" s="19"/>
      <c r="W48" s="19"/>
      <c r="X48" s="19"/>
      <c r="Y48" s="19"/>
      <c r="Z48" s="19"/>
      <c r="AA48" s="19"/>
      <c r="AB48" s="19"/>
      <c r="AC48" s="19"/>
      <c r="AD48" s="19"/>
      <c r="AE48" s="19"/>
      <c r="AF48" s="19"/>
      <c r="AG48" s="19"/>
      <c r="AH48" s="19"/>
      <c r="AI48" s="19"/>
      <c r="AJ48" s="19"/>
    </row>
    <row r="49" spans="1:36" ht="13.2">
      <c r="A49" s="25" t="s">
        <v>176</v>
      </c>
      <c r="B49" s="16" t="s">
        <v>184</v>
      </c>
      <c r="C49" s="16" t="s">
        <v>185</v>
      </c>
      <c r="D49" s="46" t="s">
        <v>356</v>
      </c>
      <c r="E49" s="46" t="s">
        <v>174</v>
      </c>
      <c r="F49" s="16" t="s">
        <v>107</v>
      </c>
      <c r="G49" s="51" t="s">
        <v>29</v>
      </c>
      <c r="H49" s="51" t="s">
        <v>29</v>
      </c>
      <c r="I49" s="16" t="s">
        <v>29</v>
      </c>
      <c r="J49" s="85"/>
      <c r="K49" s="85"/>
      <c r="L49" s="16"/>
      <c r="M49" s="16"/>
      <c r="N49" s="57" t="e">
        <f>SUMIFS(M49,M49,"&lt;&gt;*NA*")/#REF!</f>
        <v>#REF!</v>
      </c>
      <c r="O49" s="16" t="s">
        <v>604</v>
      </c>
      <c r="P49" s="58"/>
      <c r="Q49" s="58"/>
      <c r="T49" s="19"/>
      <c r="U49" s="19"/>
      <c r="V49" s="19"/>
      <c r="W49" s="19"/>
      <c r="X49" s="19"/>
      <c r="Y49" s="19"/>
      <c r="Z49" s="19"/>
      <c r="AA49" s="19"/>
      <c r="AB49" s="19"/>
      <c r="AC49" s="19"/>
      <c r="AD49" s="19"/>
      <c r="AE49" s="19"/>
      <c r="AF49" s="19"/>
      <c r="AG49" s="19"/>
      <c r="AH49" s="19"/>
      <c r="AI49" s="19"/>
      <c r="AJ49" s="19"/>
    </row>
    <row r="50" spans="1:36" ht="13.2">
      <c r="A50" s="25" t="s">
        <v>176</v>
      </c>
      <c r="B50" s="16" t="s">
        <v>128</v>
      </c>
      <c r="C50" s="16" t="s">
        <v>129</v>
      </c>
      <c r="D50" s="46" t="s">
        <v>280</v>
      </c>
      <c r="E50" s="46" t="s">
        <v>174</v>
      </c>
      <c r="F50" s="16" t="s">
        <v>107</v>
      </c>
      <c r="G50" s="51" t="s">
        <v>29</v>
      </c>
      <c r="H50" s="51" t="s">
        <v>29</v>
      </c>
      <c r="I50" s="16" t="s">
        <v>29</v>
      </c>
      <c r="J50" s="85"/>
      <c r="K50" s="85"/>
      <c r="L50" s="16"/>
      <c r="M50" s="16"/>
      <c r="N50" s="57" t="e">
        <f>SUMIFS(M50,M50,"&lt;&gt;*NA*")/#REF!</f>
        <v>#REF!</v>
      </c>
      <c r="O50" s="19"/>
      <c r="P50" s="58"/>
      <c r="Q50" s="58"/>
      <c r="T50" s="19"/>
      <c r="U50" s="19"/>
      <c r="V50" s="19"/>
      <c r="W50" s="19"/>
      <c r="X50" s="19"/>
      <c r="Y50" s="19"/>
      <c r="Z50" s="19"/>
      <c r="AA50" s="19"/>
      <c r="AB50" s="19"/>
      <c r="AC50" s="19"/>
      <c r="AD50" s="19"/>
      <c r="AE50" s="19"/>
      <c r="AF50" s="19"/>
      <c r="AG50" s="19"/>
      <c r="AH50" s="19"/>
      <c r="AI50" s="19"/>
      <c r="AJ50" s="19"/>
    </row>
    <row r="51" spans="1:36" ht="13.2">
      <c r="A51" s="25" t="s">
        <v>176</v>
      </c>
      <c r="B51" s="16" t="s">
        <v>187</v>
      </c>
      <c r="C51" s="16" t="s">
        <v>188</v>
      </c>
      <c r="D51" s="46" t="s">
        <v>357</v>
      </c>
      <c r="E51" s="46" t="s">
        <v>346</v>
      </c>
      <c r="F51" s="16" t="s">
        <v>107</v>
      </c>
      <c r="G51" s="51" t="s">
        <v>29</v>
      </c>
      <c r="H51" s="51" t="s">
        <v>29</v>
      </c>
      <c r="I51" s="16" t="s">
        <v>29</v>
      </c>
      <c r="J51" s="85"/>
      <c r="K51" s="85"/>
      <c r="L51" s="16"/>
      <c r="M51" s="16">
        <v>22</v>
      </c>
      <c r="N51" s="57" t="e">
        <f>SUMIFS(M51,M51,"&lt;&gt;*NA*")/#REF!</f>
        <v>#REF!</v>
      </c>
      <c r="O51" s="19"/>
      <c r="P51" s="58"/>
      <c r="Q51" s="58"/>
      <c r="T51" s="19"/>
      <c r="U51" s="19"/>
      <c r="V51" s="19"/>
      <c r="W51" s="19"/>
      <c r="X51" s="19"/>
      <c r="Y51" s="19"/>
      <c r="Z51" s="19"/>
      <c r="AA51" s="19"/>
      <c r="AB51" s="19"/>
      <c r="AC51" s="19"/>
      <c r="AD51" s="19"/>
      <c r="AE51" s="19"/>
      <c r="AF51" s="19"/>
      <c r="AG51" s="19"/>
      <c r="AH51" s="19"/>
      <c r="AI51" s="19"/>
      <c r="AJ51" s="19"/>
    </row>
    <row r="52" spans="1:36" ht="13.2">
      <c r="A52" s="25" t="s">
        <v>176</v>
      </c>
      <c r="B52" s="16" t="s">
        <v>192</v>
      </c>
      <c r="C52" s="16" t="s">
        <v>194</v>
      </c>
      <c r="D52" s="46" t="s">
        <v>361</v>
      </c>
      <c r="E52" s="46" t="s">
        <v>346</v>
      </c>
      <c r="F52" s="16" t="s">
        <v>140</v>
      </c>
      <c r="G52" s="105">
        <v>0.69444444444444442</v>
      </c>
      <c r="H52" s="51">
        <v>0</v>
      </c>
      <c r="I52" s="16" t="s">
        <v>140</v>
      </c>
      <c r="J52" s="85"/>
      <c r="K52" s="85"/>
      <c r="L52" s="16" t="s">
        <v>107</v>
      </c>
      <c r="M52" s="16">
        <v>3</v>
      </c>
      <c r="N52" s="57" t="e">
        <f>SUMIFS(M52,M52,"&lt;&gt;*NA*")/#REF!</f>
        <v>#REF!</v>
      </c>
      <c r="O52" s="19"/>
      <c r="P52" s="58"/>
      <c r="Q52" s="58"/>
      <c r="T52" s="19"/>
      <c r="U52" s="19"/>
      <c r="V52" s="19"/>
      <c r="W52" s="19"/>
      <c r="X52" s="19"/>
      <c r="Y52" s="19"/>
      <c r="Z52" s="19"/>
      <c r="AA52" s="19"/>
      <c r="AB52" s="19"/>
      <c r="AC52" s="19"/>
      <c r="AD52" s="19"/>
      <c r="AE52" s="19"/>
      <c r="AF52" s="19"/>
      <c r="AG52" s="19"/>
      <c r="AH52" s="19"/>
      <c r="AI52" s="19"/>
      <c r="AJ52" s="19"/>
    </row>
    <row r="53" spans="1:36" ht="13.2">
      <c r="A53" s="25" t="s">
        <v>176</v>
      </c>
      <c r="B53" s="16" t="s">
        <v>199</v>
      </c>
      <c r="C53" s="16" t="s">
        <v>201</v>
      </c>
      <c r="D53" s="46" t="s">
        <v>365</v>
      </c>
      <c r="E53" s="46" t="s">
        <v>346</v>
      </c>
      <c r="F53" s="16" t="s">
        <v>140</v>
      </c>
      <c r="G53" s="105">
        <v>0.69444444444444442</v>
      </c>
      <c r="H53" s="51">
        <v>0</v>
      </c>
      <c r="I53" s="16" t="s">
        <v>140</v>
      </c>
      <c r="J53" s="85"/>
      <c r="K53" s="85"/>
      <c r="L53" s="16" t="s">
        <v>107</v>
      </c>
      <c r="M53" s="16">
        <v>3.5</v>
      </c>
      <c r="N53" s="57" t="e">
        <f>SUMIFS(M53,M53,"&lt;&gt;*NA*")/#REF!</f>
        <v>#REF!</v>
      </c>
      <c r="O53" s="19"/>
      <c r="P53" s="58"/>
      <c r="Q53" s="58"/>
      <c r="T53" s="19"/>
      <c r="U53" s="19"/>
      <c r="V53" s="19"/>
      <c r="W53" s="19"/>
      <c r="X53" s="19"/>
      <c r="Y53" s="19"/>
      <c r="Z53" s="19"/>
      <c r="AA53" s="19"/>
      <c r="AB53" s="19"/>
      <c r="AC53" s="19"/>
      <c r="AD53" s="19"/>
      <c r="AE53" s="19"/>
      <c r="AF53" s="19"/>
      <c r="AG53" s="19"/>
      <c r="AH53" s="19"/>
      <c r="AI53" s="19"/>
      <c r="AJ53" s="19"/>
    </row>
    <row r="54" spans="1:36" ht="13.2">
      <c r="A54" s="25" t="s">
        <v>176</v>
      </c>
      <c r="B54" s="16" t="s">
        <v>197</v>
      </c>
      <c r="C54" s="16" t="s">
        <v>198</v>
      </c>
      <c r="D54" s="46" t="s">
        <v>367</v>
      </c>
      <c r="E54" s="46" t="s">
        <v>346</v>
      </c>
      <c r="F54" s="16" t="s">
        <v>107</v>
      </c>
      <c r="G54" s="51" t="s">
        <v>29</v>
      </c>
      <c r="H54" s="51" t="s">
        <v>29</v>
      </c>
      <c r="I54" s="16" t="s">
        <v>29</v>
      </c>
      <c r="J54" s="85"/>
      <c r="K54" s="85"/>
      <c r="L54" s="16"/>
      <c r="M54" s="16"/>
      <c r="N54" s="57" t="e">
        <f>SUMIFS(M54,M54,"&lt;&gt;*NA*")/#REF!</f>
        <v>#REF!</v>
      </c>
      <c r="O54" s="19"/>
      <c r="P54" s="58"/>
      <c r="Q54" s="58"/>
      <c r="T54" s="19"/>
      <c r="U54" s="19"/>
      <c r="V54" s="19"/>
      <c r="W54" s="19"/>
      <c r="X54" s="19"/>
      <c r="Y54" s="19"/>
      <c r="Z54" s="19"/>
      <c r="AA54" s="19"/>
      <c r="AB54" s="19"/>
      <c r="AC54" s="19"/>
      <c r="AD54" s="19"/>
      <c r="AE54" s="19"/>
      <c r="AF54" s="19"/>
      <c r="AG54" s="19"/>
      <c r="AH54" s="19"/>
      <c r="AI54" s="19"/>
      <c r="AJ54" s="19"/>
    </row>
    <row r="55" spans="1:36" ht="13.2">
      <c r="A55" s="16" t="s">
        <v>208</v>
      </c>
      <c r="B55" s="16" t="s">
        <v>93</v>
      </c>
      <c r="C55" s="16" t="s">
        <v>94</v>
      </c>
      <c r="D55" s="46" t="s">
        <v>368</v>
      </c>
      <c r="E55" s="46" t="s">
        <v>123</v>
      </c>
      <c r="F55" s="16" t="s">
        <v>107</v>
      </c>
      <c r="G55" s="51" t="s">
        <v>29</v>
      </c>
      <c r="H55" s="51" t="s">
        <v>29</v>
      </c>
      <c r="I55" s="16" t="s">
        <v>107</v>
      </c>
      <c r="J55" s="85"/>
      <c r="K55" s="85"/>
      <c r="L55" s="16"/>
      <c r="M55" s="16" t="s">
        <v>29</v>
      </c>
      <c r="N55" s="57" t="e">
        <f>SUMIFS(M55,M55,"&lt;&gt;*NA*")/#REF!</f>
        <v>#REF!</v>
      </c>
      <c r="O55" s="16"/>
      <c r="P55" s="58"/>
      <c r="Q55" s="58"/>
      <c r="T55" s="19"/>
      <c r="U55" s="19"/>
      <c r="V55" s="19"/>
      <c r="W55" s="19"/>
      <c r="X55" s="19"/>
      <c r="Y55" s="19"/>
      <c r="Z55" s="19"/>
      <c r="AA55" s="19"/>
      <c r="AB55" s="19"/>
      <c r="AC55" s="19"/>
      <c r="AD55" s="19"/>
      <c r="AE55" s="19"/>
      <c r="AF55" s="19"/>
      <c r="AG55" s="19"/>
      <c r="AH55" s="19"/>
      <c r="AI55" s="19"/>
      <c r="AJ55" s="19"/>
    </row>
    <row r="56" spans="1:36" ht="13.2">
      <c r="A56" s="16" t="s">
        <v>208</v>
      </c>
      <c r="B56" s="16" t="s">
        <v>52</v>
      </c>
      <c r="C56" s="16" t="s">
        <v>53</v>
      </c>
      <c r="D56" s="46" t="s">
        <v>370</v>
      </c>
      <c r="E56" s="46" t="s">
        <v>123</v>
      </c>
      <c r="F56" s="16" t="s">
        <v>140</v>
      </c>
      <c r="G56" s="91">
        <v>0.5625</v>
      </c>
      <c r="H56" s="51">
        <v>0</v>
      </c>
      <c r="I56" s="16" t="s">
        <v>140</v>
      </c>
      <c r="J56" s="85"/>
      <c r="K56" s="85"/>
      <c r="L56" s="16"/>
      <c r="M56" s="16">
        <v>2</v>
      </c>
      <c r="N56" s="57" t="e">
        <f>SUMIFS(M56,M56,"&lt;&gt;*NA*")/#REF!</f>
        <v>#REF!</v>
      </c>
      <c r="O56" s="16"/>
      <c r="P56" s="58"/>
      <c r="Q56" s="58"/>
      <c r="T56" s="19"/>
      <c r="U56" s="19"/>
      <c r="V56" s="19"/>
      <c r="W56" s="19"/>
      <c r="X56" s="19"/>
      <c r="Y56" s="19"/>
      <c r="Z56" s="19"/>
      <c r="AA56" s="19"/>
      <c r="AB56" s="19"/>
      <c r="AC56" s="19"/>
      <c r="AD56" s="19"/>
      <c r="AE56" s="19"/>
      <c r="AF56" s="19"/>
      <c r="AG56" s="19"/>
      <c r="AH56" s="19"/>
      <c r="AI56" s="19"/>
      <c r="AJ56" s="19"/>
    </row>
    <row r="57" spans="1:36" ht="13.2">
      <c r="A57" s="16" t="s">
        <v>208</v>
      </c>
      <c r="B57" s="16" t="s">
        <v>211</v>
      </c>
      <c r="C57" s="16" t="s">
        <v>212</v>
      </c>
      <c r="D57" s="46" t="s">
        <v>372</v>
      </c>
      <c r="E57" s="46" t="s">
        <v>123</v>
      </c>
      <c r="F57" s="16" t="s">
        <v>140</v>
      </c>
      <c r="G57" s="91">
        <v>0.5625</v>
      </c>
      <c r="H57" s="51">
        <v>0</v>
      </c>
      <c r="I57" s="16" t="s">
        <v>140</v>
      </c>
      <c r="J57" s="85"/>
      <c r="K57" s="85"/>
      <c r="L57" s="16"/>
      <c r="M57" s="16" t="s">
        <v>29</v>
      </c>
      <c r="N57" s="57" t="e">
        <f>SUMIFS(M57,M57,"&lt;&gt;*NA*")/#REF!</f>
        <v>#REF!</v>
      </c>
      <c r="O57" s="64"/>
      <c r="P57" s="58"/>
      <c r="Q57" s="58"/>
      <c r="T57" s="19"/>
      <c r="U57" s="19"/>
      <c r="V57" s="19"/>
      <c r="W57" s="19"/>
      <c r="X57" s="19"/>
      <c r="Y57" s="19"/>
      <c r="Z57" s="19"/>
      <c r="AA57" s="19"/>
      <c r="AB57" s="19"/>
      <c r="AC57" s="19"/>
      <c r="AD57" s="19"/>
      <c r="AE57" s="19"/>
      <c r="AF57" s="19"/>
      <c r="AG57" s="19"/>
      <c r="AH57" s="19"/>
      <c r="AI57" s="19"/>
      <c r="AJ57" s="19"/>
    </row>
    <row r="58" spans="1:36" ht="13.2">
      <c r="A58" s="16" t="s">
        <v>208</v>
      </c>
      <c r="B58" s="16" t="s">
        <v>216</v>
      </c>
      <c r="C58" s="16" t="s">
        <v>217</v>
      </c>
      <c r="D58" s="46" t="s">
        <v>374</v>
      </c>
      <c r="E58" s="46" t="s">
        <v>123</v>
      </c>
      <c r="F58" s="16" t="s">
        <v>140</v>
      </c>
      <c r="G58" s="49">
        <v>0.5625</v>
      </c>
      <c r="H58" s="51">
        <v>0</v>
      </c>
      <c r="I58" s="16" t="s">
        <v>140</v>
      </c>
      <c r="J58" s="85"/>
      <c r="K58" s="85"/>
      <c r="L58" s="16"/>
      <c r="M58" s="16" t="s">
        <v>29</v>
      </c>
      <c r="N58" s="57" t="e">
        <f>SUMIFS(M58,M58,"&lt;&gt;*NA*")/#REF!</f>
        <v>#REF!</v>
      </c>
      <c r="O58" s="16"/>
      <c r="P58" s="58"/>
      <c r="Q58" s="58"/>
      <c r="T58" s="19"/>
      <c r="U58" s="19"/>
      <c r="V58" s="19"/>
      <c r="W58" s="19"/>
      <c r="X58" s="19"/>
      <c r="Y58" s="19"/>
      <c r="Z58" s="19"/>
      <c r="AA58" s="19"/>
      <c r="AB58" s="19"/>
      <c r="AC58" s="19"/>
      <c r="AD58" s="19"/>
      <c r="AE58" s="19"/>
      <c r="AF58" s="19"/>
      <c r="AG58" s="19"/>
      <c r="AH58" s="19"/>
      <c r="AI58" s="19"/>
      <c r="AJ58" s="19"/>
    </row>
    <row r="59" spans="1:36" ht="13.2">
      <c r="A59" s="85" t="s">
        <v>208</v>
      </c>
      <c r="B59" s="16" t="s">
        <v>221</v>
      </c>
      <c r="C59" s="16" t="s">
        <v>223</v>
      </c>
      <c r="D59" s="46" t="s">
        <v>376</v>
      </c>
      <c r="E59" s="46" t="s">
        <v>377</v>
      </c>
      <c r="F59" s="16" t="s">
        <v>140</v>
      </c>
      <c r="G59" s="49">
        <v>0.60416666666666663</v>
      </c>
      <c r="H59" s="51">
        <v>0</v>
      </c>
      <c r="I59" s="16" t="s">
        <v>140</v>
      </c>
      <c r="J59" s="85"/>
      <c r="K59" s="85"/>
      <c r="L59" s="16"/>
      <c r="M59" s="16" t="s">
        <v>29</v>
      </c>
      <c r="N59" s="57" t="e">
        <f>SUMIFS(M59,M59,"&lt;&gt;*NA*")/#REF!</f>
        <v>#REF!</v>
      </c>
      <c r="O59" s="16"/>
      <c r="P59" s="58"/>
      <c r="Q59" s="58"/>
      <c r="T59" s="19"/>
      <c r="U59" s="19"/>
      <c r="V59" s="19"/>
      <c r="W59" s="19"/>
      <c r="X59" s="19"/>
      <c r="Y59" s="19"/>
      <c r="Z59" s="19"/>
      <c r="AA59" s="19"/>
      <c r="AB59" s="19"/>
      <c r="AC59" s="19"/>
      <c r="AD59" s="19"/>
      <c r="AE59" s="19"/>
      <c r="AF59" s="19"/>
      <c r="AG59" s="19"/>
      <c r="AH59" s="19"/>
      <c r="AI59" s="19"/>
      <c r="AJ59" s="19"/>
    </row>
    <row r="60" spans="1:36" ht="13.2">
      <c r="A60" s="85" t="s">
        <v>208</v>
      </c>
      <c r="B60" s="16" t="s">
        <v>226</v>
      </c>
      <c r="C60" s="16" t="s">
        <v>227</v>
      </c>
      <c r="D60" s="46" t="s">
        <v>378</v>
      </c>
      <c r="E60" s="46" t="s">
        <v>377</v>
      </c>
      <c r="F60" s="16" t="s">
        <v>140</v>
      </c>
      <c r="G60" s="49">
        <v>0.60416666666666663</v>
      </c>
      <c r="H60" s="51">
        <v>0</v>
      </c>
      <c r="I60" s="16" t="s">
        <v>140</v>
      </c>
      <c r="J60" s="85"/>
      <c r="K60" s="85"/>
      <c r="L60" s="16"/>
      <c r="M60" s="16" t="s">
        <v>29</v>
      </c>
      <c r="N60" s="57" t="e">
        <f>SUMIFS(M60,M60,"&lt;&gt;*NA*")/#REF!</f>
        <v>#REF!</v>
      </c>
      <c r="O60" s="16"/>
      <c r="P60" s="58"/>
      <c r="Q60" s="58"/>
      <c r="T60" s="19"/>
      <c r="U60" s="19"/>
      <c r="V60" s="19"/>
      <c r="W60" s="19"/>
      <c r="X60" s="19"/>
      <c r="Y60" s="19"/>
      <c r="Z60" s="19"/>
      <c r="AA60" s="19"/>
      <c r="AB60" s="19"/>
      <c r="AC60" s="19"/>
      <c r="AD60" s="19"/>
      <c r="AE60" s="19"/>
      <c r="AF60" s="19"/>
      <c r="AG60" s="19"/>
      <c r="AH60" s="19"/>
      <c r="AI60" s="19"/>
      <c r="AJ60" s="19"/>
    </row>
    <row r="61" spans="1:36" ht="13.2">
      <c r="A61" s="85" t="s">
        <v>208</v>
      </c>
      <c r="B61" s="16" t="s">
        <v>234</v>
      </c>
      <c r="C61" s="16" t="s">
        <v>235</v>
      </c>
      <c r="D61" s="46" t="s">
        <v>380</v>
      </c>
      <c r="E61" s="46" t="s">
        <v>377</v>
      </c>
      <c r="F61" s="16" t="s">
        <v>107</v>
      </c>
      <c r="G61" s="51" t="s">
        <v>29</v>
      </c>
      <c r="H61" s="51" t="s">
        <v>29</v>
      </c>
      <c r="I61" s="16" t="s">
        <v>107</v>
      </c>
      <c r="J61" s="85"/>
      <c r="K61" s="85"/>
      <c r="L61" s="16"/>
      <c r="M61" s="16" t="s">
        <v>29</v>
      </c>
      <c r="N61" s="57" t="e">
        <f>SUMIFS(M61,M61,"&lt;&gt;*NA*")/#REF!</f>
        <v>#REF!</v>
      </c>
      <c r="O61" s="16"/>
      <c r="P61" s="58"/>
      <c r="Q61" s="58"/>
      <c r="T61" s="19"/>
      <c r="U61" s="19"/>
      <c r="V61" s="19"/>
      <c r="W61" s="19"/>
      <c r="X61" s="19"/>
      <c r="Y61" s="19"/>
      <c r="Z61" s="19"/>
      <c r="AA61" s="19"/>
      <c r="AB61" s="19"/>
      <c r="AC61" s="19"/>
      <c r="AD61" s="19"/>
      <c r="AE61" s="19"/>
      <c r="AF61" s="19"/>
      <c r="AG61" s="19"/>
      <c r="AH61" s="19"/>
      <c r="AI61" s="19"/>
      <c r="AJ61" s="19"/>
    </row>
    <row r="62" spans="1:36" ht="13.2">
      <c r="A62" s="85" t="s">
        <v>208</v>
      </c>
      <c r="B62" s="16" t="s">
        <v>238</v>
      </c>
      <c r="C62" s="16" t="s">
        <v>239</v>
      </c>
      <c r="D62" s="46" t="s">
        <v>382</v>
      </c>
      <c r="E62" s="46" t="s">
        <v>377</v>
      </c>
      <c r="F62" s="16" t="s">
        <v>140</v>
      </c>
      <c r="G62" s="49">
        <v>0.60486111111111107</v>
      </c>
      <c r="H62" s="51">
        <v>0</v>
      </c>
      <c r="I62" s="16" t="s">
        <v>140</v>
      </c>
      <c r="J62" s="85"/>
      <c r="K62" s="85"/>
      <c r="L62" s="16"/>
      <c r="M62" s="16">
        <v>0</v>
      </c>
      <c r="N62" s="57" t="e">
        <f>SUMIFS(M62,M62,"&lt;&gt;*NA*")/#REF!</f>
        <v>#REF!</v>
      </c>
      <c r="O62" s="16"/>
      <c r="P62" s="58"/>
      <c r="Q62" s="58"/>
      <c r="T62" s="19"/>
      <c r="U62" s="19"/>
      <c r="V62" s="19"/>
      <c r="W62" s="19"/>
      <c r="X62" s="19"/>
      <c r="Y62" s="19"/>
      <c r="Z62" s="19"/>
      <c r="AA62" s="19"/>
      <c r="AB62" s="19"/>
      <c r="AC62" s="19"/>
      <c r="AD62" s="19"/>
      <c r="AE62" s="19"/>
      <c r="AF62" s="19"/>
      <c r="AG62" s="19"/>
      <c r="AH62" s="19"/>
      <c r="AI62" s="19"/>
      <c r="AJ62" s="19"/>
    </row>
    <row r="63" spans="1:36" ht="13.2">
      <c r="A63" s="16" t="s">
        <v>240</v>
      </c>
      <c r="B63" s="16" t="s">
        <v>242</v>
      </c>
      <c r="C63" s="16" t="s">
        <v>243</v>
      </c>
      <c r="D63" s="46" t="s">
        <v>384</v>
      </c>
      <c r="E63" s="46" t="s">
        <v>245</v>
      </c>
      <c r="F63" s="16" t="s">
        <v>140</v>
      </c>
      <c r="G63" s="49">
        <v>0.5625</v>
      </c>
      <c r="H63" s="51">
        <v>0</v>
      </c>
      <c r="I63" s="16" t="s">
        <v>140</v>
      </c>
      <c r="J63" s="85"/>
      <c r="K63" s="85"/>
      <c r="L63" s="16" t="s">
        <v>107</v>
      </c>
      <c r="M63" s="16"/>
      <c r="N63" s="57" t="e">
        <f>SUMIFS(M63,M63,"&lt;&gt;*NA*")/#REF!</f>
        <v>#REF!</v>
      </c>
      <c r="O63" s="19"/>
      <c r="P63" s="58"/>
      <c r="Q63" s="58"/>
      <c r="T63" s="19"/>
      <c r="U63" s="19"/>
      <c r="V63" s="19"/>
      <c r="W63" s="19"/>
      <c r="X63" s="19"/>
      <c r="Y63" s="19"/>
      <c r="Z63" s="19"/>
      <c r="AA63" s="19"/>
      <c r="AB63" s="19"/>
      <c r="AC63" s="19"/>
      <c r="AD63" s="19"/>
      <c r="AE63" s="19"/>
      <c r="AF63" s="19"/>
      <c r="AG63" s="19"/>
      <c r="AH63" s="19"/>
      <c r="AI63" s="19"/>
      <c r="AJ63" s="19"/>
    </row>
    <row r="64" spans="1:36" ht="13.2">
      <c r="A64" s="16" t="s">
        <v>240</v>
      </c>
      <c r="B64" s="16" t="s">
        <v>228</v>
      </c>
      <c r="C64" s="16" t="s">
        <v>229</v>
      </c>
      <c r="D64" s="46" t="s">
        <v>386</v>
      </c>
      <c r="E64" s="46" t="s">
        <v>245</v>
      </c>
      <c r="F64" s="16" t="s">
        <v>140</v>
      </c>
      <c r="G64" s="49">
        <v>0.60416666666666663</v>
      </c>
      <c r="H64" s="51">
        <v>0</v>
      </c>
      <c r="I64" s="16" t="s">
        <v>140</v>
      </c>
      <c r="J64" s="85"/>
      <c r="K64" s="85"/>
      <c r="L64" s="16" t="s">
        <v>107</v>
      </c>
      <c r="M64" s="16"/>
      <c r="N64" s="57" t="e">
        <f>SUMIFS(M64,M64,"&lt;&gt;*NA*")/#REF!</f>
        <v>#REF!</v>
      </c>
      <c r="O64" s="16"/>
      <c r="P64" s="58"/>
      <c r="Q64" s="58"/>
      <c r="T64" s="19"/>
      <c r="U64" s="19"/>
      <c r="V64" s="19"/>
      <c r="W64" s="19"/>
      <c r="X64" s="19"/>
      <c r="Y64" s="19"/>
      <c r="Z64" s="19"/>
      <c r="AA64" s="19"/>
      <c r="AB64" s="19"/>
      <c r="AC64" s="19"/>
      <c r="AD64" s="19"/>
      <c r="AE64" s="19"/>
      <c r="AF64" s="19"/>
      <c r="AG64" s="19"/>
      <c r="AH64" s="19"/>
      <c r="AI64" s="19"/>
      <c r="AJ64" s="19"/>
    </row>
    <row r="65" spans="1:36" ht="13.2">
      <c r="A65" s="16" t="s">
        <v>240</v>
      </c>
      <c r="B65" s="16" t="s">
        <v>248</v>
      </c>
      <c r="C65" s="16" t="s">
        <v>249</v>
      </c>
      <c r="D65" s="46" t="s">
        <v>387</v>
      </c>
      <c r="E65" s="46" t="s">
        <v>245</v>
      </c>
      <c r="F65" s="16" t="s">
        <v>140</v>
      </c>
      <c r="G65" s="91">
        <v>0.5625</v>
      </c>
      <c r="H65" s="51">
        <v>0</v>
      </c>
      <c r="I65" s="16"/>
      <c r="J65" s="85"/>
      <c r="K65" s="85"/>
      <c r="L65" s="16" t="s">
        <v>610</v>
      </c>
      <c r="M65" s="16">
        <v>6</v>
      </c>
      <c r="N65" s="57" t="e">
        <f>SUMIFS(M65,M65,"&lt;&gt;*NA*")/#REF!</f>
        <v>#REF!</v>
      </c>
      <c r="O65" s="19"/>
      <c r="P65" s="58"/>
      <c r="Q65" s="58"/>
      <c r="T65" s="19"/>
      <c r="U65" s="19"/>
      <c r="V65" s="19"/>
      <c r="W65" s="19"/>
      <c r="X65" s="19"/>
      <c r="Y65" s="19"/>
      <c r="Z65" s="19"/>
      <c r="AA65" s="19"/>
      <c r="AB65" s="19"/>
      <c r="AC65" s="19"/>
      <c r="AD65" s="19"/>
      <c r="AE65" s="19"/>
      <c r="AF65" s="19"/>
      <c r="AG65" s="19"/>
      <c r="AH65" s="19"/>
      <c r="AI65" s="19"/>
      <c r="AJ65" s="19"/>
    </row>
    <row r="66" spans="1:36" ht="13.2">
      <c r="A66" s="16" t="s">
        <v>240</v>
      </c>
      <c r="B66" s="16" t="s">
        <v>252</v>
      </c>
      <c r="C66" s="16" t="s">
        <v>253</v>
      </c>
      <c r="D66" s="46" t="s">
        <v>390</v>
      </c>
      <c r="E66" s="46" t="s">
        <v>245</v>
      </c>
      <c r="F66" s="16" t="s">
        <v>140</v>
      </c>
      <c r="G66" s="49">
        <v>0.5625</v>
      </c>
      <c r="H66" s="51">
        <v>0</v>
      </c>
      <c r="I66" s="16" t="s">
        <v>140</v>
      </c>
      <c r="J66" s="85"/>
      <c r="K66" s="85"/>
      <c r="L66" s="16" t="s">
        <v>107</v>
      </c>
      <c r="M66" s="16"/>
      <c r="N66" s="57" t="e">
        <f>SUMIFS(M66,M66,"&lt;&gt;*NA*")/#REF!</f>
        <v>#REF!</v>
      </c>
      <c r="O66" s="19"/>
      <c r="P66" s="58"/>
      <c r="Q66" s="58"/>
      <c r="T66" s="19"/>
      <c r="U66" s="19"/>
      <c r="V66" s="19"/>
      <c r="W66" s="19"/>
      <c r="X66" s="19"/>
      <c r="Y66" s="19"/>
      <c r="Z66" s="19"/>
      <c r="AA66" s="19"/>
      <c r="AB66" s="19"/>
      <c r="AC66" s="19"/>
      <c r="AD66" s="19"/>
      <c r="AE66" s="19"/>
      <c r="AF66" s="19"/>
      <c r="AG66" s="19"/>
      <c r="AH66" s="19"/>
      <c r="AI66" s="19"/>
      <c r="AJ66" s="19"/>
    </row>
    <row r="67" spans="1:36" ht="13.2">
      <c r="A67" s="16" t="s">
        <v>240</v>
      </c>
      <c r="B67" s="16" t="s">
        <v>255</v>
      </c>
      <c r="C67" s="16" t="s">
        <v>256</v>
      </c>
      <c r="D67" s="46" t="s">
        <v>391</v>
      </c>
      <c r="E67" s="46" t="s">
        <v>159</v>
      </c>
      <c r="F67" s="16" t="s">
        <v>140</v>
      </c>
      <c r="G67" s="49">
        <v>0.5625</v>
      </c>
      <c r="H67" s="51">
        <v>0</v>
      </c>
      <c r="I67" s="16" t="s">
        <v>140</v>
      </c>
      <c r="J67" s="85"/>
      <c r="K67" s="85"/>
      <c r="L67" s="16" t="s">
        <v>107</v>
      </c>
      <c r="M67" s="16"/>
      <c r="N67" s="57" t="e">
        <f>SUMIFS(M67,M67,"&lt;&gt;*NA*")/#REF!</f>
        <v>#REF!</v>
      </c>
      <c r="O67" s="19"/>
      <c r="P67" s="58"/>
      <c r="Q67" s="58"/>
      <c r="T67" s="19"/>
      <c r="U67" s="19"/>
      <c r="V67" s="19"/>
      <c r="W67" s="19"/>
      <c r="X67" s="19"/>
      <c r="Y67" s="19"/>
      <c r="Z67" s="19"/>
      <c r="AA67" s="19"/>
      <c r="AB67" s="19"/>
      <c r="AC67" s="19"/>
      <c r="AD67" s="19"/>
      <c r="AE67" s="19"/>
      <c r="AF67" s="19"/>
      <c r="AG67" s="19"/>
      <c r="AH67" s="19"/>
      <c r="AI67" s="19"/>
      <c r="AJ67" s="19"/>
    </row>
    <row r="68" spans="1:36" ht="13.2">
      <c r="A68" s="16" t="s">
        <v>240</v>
      </c>
      <c r="B68" s="16" t="s">
        <v>258</v>
      </c>
      <c r="C68" s="16" t="s">
        <v>260</v>
      </c>
      <c r="D68" s="46" t="s">
        <v>392</v>
      </c>
      <c r="E68" s="46" t="s">
        <v>159</v>
      </c>
      <c r="F68" s="16" t="s">
        <v>140</v>
      </c>
      <c r="G68" s="49">
        <v>0.60416666666666663</v>
      </c>
      <c r="H68" s="51">
        <v>0</v>
      </c>
      <c r="I68" s="16" t="s">
        <v>140</v>
      </c>
      <c r="J68" s="85"/>
      <c r="K68" s="85"/>
      <c r="L68" s="16" t="s">
        <v>107</v>
      </c>
      <c r="M68" s="16">
        <v>5</v>
      </c>
      <c r="N68" s="57" t="e">
        <f>SUMIFS(M68,M68,"&lt;&gt;*NA*")/#REF!</f>
        <v>#REF!</v>
      </c>
      <c r="O68" s="19"/>
      <c r="P68" s="58"/>
      <c r="Q68" s="58"/>
      <c r="T68" s="19"/>
      <c r="U68" s="19"/>
      <c r="V68" s="19"/>
      <c r="W68" s="19"/>
      <c r="X68" s="19"/>
      <c r="Y68" s="19"/>
      <c r="Z68" s="19"/>
      <c r="AA68" s="19"/>
      <c r="AB68" s="19"/>
      <c r="AC68" s="19"/>
      <c r="AD68" s="19"/>
      <c r="AE68" s="19"/>
      <c r="AF68" s="19"/>
      <c r="AG68" s="19"/>
      <c r="AH68" s="19"/>
      <c r="AI68" s="19"/>
      <c r="AJ68" s="19"/>
    </row>
    <row r="69" spans="1:36" ht="13.2">
      <c r="A69" s="16" t="s">
        <v>240</v>
      </c>
      <c r="B69" s="16" t="s">
        <v>261</v>
      </c>
      <c r="C69" s="16" t="s">
        <v>263</v>
      </c>
      <c r="D69" s="46" t="s">
        <v>393</v>
      </c>
      <c r="E69" s="46" t="s">
        <v>159</v>
      </c>
      <c r="F69" s="16" t="s">
        <v>140</v>
      </c>
      <c r="G69" s="49">
        <v>0.60416666666666663</v>
      </c>
      <c r="H69" s="51">
        <v>0</v>
      </c>
      <c r="I69" s="16" t="s">
        <v>140</v>
      </c>
      <c r="J69" s="85"/>
      <c r="K69" s="85"/>
      <c r="L69" s="16" t="s">
        <v>107</v>
      </c>
      <c r="M69" s="16"/>
      <c r="N69" s="57" t="e">
        <f>SUMIFS(M69,M69,"&lt;&gt;*NA*")/#REF!</f>
        <v>#REF!</v>
      </c>
      <c r="O69" s="19"/>
      <c r="P69" s="58"/>
      <c r="Q69" s="58"/>
      <c r="T69" s="19"/>
      <c r="U69" s="19"/>
      <c r="V69" s="19"/>
      <c r="W69" s="19"/>
      <c r="X69" s="19"/>
      <c r="Y69" s="19"/>
      <c r="Z69" s="19"/>
      <c r="AA69" s="19"/>
      <c r="AB69" s="19"/>
      <c r="AC69" s="19"/>
      <c r="AD69" s="19"/>
      <c r="AE69" s="19"/>
      <c r="AF69" s="19"/>
      <c r="AG69" s="19"/>
      <c r="AH69" s="19"/>
      <c r="AI69" s="19"/>
      <c r="AJ69" s="19"/>
    </row>
    <row r="70" spans="1:36" ht="13.2">
      <c r="A70" s="16" t="s">
        <v>240</v>
      </c>
      <c r="B70" s="16" t="s">
        <v>265</v>
      </c>
      <c r="C70" s="16" t="s">
        <v>266</v>
      </c>
      <c r="D70" s="46" t="s">
        <v>395</v>
      </c>
      <c r="E70" s="46" t="s">
        <v>159</v>
      </c>
      <c r="F70" s="16" t="s">
        <v>140</v>
      </c>
      <c r="G70" s="49">
        <v>0.60416666666666663</v>
      </c>
      <c r="H70" s="51">
        <v>0</v>
      </c>
      <c r="I70" s="16" t="s">
        <v>140</v>
      </c>
      <c r="J70" s="85"/>
      <c r="K70" s="85"/>
      <c r="L70" s="16" t="s">
        <v>107</v>
      </c>
      <c r="M70" s="16"/>
      <c r="N70" s="57" t="e">
        <f>SUMIFS(M70,M70,"&lt;&gt;*NA*")/#REF!</f>
        <v>#REF!</v>
      </c>
      <c r="O70" s="19"/>
      <c r="P70" s="58"/>
      <c r="Q70" s="58"/>
      <c r="T70" s="19"/>
      <c r="U70" s="19"/>
      <c r="V70" s="19"/>
      <c r="W70" s="19"/>
      <c r="X70" s="19"/>
      <c r="Y70" s="19"/>
      <c r="Z70" s="19"/>
      <c r="AA70" s="19"/>
      <c r="AB70" s="19"/>
      <c r="AC70" s="19"/>
      <c r="AD70" s="19"/>
      <c r="AE70" s="19"/>
      <c r="AF70" s="19"/>
      <c r="AG70" s="19"/>
      <c r="AH70" s="19"/>
      <c r="AI70" s="19"/>
      <c r="AJ70" s="19"/>
    </row>
    <row r="71" spans="1:36" ht="13.2">
      <c r="A71" s="16" t="s">
        <v>268</v>
      </c>
      <c r="B71" s="16" t="s">
        <v>269</v>
      </c>
      <c r="C71" s="16" t="s">
        <v>270</v>
      </c>
      <c r="D71" s="46" t="s">
        <v>396</v>
      </c>
      <c r="E71" s="46" t="s">
        <v>214</v>
      </c>
      <c r="F71" s="16" t="s">
        <v>140</v>
      </c>
      <c r="G71" s="72">
        <v>0.65277777777777779</v>
      </c>
      <c r="H71" s="51"/>
      <c r="I71" s="16"/>
      <c r="J71" s="85"/>
      <c r="K71" s="85"/>
      <c r="L71" s="16"/>
      <c r="M71" s="16">
        <v>3</v>
      </c>
      <c r="N71" s="57" t="e">
        <f>SUMIFS(M71,M71,"&lt;&gt;*NA*")/#REF!</f>
        <v>#REF!</v>
      </c>
      <c r="O71" s="19"/>
      <c r="P71" s="58"/>
      <c r="Q71" s="58"/>
      <c r="T71" s="19"/>
      <c r="U71" s="19"/>
      <c r="V71" s="19"/>
      <c r="W71" s="19"/>
      <c r="X71" s="19"/>
      <c r="Y71" s="19"/>
      <c r="Z71" s="19"/>
      <c r="AA71" s="19"/>
      <c r="AB71" s="19"/>
      <c r="AC71" s="19"/>
      <c r="AD71" s="19"/>
      <c r="AE71" s="19"/>
      <c r="AF71" s="19"/>
      <c r="AG71" s="19"/>
      <c r="AH71" s="19"/>
      <c r="AI71" s="19"/>
      <c r="AJ71" s="19"/>
    </row>
    <row r="72" spans="1:36" ht="13.2">
      <c r="A72" s="16" t="s">
        <v>268</v>
      </c>
      <c r="B72" s="16" t="s">
        <v>153</v>
      </c>
      <c r="C72" s="16" t="s">
        <v>154</v>
      </c>
      <c r="D72" s="46" t="s">
        <v>398</v>
      </c>
      <c r="E72" s="46" t="s">
        <v>214</v>
      </c>
      <c r="F72" s="16" t="s">
        <v>140</v>
      </c>
      <c r="G72" s="72">
        <v>0.65277777777777779</v>
      </c>
      <c r="H72" s="51"/>
      <c r="I72" s="16"/>
      <c r="J72" s="85"/>
      <c r="K72" s="85"/>
      <c r="L72" s="16" t="s">
        <v>107</v>
      </c>
      <c r="M72" s="16" t="s">
        <v>29</v>
      </c>
      <c r="N72" s="57" t="e">
        <f>SUMIFS(M72,M72,"&lt;&gt;*NA*")/#REF!</f>
        <v>#REF!</v>
      </c>
      <c r="O72" s="19"/>
      <c r="P72" s="58"/>
      <c r="Q72" s="58"/>
      <c r="T72" s="19"/>
      <c r="U72" s="19"/>
      <c r="V72" s="19"/>
      <c r="W72" s="19"/>
      <c r="X72" s="19"/>
      <c r="Y72" s="19"/>
      <c r="Z72" s="19"/>
      <c r="AA72" s="19"/>
      <c r="AB72" s="19"/>
      <c r="AC72" s="19"/>
      <c r="AD72" s="19"/>
      <c r="AE72" s="19"/>
      <c r="AF72" s="19"/>
      <c r="AG72" s="19"/>
      <c r="AH72" s="19"/>
      <c r="AI72" s="19"/>
      <c r="AJ72" s="19"/>
    </row>
    <row r="73" spans="1:36" ht="13.2">
      <c r="A73" s="16" t="s">
        <v>268</v>
      </c>
      <c r="B73" s="16" t="s">
        <v>190</v>
      </c>
      <c r="C73" s="16" t="s">
        <v>191</v>
      </c>
      <c r="D73" s="46" t="s">
        <v>400</v>
      </c>
      <c r="E73" s="46" t="s">
        <v>214</v>
      </c>
      <c r="F73" s="16" t="s">
        <v>140</v>
      </c>
      <c r="G73" s="72">
        <v>0.65277777777777779</v>
      </c>
      <c r="H73" s="51"/>
      <c r="I73" s="16"/>
      <c r="J73" s="85"/>
      <c r="K73" s="85"/>
      <c r="L73" s="51" t="s">
        <v>107</v>
      </c>
      <c r="M73" s="16">
        <v>7</v>
      </c>
      <c r="N73" s="57" t="e">
        <f>SUMIFS(M73,M73,"&lt;&gt;*NA*")/#REF!</f>
        <v>#REF!</v>
      </c>
      <c r="O73" s="19"/>
      <c r="P73" s="58"/>
      <c r="Q73" s="58"/>
      <c r="T73" s="19"/>
      <c r="U73" s="19"/>
      <c r="V73" s="19"/>
      <c r="W73" s="19"/>
      <c r="X73" s="19"/>
      <c r="Y73" s="19"/>
      <c r="Z73" s="19"/>
      <c r="AA73" s="19"/>
      <c r="AB73" s="19"/>
      <c r="AC73" s="19"/>
      <c r="AD73" s="19"/>
      <c r="AE73" s="19"/>
      <c r="AF73" s="19"/>
      <c r="AG73" s="19"/>
      <c r="AH73" s="19"/>
      <c r="AI73" s="19"/>
      <c r="AJ73" s="19"/>
    </row>
    <row r="74" spans="1:36" ht="13.2">
      <c r="A74" s="16" t="s">
        <v>268</v>
      </c>
      <c r="B74" s="16" t="s">
        <v>277</v>
      </c>
      <c r="C74" s="16" t="s">
        <v>278</v>
      </c>
      <c r="D74" s="46" t="s">
        <v>403</v>
      </c>
      <c r="E74" s="46" t="s">
        <v>214</v>
      </c>
      <c r="F74" s="16" t="s">
        <v>140</v>
      </c>
      <c r="G74" s="72">
        <v>0.65277777777777779</v>
      </c>
      <c r="H74" s="51"/>
      <c r="I74" s="16"/>
      <c r="J74" s="85"/>
      <c r="K74" s="85"/>
      <c r="L74" s="16" t="s">
        <v>107</v>
      </c>
      <c r="M74" s="16">
        <v>5</v>
      </c>
      <c r="N74" s="57" t="e">
        <f>SUMIFS(M74,M74,"&lt;&gt;*NA*")/#REF!</f>
        <v>#REF!</v>
      </c>
      <c r="O74" s="16"/>
      <c r="P74" s="58"/>
      <c r="Q74" s="58"/>
      <c r="T74" s="19"/>
      <c r="U74" s="19"/>
      <c r="V74" s="19"/>
      <c r="W74" s="19"/>
      <c r="X74" s="19"/>
      <c r="Y74" s="19"/>
      <c r="Z74" s="19"/>
      <c r="AA74" s="19"/>
      <c r="AB74" s="19"/>
      <c r="AC74" s="19"/>
      <c r="AD74" s="19"/>
      <c r="AE74" s="19"/>
      <c r="AF74" s="19"/>
      <c r="AG74" s="19"/>
      <c r="AH74" s="19"/>
      <c r="AI74" s="19"/>
      <c r="AJ74" s="19"/>
    </row>
    <row r="75" spans="1:36" ht="13.2">
      <c r="A75" s="16" t="s">
        <v>268</v>
      </c>
      <c r="B75" s="16" t="s">
        <v>282</v>
      </c>
      <c r="C75" s="16" t="s">
        <v>283</v>
      </c>
      <c r="D75" s="46" t="s">
        <v>405</v>
      </c>
      <c r="E75" s="46" t="s">
        <v>195</v>
      </c>
      <c r="F75" s="16" t="s">
        <v>107</v>
      </c>
      <c r="G75" s="49"/>
      <c r="H75" s="51"/>
      <c r="I75" s="16"/>
      <c r="J75" s="85"/>
      <c r="K75" s="85"/>
      <c r="L75" s="16"/>
      <c r="M75" s="16">
        <v>8</v>
      </c>
      <c r="N75" s="57" t="e">
        <f>SUMIFS(M75,M75,"&lt;&gt;*NA*")/#REF!</f>
        <v>#REF!</v>
      </c>
      <c r="O75" s="16" t="s">
        <v>595</v>
      </c>
      <c r="P75" s="58"/>
      <c r="Q75" s="58"/>
      <c r="T75" s="19"/>
      <c r="U75" s="19"/>
      <c r="V75" s="19"/>
      <c r="W75" s="19"/>
      <c r="X75" s="19"/>
      <c r="Y75" s="19"/>
      <c r="Z75" s="19"/>
      <c r="AA75" s="19"/>
      <c r="AB75" s="19"/>
      <c r="AC75" s="19"/>
      <c r="AD75" s="19"/>
      <c r="AE75" s="19"/>
      <c r="AF75" s="19"/>
      <c r="AG75" s="19"/>
      <c r="AH75" s="19"/>
      <c r="AI75" s="19"/>
      <c r="AJ75" s="19"/>
    </row>
    <row r="76" spans="1:36" ht="13.2">
      <c r="A76" s="16" t="s">
        <v>268</v>
      </c>
      <c r="B76" s="16" t="s">
        <v>97</v>
      </c>
      <c r="C76" s="16" t="s">
        <v>98</v>
      </c>
      <c r="D76" s="46" t="s">
        <v>406</v>
      </c>
      <c r="E76" s="46" t="s">
        <v>195</v>
      </c>
      <c r="F76" s="16" t="s">
        <v>140</v>
      </c>
      <c r="G76" s="105">
        <v>0.72222222222222221</v>
      </c>
      <c r="H76" s="51">
        <v>35</v>
      </c>
      <c r="I76" s="16" t="s">
        <v>140</v>
      </c>
      <c r="J76" s="85"/>
      <c r="K76" s="85"/>
      <c r="L76" s="16" t="s">
        <v>107</v>
      </c>
      <c r="M76" s="16" t="s">
        <v>29</v>
      </c>
      <c r="N76" s="57" t="e">
        <f>SUMIFS(M76,M76,"&lt;&gt;*NA*")/#REF!</f>
        <v>#REF!</v>
      </c>
      <c r="O76" s="19"/>
      <c r="P76" s="58"/>
      <c r="Q76" s="58"/>
      <c r="T76" s="19"/>
      <c r="U76" s="19"/>
      <c r="V76" s="19"/>
      <c r="W76" s="19"/>
      <c r="X76" s="19"/>
      <c r="Y76" s="19"/>
      <c r="Z76" s="19"/>
      <c r="AA76" s="19"/>
      <c r="AB76" s="19"/>
      <c r="AC76" s="19"/>
      <c r="AD76" s="19"/>
      <c r="AE76" s="19"/>
      <c r="AF76" s="19"/>
      <c r="AG76" s="19"/>
      <c r="AH76" s="19"/>
      <c r="AI76" s="19"/>
      <c r="AJ76" s="19"/>
    </row>
    <row r="77" spans="1:36" ht="13.2">
      <c r="A77" s="16" t="s">
        <v>268</v>
      </c>
      <c r="B77" s="16" t="s">
        <v>291</v>
      </c>
      <c r="C77" s="16" t="s">
        <v>292</v>
      </c>
      <c r="D77" s="46" t="s">
        <v>408</v>
      </c>
      <c r="E77" s="46" t="s">
        <v>195</v>
      </c>
      <c r="F77" s="16" t="s">
        <v>140</v>
      </c>
      <c r="G77" s="88">
        <v>0.69791666666666663</v>
      </c>
      <c r="H77" s="51">
        <v>0</v>
      </c>
      <c r="I77" s="16" t="s">
        <v>140</v>
      </c>
      <c r="J77" s="85"/>
      <c r="K77" s="85"/>
      <c r="L77" s="16" t="s">
        <v>107</v>
      </c>
      <c r="M77" s="16" t="s">
        <v>29</v>
      </c>
      <c r="N77" s="57" t="e">
        <f>SUMIFS(M77,M77,"&lt;&gt;*NA*")/#REF!</f>
        <v>#REF!</v>
      </c>
      <c r="O77" s="19"/>
      <c r="P77" s="58"/>
      <c r="Q77" s="58"/>
      <c r="T77" s="19"/>
      <c r="U77" s="19"/>
      <c r="V77" s="19"/>
      <c r="W77" s="19"/>
      <c r="X77" s="19"/>
      <c r="Y77" s="19"/>
      <c r="Z77" s="19"/>
      <c r="AA77" s="19"/>
      <c r="AB77" s="19"/>
      <c r="AC77" s="19"/>
      <c r="AD77" s="19"/>
      <c r="AE77" s="19"/>
      <c r="AF77" s="19"/>
      <c r="AG77" s="19"/>
      <c r="AH77" s="19"/>
      <c r="AI77" s="19"/>
      <c r="AJ77" s="19"/>
    </row>
    <row r="78" spans="1:36" ht="13.2">
      <c r="A78" s="16" t="s">
        <v>268</v>
      </c>
      <c r="B78" s="16" t="s">
        <v>296</v>
      </c>
      <c r="C78" s="16" t="s">
        <v>297</v>
      </c>
      <c r="D78" s="46" t="s">
        <v>409</v>
      </c>
      <c r="E78" s="46" t="s">
        <v>195</v>
      </c>
      <c r="F78" s="16" t="s">
        <v>140</v>
      </c>
      <c r="G78" s="88">
        <v>0.69791666666666663</v>
      </c>
      <c r="H78" s="51">
        <v>0</v>
      </c>
      <c r="I78" s="16" t="s">
        <v>140</v>
      </c>
      <c r="J78" s="85"/>
      <c r="K78" s="85"/>
      <c r="L78" s="16" t="s">
        <v>107</v>
      </c>
      <c r="M78" s="16">
        <v>22</v>
      </c>
      <c r="N78" s="57" t="e">
        <f>SUMIFS(M78,M78,"&lt;&gt;*NA*")/#REF!</f>
        <v>#REF!</v>
      </c>
      <c r="O78" s="19"/>
      <c r="P78" s="58"/>
      <c r="Q78" s="58"/>
      <c r="T78" s="19"/>
      <c r="U78" s="19"/>
      <c r="V78" s="19"/>
      <c r="W78" s="19"/>
      <c r="X78" s="19"/>
      <c r="Y78" s="19"/>
      <c r="Z78" s="19"/>
      <c r="AA78" s="19"/>
      <c r="AB78" s="19"/>
      <c r="AC78" s="19"/>
      <c r="AD78" s="19"/>
      <c r="AE78" s="19"/>
      <c r="AF78" s="19"/>
      <c r="AG78" s="19"/>
      <c r="AH78" s="19"/>
      <c r="AI78" s="19"/>
      <c r="AJ78" s="19"/>
    </row>
    <row r="79" spans="1:36" ht="13.2">
      <c r="A79" s="16" t="s">
        <v>299</v>
      </c>
      <c r="B79" s="16" t="s">
        <v>300</v>
      </c>
      <c r="C79" s="16" t="s">
        <v>302</v>
      </c>
      <c r="D79" s="46" t="s">
        <v>410</v>
      </c>
      <c r="E79" s="46" t="s">
        <v>411</v>
      </c>
      <c r="F79" s="16" t="s">
        <v>140</v>
      </c>
      <c r="G79" s="49">
        <v>0.5625</v>
      </c>
      <c r="H79" s="51"/>
      <c r="I79" s="16"/>
      <c r="J79" s="85"/>
      <c r="K79" s="85"/>
      <c r="L79" s="16"/>
      <c r="M79" s="16">
        <v>9</v>
      </c>
      <c r="N79" s="57" t="e">
        <f>SUMIFS(M79,M79,"&lt;&gt;*NA*")/#REF!</f>
        <v>#REF!</v>
      </c>
      <c r="O79" s="16"/>
      <c r="P79" s="58"/>
      <c r="Q79" s="58"/>
      <c r="R79" s="6"/>
      <c r="S79" s="6"/>
      <c r="T79" s="19"/>
      <c r="U79" s="19"/>
      <c r="V79" s="19"/>
      <c r="W79" s="19"/>
      <c r="X79" s="19"/>
      <c r="Y79" s="19"/>
      <c r="Z79" s="19"/>
      <c r="AA79" s="19"/>
      <c r="AB79" s="19"/>
      <c r="AC79" s="19"/>
      <c r="AD79" s="19"/>
      <c r="AE79" s="19"/>
      <c r="AF79" s="19"/>
      <c r="AG79" s="19"/>
      <c r="AH79" s="19"/>
      <c r="AI79" s="19"/>
      <c r="AJ79" s="19"/>
    </row>
    <row r="80" spans="1:36" ht="13.2">
      <c r="A80" s="16" t="s">
        <v>306</v>
      </c>
      <c r="B80" s="16" t="s">
        <v>293</v>
      </c>
      <c r="C80" s="16" t="s">
        <v>294</v>
      </c>
      <c r="D80" s="46" t="s">
        <v>412</v>
      </c>
      <c r="E80" s="46" t="s">
        <v>411</v>
      </c>
      <c r="F80" s="16" t="s">
        <v>107</v>
      </c>
      <c r="G80" s="49"/>
      <c r="H80" s="51"/>
      <c r="I80" s="16"/>
      <c r="J80" s="85"/>
      <c r="K80" s="85"/>
      <c r="L80" s="16"/>
      <c r="M80" s="16"/>
      <c r="N80" s="57" t="e">
        <f>SUMIFS(M80,M80,"&lt;&gt;*NA*")/#REF!</f>
        <v>#REF!</v>
      </c>
      <c r="O80" s="16"/>
      <c r="P80" s="58"/>
      <c r="Q80" s="58"/>
      <c r="R80" s="6"/>
      <c r="S80" s="6"/>
      <c r="T80" s="19"/>
      <c r="U80" s="19"/>
      <c r="V80" s="19"/>
      <c r="W80" s="19"/>
      <c r="X80" s="19"/>
      <c r="Y80" s="19"/>
      <c r="Z80" s="19"/>
      <c r="AA80" s="19"/>
      <c r="AB80" s="19"/>
      <c r="AC80" s="19"/>
      <c r="AD80" s="19"/>
      <c r="AE80" s="19"/>
      <c r="AF80" s="19"/>
      <c r="AG80" s="19"/>
      <c r="AH80" s="19"/>
      <c r="AI80" s="19"/>
      <c r="AJ80" s="19"/>
    </row>
    <row r="81" spans="1:36" ht="13.2">
      <c r="A81" s="16" t="s">
        <v>306</v>
      </c>
      <c r="B81" s="16" t="s">
        <v>310</v>
      </c>
      <c r="C81" s="16" t="s">
        <v>311</v>
      </c>
      <c r="D81" s="46" t="s">
        <v>415</v>
      </c>
      <c r="E81" s="46" t="s">
        <v>411</v>
      </c>
      <c r="F81" s="16" t="s">
        <v>140</v>
      </c>
      <c r="G81" s="49">
        <v>0.5625</v>
      </c>
      <c r="H81" s="51"/>
      <c r="I81" s="16"/>
      <c r="J81" s="85"/>
      <c r="K81" s="85"/>
      <c r="L81" s="16"/>
      <c r="M81" s="16">
        <v>3</v>
      </c>
      <c r="N81" s="57" t="e">
        <f>SUMIFS(M81,M81,"&lt;&gt;*NA*")/#REF!</f>
        <v>#REF!</v>
      </c>
      <c r="O81" s="16"/>
      <c r="P81" s="58"/>
      <c r="Q81" s="58"/>
      <c r="R81" s="6"/>
      <c r="S81" s="6"/>
      <c r="T81" s="19"/>
      <c r="U81" s="19"/>
      <c r="V81" s="19"/>
      <c r="W81" s="19"/>
      <c r="X81" s="19"/>
      <c r="Y81" s="19"/>
      <c r="Z81" s="19"/>
      <c r="AA81" s="19"/>
      <c r="AB81" s="19"/>
      <c r="AC81" s="19"/>
      <c r="AD81" s="19"/>
      <c r="AE81" s="19"/>
      <c r="AF81" s="19"/>
      <c r="AG81" s="19"/>
      <c r="AH81" s="19"/>
      <c r="AI81" s="19"/>
      <c r="AJ81" s="19"/>
    </row>
    <row r="82" spans="1:36" ht="13.2">
      <c r="A82" s="16" t="s">
        <v>306</v>
      </c>
      <c r="B82" s="16" t="s">
        <v>312</v>
      </c>
      <c r="C82" s="16" t="s">
        <v>313</v>
      </c>
      <c r="D82" s="46" t="s">
        <v>416</v>
      </c>
      <c r="E82" s="46" t="s">
        <v>411</v>
      </c>
      <c r="F82" s="16" t="s">
        <v>107</v>
      </c>
      <c r="G82" s="49"/>
      <c r="H82" s="51"/>
      <c r="I82" s="16"/>
      <c r="J82" s="85"/>
      <c r="K82" s="85"/>
      <c r="L82" s="16"/>
      <c r="M82" s="16">
        <v>20</v>
      </c>
      <c r="N82" s="57" t="e">
        <f>SUMIFS(M82,M82,"&lt;&gt;*NA*")/#REF!</f>
        <v>#REF!</v>
      </c>
      <c r="O82" s="16"/>
      <c r="P82" s="58"/>
      <c r="Q82" s="58"/>
      <c r="R82" s="6"/>
      <c r="S82" s="6"/>
      <c r="T82" s="19"/>
      <c r="U82" s="19"/>
      <c r="V82" s="19"/>
      <c r="W82" s="19"/>
      <c r="X82" s="19"/>
      <c r="Y82" s="19"/>
      <c r="Z82" s="19"/>
      <c r="AA82" s="19"/>
      <c r="AB82" s="19"/>
      <c r="AC82" s="19"/>
      <c r="AD82" s="19"/>
      <c r="AE82" s="19"/>
      <c r="AF82" s="19"/>
      <c r="AG82" s="19"/>
      <c r="AH82" s="19"/>
      <c r="AI82" s="19"/>
      <c r="AJ82" s="19"/>
    </row>
    <row r="83" spans="1:36" ht="13.2">
      <c r="A83" s="85" t="s">
        <v>306</v>
      </c>
      <c r="B83" s="16" t="s">
        <v>315</v>
      </c>
      <c r="C83" s="16" t="s">
        <v>316</v>
      </c>
      <c r="D83" s="46" t="s">
        <v>418</v>
      </c>
      <c r="E83" s="46" t="s">
        <v>377</v>
      </c>
      <c r="F83" s="16" t="s">
        <v>140</v>
      </c>
      <c r="G83" s="49"/>
      <c r="H83" s="79"/>
      <c r="I83" s="16"/>
      <c r="J83" s="85"/>
      <c r="K83" s="85"/>
      <c r="L83" s="16"/>
      <c r="M83" s="16"/>
      <c r="N83" s="57" t="e">
        <f>SUMIFS(M83,M83,"&lt;&gt;*NA*")/#REF!</f>
        <v>#REF!</v>
      </c>
      <c r="O83" s="16"/>
      <c r="P83" s="58"/>
      <c r="Q83" s="58"/>
      <c r="T83" s="19"/>
      <c r="U83" s="19"/>
      <c r="V83" s="19"/>
      <c r="W83" s="19"/>
      <c r="X83" s="19"/>
      <c r="Y83" s="19"/>
      <c r="Z83" s="19"/>
      <c r="AA83" s="19"/>
      <c r="AB83" s="19"/>
      <c r="AC83" s="19"/>
      <c r="AD83" s="19"/>
      <c r="AE83" s="19"/>
      <c r="AF83" s="19"/>
      <c r="AG83" s="19"/>
      <c r="AH83" s="19"/>
      <c r="AI83" s="19"/>
      <c r="AJ83" s="19"/>
    </row>
    <row r="84" spans="1:36" ht="13.2">
      <c r="A84" s="85" t="s">
        <v>306</v>
      </c>
      <c r="B84" s="16" t="s">
        <v>317</v>
      </c>
      <c r="C84" s="16" t="s">
        <v>318</v>
      </c>
      <c r="D84" s="46" t="s">
        <v>419</v>
      </c>
      <c r="E84" s="46" t="s">
        <v>377</v>
      </c>
      <c r="F84" s="16" t="s">
        <v>140</v>
      </c>
      <c r="G84" s="49"/>
      <c r="H84" s="79"/>
      <c r="I84" s="16"/>
      <c r="J84" s="85"/>
      <c r="K84" s="85"/>
      <c r="L84" s="16"/>
      <c r="M84" s="16"/>
      <c r="N84" s="57" t="e">
        <f>SUMIFS(M84,M84,"&lt;&gt;*NA*")/#REF!</f>
        <v>#REF!</v>
      </c>
      <c r="O84" s="16"/>
      <c r="P84" s="58"/>
      <c r="Q84" s="58"/>
      <c r="T84" s="19"/>
      <c r="U84" s="19"/>
      <c r="V84" s="19"/>
      <c r="W84" s="19"/>
      <c r="X84" s="19"/>
      <c r="Y84" s="19"/>
      <c r="Z84" s="19"/>
      <c r="AA84" s="19"/>
      <c r="AB84" s="19"/>
      <c r="AC84" s="19"/>
      <c r="AD84" s="19"/>
      <c r="AE84" s="19"/>
      <c r="AF84" s="19"/>
      <c r="AG84" s="19"/>
      <c r="AH84" s="19"/>
      <c r="AI84" s="19"/>
      <c r="AJ84" s="19"/>
    </row>
    <row r="85" spans="1:36" ht="13.2">
      <c r="A85" s="85" t="s">
        <v>306</v>
      </c>
      <c r="B85" s="16" t="s">
        <v>321</v>
      </c>
      <c r="C85" s="16" t="s">
        <v>322</v>
      </c>
      <c r="D85" s="46" t="s">
        <v>421</v>
      </c>
      <c r="E85" s="46" t="s">
        <v>377</v>
      </c>
      <c r="F85" s="16" t="s">
        <v>140</v>
      </c>
      <c r="G85" s="49"/>
      <c r="H85" s="79"/>
      <c r="I85" s="16"/>
      <c r="J85" s="85"/>
      <c r="K85" s="85"/>
      <c r="L85" s="16"/>
      <c r="M85" s="16"/>
      <c r="N85" s="57" t="e">
        <f>SUMIFS(M85,M85,"&lt;&gt;*NA*")/#REF!</f>
        <v>#REF!</v>
      </c>
      <c r="O85" s="16"/>
      <c r="P85" s="58"/>
      <c r="Q85" s="58"/>
      <c r="T85" s="19"/>
      <c r="U85" s="19"/>
      <c r="V85" s="19"/>
      <c r="W85" s="19"/>
      <c r="X85" s="19"/>
      <c r="Y85" s="19"/>
      <c r="Z85" s="19"/>
      <c r="AA85" s="19"/>
      <c r="AB85" s="19"/>
      <c r="AC85" s="19"/>
      <c r="AD85" s="19"/>
      <c r="AE85" s="19"/>
      <c r="AF85" s="19"/>
      <c r="AG85" s="19"/>
      <c r="AH85" s="19"/>
      <c r="AI85" s="19"/>
      <c r="AJ85" s="19"/>
    </row>
    <row r="86" spans="1:36" ht="13.2">
      <c r="A86" s="85" t="s">
        <v>306</v>
      </c>
      <c r="B86" s="16" t="s">
        <v>319</v>
      </c>
      <c r="C86" s="16" t="s">
        <v>320</v>
      </c>
      <c r="D86" s="46" t="s">
        <v>423</v>
      </c>
      <c r="E86" s="46" t="s">
        <v>377</v>
      </c>
      <c r="F86" s="16" t="s">
        <v>107</v>
      </c>
      <c r="G86" s="49"/>
      <c r="H86" s="79"/>
      <c r="I86" s="16"/>
      <c r="J86" s="85"/>
      <c r="K86" s="85"/>
      <c r="L86" s="16"/>
      <c r="M86" s="16">
        <v>11</v>
      </c>
      <c r="N86" s="57" t="e">
        <f>SUMIFS(M86,M86,"&lt;&gt;*NA*")/#REF!</f>
        <v>#REF!</v>
      </c>
      <c r="O86" s="16"/>
      <c r="P86" s="58"/>
      <c r="Q86" s="58"/>
      <c r="T86" s="19"/>
      <c r="U86" s="19"/>
      <c r="V86" s="19"/>
      <c r="W86" s="19"/>
      <c r="X86" s="19"/>
      <c r="Y86" s="19"/>
      <c r="Z86" s="19"/>
      <c r="AA86" s="19"/>
      <c r="AB86" s="19"/>
      <c r="AC86" s="19"/>
      <c r="AD86" s="19"/>
      <c r="AE86" s="19"/>
      <c r="AF86" s="19"/>
      <c r="AG86" s="19"/>
      <c r="AH86" s="19"/>
      <c r="AI86" s="19"/>
      <c r="AJ86" s="19"/>
    </row>
    <row r="87" spans="1:36" ht="13.2">
      <c r="A87" s="16" t="s">
        <v>324</v>
      </c>
      <c r="B87" s="16" t="s">
        <v>325</v>
      </c>
      <c r="C87" s="16" t="s">
        <v>326</v>
      </c>
      <c r="D87" s="46" t="s">
        <v>425</v>
      </c>
      <c r="E87" s="46" t="s">
        <v>411</v>
      </c>
      <c r="F87" s="16" t="s">
        <v>140</v>
      </c>
      <c r="G87" s="49">
        <v>0.5625</v>
      </c>
      <c r="H87" s="51"/>
      <c r="I87" s="16" t="s">
        <v>140</v>
      </c>
      <c r="J87" s="85"/>
      <c r="K87" s="85"/>
      <c r="L87" s="16" t="s">
        <v>107</v>
      </c>
      <c r="M87" s="16">
        <v>5</v>
      </c>
      <c r="N87" s="57" t="e">
        <f>SUMIFS(M87,M87,"&lt;&gt;*NA*")/#REF!</f>
        <v>#REF!</v>
      </c>
      <c r="O87" s="16"/>
      <c r="P87" s="58"/>
      <c r="Q87" s="58"/>
      <c r="R87" s="6"/>
      <c r="S87" s="6"/>
      <c r="T87" s="19"/>
      <c r="U87" s="19"/>
      <c r="V87" s="19"/>
      <c r="W87" s="19"/>
      <c r="X87" s="19"/>
      <c r="Y87" s="19"/>
      <c r="Z87" s="19"/>
      <c r="AA87" s="19"/>
      <c r="AB87" s="19"/>
      <c r="AC87" s="19"/>
      <c r="AD87" s="19"/>
      <c r="AE87" s="19"/>
      <c r="AF87" s="19"/>
      <c r="AG87" s="19"/>
      <c r="AH87" s="19"/>
      <c r="AI87" s="19"/>
      <c r="AJ87" s="19"/>
    </row>
    <row r="88" spans="1:36" ht="13.2">
      <c r="A88" s="16" t="s">
        <v>324</v>
      </c>
      <c r="B88" s="16" t="s">
        <v>329</v>
      </c>
      <c r="C88" s="16" t="s">
        <v>330</v>
      </c>
      <c r="D88" s="46" t="s">
        <v>427</v>
      </c>
      <c r="E88" s="46" t="s">
        <v>411</v>
      </c>
      <c r="F88" s="16" t="s">
        <v>107</v>
      </c>
      <c r="G88" s="49"/>
      <c r="H88" s="51"/>
      <c r="I88" s="16"/>
      <c r="J88" s="85"/>
      <c r="K88" s="85"/>
      <c r="L88" s="16"/>
      <c r="M88" s="16" t="s">
        <v>29</v>
      </c>
      <c r="N88" s="57" t="e">
        <f>SUMIFS(M88,M88,"&lt;&gt;*NA*")/#REF!</f>
        <v>#REF!</v>
      </c>
      <c r="O88" s="16"/>
      <c r="P88" s="58"/>
      <c r="Q88" s="58"/>
      <c r="R88" s="6"/>
      <c r="S88" s="6"/>
      <c r="T88" s="19"/>
      <c r="U88" s="19"/>
      <c r="V88" s="19"/>
      <c r="W88" s="19"/>
      <c r="X88" s="19"/>
      <c r="Y88" s="19"/>
      <c r="Z88" s="19"/>
      <c r="AA88" s="19"/>
      <c r="AB88" s="19"/>
      <c r="AC88" s="19"/>
      <c r="AD88" s="19"/>
      <c r="AE88" s="19"/>
      <c r="AF88" s="19"/>
      <c r="AG88" s="19"/>
      <c r="AH88" s="19"/>
      <c r="AI88" s="19"/>
      <c r="AJ88" s="19"/>
    </row>
    <row r="89" spans="1:36" ht="13.2">
      <c r="A89" s="16" t="s">
        <v>324</v>
      </c>
      <c r="B89" s="16" t="s">
        <v>334</v>
      </c>
      <c r="C89" s="16" t="s">
        <v>335</v>
      </c>
      <c r="D89" s="46" t="s">
        <v>428</v>
      </c>
      <c r="E89" s="46" t="s">
        <v>411</v>
      </c>
      <c r="F89" s="16" t="s">
        <v>140</v>
      </c>
      <c r="G89" s="49">
        <v>0.5625</v>
      </c>
      <c r="H89" s="51"/>
      <c r="I89" s="16" t="s">
        <v>140</v>
      </c>
      <c r="J89" s="85"/>
      <c r="K89" s="85"/>
      <c r="L89" s="16" t="s">
        <v>107</v>
      </c>
      <c r="M89" s="16">
        <v>6</v>
      </c>
      <c r="N89" s="57" t="e">
        <f>SUMIFS(M89,M89,"&lt;&gt;*NA*")/#REF!</f>
        <v>#REF!</v>
      </c>
      <c r="O89" s="16"/>
      <c r="P89" s="58"/>
      <c r="Q89" s="58"/>
      <c r="R89" s="6"/>
      <c r="S89" s="6"/>
      <c r="T89" s="19"/>
      <c r="U89" s="19"/>
      <c r="V89" s="19"/>
      <c r="W89" s="19"/>
      <c r="X89" s="19"/>
      <c r="Y89" s="19"/>
      <c r="Z89" s="19"/>
      <c r="AA89" s="19"/>
      <c r="AB89" s="19"/>
      <c r="AC89" s="19"/>
      <c r="AD89" s="19"/>
      <c r="AE89" s="19"/>
      <c r="AF89" s="19"/>
      <c r="AG89" s="19"/>
      <c r="AH89" s="19"/>
      <c r="AI89" s="19"/>
      <c r="AJ89" s="19"/>
    </row>
    <row r="90" spans="1:36" ht="13.2">
      <c r="A90" s="16" t="s">
        <v>324</v>
      </c>
      <c r="B90" s="16" t="s">
        <v>338</v>
      </c>
      <c r="C90" s="16" t="s">
        <v>339</v>
      </c>
      <c r="D90" s="46" t="s">
        <v>429</v>
      </c>
      <c r="E90" s="46" t="s">
        <v>411</v>
      </c>
      <c r="F90" s="16" t="s">
        <v>140</v>
      </c>
      <c r="G90" s="49">
        <v>0.5708333333333333</v>
      </c>
      <c r="H90" s="51"/>
      <c r="I90" s="16" t="s">
        <v>140</v>
      </c>
      <c r="J90" s="85"/>
      <c r="K90" s="85"/>
      <c r="L90" s="16" t="s">
        <v>107</v>
      </c>
      <c r="M90" s="16">
        <v>3</v>
      </c>
      <c r="N90" s="57" t="e">
        <f>SUMIFS(M90,M90,"&lt;&gt;*NA*")/#REF!</f>
        <v>#REF!</v>
      </c>
      <c r="O90" s="16"/>
      <c r="P90" s="58"/>
      <c r="Q90" s="58"/>
      <c r="T90" s="19"/>
      <c r="U90" s="19"/>
      <c r="V90" s="19"/>
      <c r="W90" s="19"/>
      <c r="X90" s="19"/>
      <c r="Y90" s="19"/>
      <c r="Z90" s="19"/>
      <c r="AA90" s="19"/>
      <c r="AB90" s="19"/>
      <c r="AC90" s="19"/>
      <c r="AD90" s="19"/>
      <c r="AE90" s="19"/>
      <c r="AF90" s="19"/>
      <c r="AG90" s="19"/>
      <c r="AH90" s="19"/>
      <c r="AI90" s="19"/>
      <c r="AJ90" s="19"/>
    </row>
    <row r="91" spans="1:36" ht="13.2">
      <c r="A91" s="16" t="s">
        <v>324</v>
      </c>
      <c r="B91" s="16" t="s">
        <v>285</v>
      </c>
      <c r="C91" s="16" t="s">
        <v>286</v>
      </c>
      <c r="D91" s="46" t="s">
        <v>431</v>
      </c>
      <c r="E91" s="46" t="s">
        <v>272</v>
      </c>
      <c r="F91" s="16" t="s">
        <v>107</v>
      </c>
      <c r="G91" s="49"/>
      <c r="H91" s="79"/>
      <c r="I91" s="16"/>
      <c r="J91" s="85"/>
      <c r="K91" s="85"/>
      <c r="L91" s="16"/>
      <c r="M91" s="16" t="s">
        <v>29</v>
      </c>
      <c r="N91" s="57" t="e">
        <f>SUMIFS(M91,M91,"&lt;&gt;*NA*")/#REF!</f>
        <v>#REF!</v>
      </c>
      <c r="O91" s="16" t="s">
        <v>611</v>
      </c>
      <c r="P91" s="58"/>
      <c r="Q91" s="58"/>
      <c r="T91" s="19"/>
      <c r="U91" s="19"/>
      <c r="V91" s="19"/>
      <c r="W91" s="19"/>
      <c r="X91" s="19"/>
      <c r="Y91" s="19"/>
      <c r="Z91" s="19"/>
      <c r="AA91" s="19"/>
      <c r="AB91" s="19"/>
      <c r="AC91" s="19"/>
      <c r="AD91" s="19"/>
      <c r="AE91" s="19"/>
      <c r="AF91" s="19"/>
      <c r="AG91" s="19"/>
      <c r="AH91" s="19"/>
      <c r="AI91" s="19"/>
      <c r="AJ91" s="19"/>
    </row>
    <row r="92" spans="1:36" ht="13.2">
      <c r="A92" s="16" t="s">
        <v>324</v>
      </c>
      <c r="B92" s="16" t="s">
        <v>341</v>
      </c>
      <c r="C92" s="16" t="s">
        <v>342</v>
      </c>
      <c r="D92" s="46" t="s">
        <v>432</v>
      </c>
      <c r="E92" s="46" t="s">
        <v>272</v>
      </c>
      <c r="F92" s="16" t="s">
        <v>140</v>
      </c>
      <c r="G92" s="49">
        <v>0.60763888888888884</v>
      </c>
      <c r="H92" s="79"/>
      <c r="I92" s="16" t="s">
        <v>140</v>
      </c>
      <c r="J92" s="85"/>
      <c r="K92" s="85"/>
      <c r="L92" s="16" t="s">
        <v>107</v>
      </c>
      <c r="M92" s="16">
        <v>5</v>
      </c>
      <c r="N92" s="57" t="e">
        <f>SUMIFS(M92,M92,"&lt;&gt;*NA*")/#REF!</f>
        <v>#REF!</v>
      </c>
      <c r="O92" s="16"/>
      <c r="P92" s="58"/>
      <c r="Q92" s="58"/>
      <c r="T92" s="19"/>
      <c r="U92" s="19"/>
      <c r="V92" s="19"/>
      <c r="W92" s="19"/>
      <c r="X92" s="19"/>
      <c r="Y92" s="19"/>
      <c r="Z92" s="19"/>
      <c r="AA92" s="19"/>
      <c r="AB92" s="19"/>
      <c r="AC92" s="19"/>
      <c r="AD92" s="19"/>
      <c r="AE92" s="19"/>
      <c r="AF92" s="19"/>
      <c r="AG92" s="19"/>
      <c r="AH92" s="19"/>
      <c r="AI92" s="19"/>
      <c r="AJ92" s="19"/>
    </row>
    <row r="93" spans="1:36" ht="13.2">
      <c r="A93" s="16" t="s">
        <v>324</v>
      </c>
      <c r="B93" s="16" t="s">
        <v>288</v>
      </c>
      <c r="C93" s="16" t="s">
        <v>290</v>
      </c>
      <c r="D93" s="46" t="s">
        <v>433</v>
      </c>
      <c r="E93" s="46" t="s">
        <v>272</v>
      </c>
      <c r="F93" s="16" t="s">
        <v>107</v>
      </c>
      <c r="G93" s="49"/>
      <c r="H93" s="51"/>
      <c r="I93" s="16"/>
      <c r="J93" s="85"/>
      <c r="K93" s="85"/>
      <c r="L93" s="16"/>
      <c r="M93" s="16" t="s">
        <v>29</v>
      </c>
      <c r="N93" s="57" t="e">
        <f>SUMIFS(M93,M93,"&lt;&gt;*NA*")/#REF!</f>
        <v>#REF!</v>
      </c>
      <c r="O93" s="16"/>
      <c r="P93" s="58"/>
      <c r="Q93" s="58"/>
      <c r="T93" s="19"/>
      <c r="U93" s="19"/>
      <c r="V93" s="19"/>
      <c r="W93" s="19"/>
      <c r="X93" s="19"/>
      <c r="Y93" s="19"/>
      <c r="Z93" s="19"/>
      <c r="AA93" s="19"/>
      <c r="AB93" s="19"/>
      <c r="AC93" s="19"/>
      <c r="AD93" s="19"/>
      <c r="AE93" s="19"/>
      <c r="AF93" s="19"/>
      <c r="AG93" s="19"/>
      <c r="AH93" s="19"/>
      <c r="AI93" s="19"/>
      <c r="AJ93" s="19"/>
    </row>
    <row r="94" spans="1:36" ht="13.2">
      <c r="A94" s="16" t="s">
        <v>324</v>
      </c>
      <c r="B94" s="16" t="s">
        <v>345</v>
      </c>
      <c r="C94" s="16" t="s">
        <v>347</v>
      </c>
      <c r="D94" s="46" t="s">
        <v>434</v>
      </c>
      <c r="E94" s="46" t="s">
        <v>272</v>
      </c>
      <c r="F94" s="16" t="s">
        <v>140</v>
      </c>
      <c r="G94" s="49">
        <v>0.60763888888888884</v>
      </c>
      <c r="H94" s="79"/>
      <c r="I94" s="16" t="s">
        <v>140</v>
      </c>
      <c r="J94" s="85"/>
      <c r="K94" s="85"/>
      <c r="L94" s="16" t="s">
        <v>107</v>
      </c>
      <c r="M94" s="16">
        <v>4</v>
      </c>
      <c r="N94" s="57" t="e">
        <f>SUMIFS(M94,M94,"&lt;&gt;*NA*")/#REF!</f>
        <v>#REF!</v>
      </c>
      <c r="O94" s="16"/>
      <c r="P94" s="58"/>
      <c r="Q94" s="58"/>
      <c r="T94" s="19"/>
      <c r="U94" s="19"/>
      <c r="V94" s="19"/>
      <c r="W94" s="19"/>
      <c r="X94" s="19"/>
      <c r="Y94" s="19"/>
      <c r="Z94" s="19"/>
      <c r="AA94" s="19"/>
      <c r="AB94" s="19"/>
      <c r="AC94" s="19"/>
      <c r="AD94" s="19"/>
      <c r="AE94" s="19"/>
      <c r="AF94" s="19"/>
      <c r="AG94" s="19"/>
      <c r="AH94" s="19"/>
      <c r="AI94" s="19"/>
      <c r="AJ94" s="19"/>
    </row>
    <row r="95" spans="1:36" ht="13.2">
      <c r="A95" s="25" t="s">
        <v>349</v>
      </c>
      <c r="B95" s="16" t="s">
        <v>350</v>
      </c>
      <c r="C95" s="16" t="s">
        <v>351</v>
      </c>
      <c r="D95" s="46" t="s">
        <v>435</v>
      </c>
      <c r="E95" s="46" t="s">
        <v>332</v>
      </c>
      <c r="F95" s="16" t="s">
        <v>140</v>
      </c>
      <c r="G95" s="105"/>
      <c r="H95" s="51">
        <v>0</v>
      </c>
      <c r="I95" s="16" t="s">
        <v>140</v>
      </c>
      <c r="J95" s="85"/>
      <c r="K95" s="85"/>
      <c r="L95" s="16" t="s">
        <v>107</v>
      </c>
      <c r="M95" s="16">
        <v>9</v>
      </c>
      <c r="N95" s="57" t="e">
        <f>SUMIFS(M95,M95,"&lt;&gt;*NA*")/#REF!</f>
        <v>#REF!</v>
      </c>
      <c r="O95" s="16"/>
      <c r="P95" s="58"/>
      <c r="Q95" s="58"/>
      <c r="T95" s="19"/>
      <c r="U95" s="19"/>
      <c r="V95" s="19"/>
      <c r="W95" s="19"/>
      <c r="X95" s="19"/>
      <c r="Y95" s="19"/>
      <c r="Z95" s="19"/>
      <c r="AA95" s="19"/>
      <c r="AB95" s="19"/>
      <c r="AC95" s="19"/>
      <c r="AD95" s="19"/>
      <c r="AE95" s="19"/>
      <c r="AF95" s="19"/>
      <c r="AG95" s="19"/>
      <c r="AH95" s="19"/>
      <c r="AI95" s="19"/>
      <c r="AJ95" s="19"/>
    </row>
    <row r="96" spans="1:36" ht="13.2">
      <c r="A96" s="25" t="s">
        <v>349</v>
      </c>
      <c r="B96" s="16" t="s">
        <v>301</v>
      </c>
      <c r="C96" s="16" t="s">
        <v>304</v>
      </c>
      <c r="D96" s="46" t="s">
        <v>437</v>
      </c>
      <c r="E96" s="46" t="s">
        <v>332</v>
      </c>
      <c r="F96" s="16" t="s">
        <v>107</v>
      </c>
      <c r="G96" s="153"/>
      <c r="H96" s="51">
        <v>0</v>
      </c>
      <c r="I96" s="16" t="s">
        <v>107</v>
      </c>
      <c r="J96" s="85"/>
      <c r="K96" s="85"/>
      <c r="L96" s="16"/>
      <c r="M96" s="16">
        <v>2</v>
      </c>
      <c r="N96" s="57" t="e">
        <f>SUMIFS(M96,M96,"&lt;&gt;*NA*")/#REF!</f>
        <v>#REF!</v>
      </c>
      <c r="O96" s="19"/>
      <c r="P96" s="58"/>
      <c r="Q96" s="58"/>
      <c r="T96" s="19"/>
      <c r="U96" s="19"/>
      <c r="V96" s="19"/>
      <c r="W96" s="19"/>
      <c r="X96" s="19"/>
      <c r="Y96" s="19"/>
      <c r="Z96" s="19"/>
      <c r="AA96" s="19"/>
      <c r="AB96" s="19"/>
      <c r="AC96" s="19"/>
      <c r="AD96" s="19"/>
      <c r="AE96" s="19"/>
      <c r="AF96" s="19"/>
      <c r="AG96" s="19"/>
      <c r="AH96" s="19"/>
      <c r="AI96" s="19"/>
      <c r="AJ96" s="19"/>
    </row>
    <row r="97" spans="1:36" ht="13.2">
      <c r="A97" s="25" t="s">
        <v>349</v>
      </c>
      <c r="B97" s="16" t="s">
        <v>130</v>
      </c>
      <c r="C97" s="16" t="s">
        <v>131</v>
      </c>
      <c r="D97" s="46" t="s">
        <v>438</v>
      </c>
      <c r="E97" s="46" t="s">
        <v>332</v>
      </c>
      <c r="F97" s="16" t="s">
        <v>107</v>
      </c>
      <c r="G97" s="153"/>
      <c r="H97" s="51">
        <v>0</v>
      </c>
      <c r="I97" s="16" t="s">
        <v>107</v>
      </c>
      <c r="J97" s="85"/>
      <c r="K97" s="85"/>
      <c r="L97" s="16"/>
      <c r="M97" s="16">
        <v>6</v>
      </c>
      <c r="N97" s="57" t="e">
        <f>SUMIFS(M97,M97,"&lt;&gt;*NA*")/#REF!</f>
        <v>#REF!</v>
      </c>
      <c r="O97" s="19"/>
      <c r="P97" s="58"/>
      <c r="Q97" s="58"/>
      <c r="T97" s="19"/>
      <c r="U97" s="19"/>
      <c r="V97" s="19"/>
      <c r="W97" s="19"/>
      <c r="X97" s="19"/>
      <c r="Y97" s="19"/>
      <c r="Z97" s="19"/>
      <c r="AA97" s="19"/>
      <c r="AB97" s="19"/>
      <c r="AC97" s="19"/>
      <c r="AD97" s="19"/>
      <c r="AE97" s="19"/>
      <c r="AF97" s="19"/>
      <c r="AG97" s="19"/>
      <c r="AH97" s="19"/>
      <c r="AI97" s="19"/>
      <c r="AJ97" s="19"/>
    </row>
    <row r="98" spans="1:36" ht="13.2">
      <c r="A98" s="25" t="s">
        <v>349</v>
      </c>
      <c r="B98" s="16" t="s">
        <v>203</v>
      </c>
      <c r="C98" s="16" t="s">
        <v>204</v>
      </c>
      <c r="D98" s="46" t="s">
        <v>439</v>
      </c>
      <c r="E98" s="46" t="s">
        <v>332</v>
      </c>
      <c r="F98" s="16" t="s">
        <v>107</v>
      </c>
      <c r="G98" s="153"/>
      <c r="H98" s="51">
        <v>0</v>
      </c>
      <c r="I98" s="16" t="s">
        <v>107</v>
      </c>
      <c r="J98" s="85"/>
      <c r="K98" s="85"/>
      <c r="L98" s="16"/>
      <c r="M98" s="16" t="s">
        <v>29</v>
      </c>
      <c r="N98" s="57" t="e">
        <f>SUMIFS(M98,M98,"&lt;&gt;*NA*")/#REF!</f>
        <v>#REF!</v>
      </c>
      <c r="O98" s="19"/>
      <c r="P98" s="58"/>
      <c r="Q98" s="58"/>
      <c r="T98" s="19"/>
      <c r="U98" s="19"/>
      <c r="V98" s="19"/>
      <c r="W98" s="19"/>
      <c r="X98" s="19"/>
      <c r="Y98" s="19"/>
      <c r="Z98" s="19"/>
      <c r="AA98" s="19"/>
      <c r="AB98" s="19"/>
      <c r="AC98" s="19"/>
      <c r="AD98" s="19"/>
      <c r="AE98" s="19"/>
      <c r="AF98" s="19"/>
      <c r="AG98" s="19"/>
      <c r="AH98" s="19"/>
      <c r="AI98" s="19"/>
      <c r="AJ98" s="19"/>
    </row>
    <row r="99" spans="1:36" ht="13.2">
      <c r="A99" s="25" t="s">
        <v>349</v>
      </c>
      <c r="B99" s="16" t="s">
        <v>232</v>
      </c>
      <c r="C99" s="16" t="s">
        <v>233</v>
      </c>
      <c r="D99" s="46" t="s">
        <v>441</v>
      </c>
      <c r="E99" s="46" t="s">
        <v>231</v>
      </c>
      <c r="F99" s="16" t="s">
        <v>140</v>
      </c>
      <c r="G99" s="49"/>
      <c r="H99" s="51">
        <v>0</v>
      </c>
      <c r="I99" s="16" t="s">
        <v>140</v>
      </c>
      <c r="J99" s="85"/>
      <c r="K99" s="85"/>
      <c r="L99" s="19"/>
      <c r="M99" s="16">
        <v>12</v>
      </c>
      <c r="N99" s="57" t="e">
        <f>SUMIFS(M99,M99,"&lt;&gt;*NA*")/#REF!</f>
        <v>#REF!</v>
      </c>
      <c r="O99" s="16"/>
      <c r="P99" s="58"/>
      <c r="Q99" s="58"/>
      <c r="T99" s="19"/>
      <c r="U99" s="19"/>
      <c r="V99" s="19"/>
      <c r="W99" s="19"/>
      <c r="X99" s="19"/>
      <c r="Y99" s="19"/>
      <c r="Z99" s="19"/>
      <c r="AA99" s="19"/>
      <c r="AB99" s="19"/>
      <c r="AC99" s="19"/>
      <c r="AD99" s="19"/>
      <c r="AE99" s="19"/>
      <c r="AF99" s="19"/>
      <c r="AG99" s="19"/>
      <c r="AH99" s="19"/>
      <c r="AI99" s="19"/>
      <c r="AJ99" s="19"/>
    </row>
    <row r="100" spans="1:36" ht="13.2">
      <c r="A100" s="25" t="s">
        <v>349</v>
      </c>
      <c r="B100" s="16" t="s">
        <v>359</v>
      </c>
      <c r="C100" s="16" t="s">
        <v>360</v>
      </c>
      <c r="D100" s="46" t="s">
        <v>442</v>
      </c>
      <c r="E100" s="46" t="s">
        <v>231</v>
      </c>
      <c r="F100" s="16" t="s">
        <v>140</v>
      </c>
      <c r="G100" s="116"/>
      <c r="H100" s="51">
        <v>0</v>
      </c>
      <c r="I100" s="16" t="s">
        <v>140</v>
      </c>
      <c r="J100" s="85"/>
      <c r="K100" s="85"/>
      <c r="L100" s="16"/>
      <c r="M100" s="16">
        <v>18</v>
      </c>
      <c r="N100" s="57" t="e">
        <f>SUMIFS(M100,M100,"&lt;&gt;*NA*")/#REF!</f>
        <v>#REF!</v>
      </c>
      <c r="O100" s="16"/>
      <c r="P100" s="58"/>
      <c r="Q100" s="58"/>
      <c r="T100" s="19"/>
      <c r="U100" s="19"/>
      <c r="V100" s="19"/>
      <c r="W100" s="19"/>
      <c r="X100" s="19"/>
      <c r="Y100" s="19"/>
      <c r="Z100" s="19"/>
      <c r="AA100" s="19"/>
      <c r="AB100" s="19"/>
      <c r="AC100" s="19"/>
      <c r="AD100" s="19"/>
      <c r="AE100" s="19"/>
      <c r="AF100" s="19"/>
      <c r="AG100" s="19"/>
      <c r="AH100" s="19"/>
      <c r="AI100" s="19"/>
      <c r="AJ100" s="19"/>
    </row>
    <row r="101" spans="1:36" ht="13.2">
      <c r="A101" s="25" t="s">
        <v>349</v>
      </c>
      <c r="B101" s="16" t="s">
        <v>363</v>
      </c>
      <c r="C101" s="16" t="s">
        <v>364</v>
      </c>
      <c r="D101" s="46" t="s">
        <v>443</v>
      </c>
      <c r="E101" s="46" t="s">
        <v>231</v>
      </c>
      <c r="F101" s="16" t="s">
        <v>140</v>
      </c>
      <c r="G101" s="116"/>
      <c r="H101" s="51">
        <v>0</v>
      </c>
      <c r="I101" s="16" t="s">
        <v>140</v>
      </c>
      <c r="J101" s="85"/>
      <c r="K101" s="85"/>
      <c r="L101" s="16"/>
      <c r="M101" s="16">
        <v>2</v>
      </c>
      <c r="N101" s="57" t="e">
        <f>SUMIFS(M101,M101,"&lt;&gt;*NA*")/#REF!</f>
        <v>#REF!</v>
      </c>
      <c r="O101" s="16"/>
      <c r="P101" s="58"/>
      <c r="Q101" s="58"/>
      <c r="T101" s="19"/>
      <c r="U101" s="19"/>
      <c r="V101" s="19"/>
      <c r="W101" s="19"/>
      <c r="X101" s="19"/>
      <c r="Y101" s="19"/>
      <c r="Z101" s="19"/>
      <c r="AA101" s="19"/>
      <c r="AB101" s="19"/>
      <c r="AC101" s="19"/>
      <c r="AD101" s="19"/>
      <c r="AE101" s="19"/>
      <c r="AF101" s="19"/>
      <c r="AG101" s="19"/>
      <c r="AH101" s="19"/>
      <c r="AI101" s="19"/>
      <c r="AJ101" s="19"/>
    </row>
    <row r="102" spans="1:36" ht="13.2">
      <c r="A102" s="25" t="s">
        <v>349</v>
      </c>
      <c r="B102" s="16" t="s">
        <v>77</v>
      </c>
      <c r="C102" s="16" t="s">
        <v>79</v>
      </c>
      <c r="D102" s="46" t="s">
        <v>444</v>
      </c>
      <c r="E102" s="46" t="s">
        <v>231</v>
      </c>
      <c r="F102" s="16" t="s">
        <v>140</v>
      </c>
      <c r="G102" s="91"/>
      <c r="H102" s="51">
        <v>0</v>
      </c>
      <c r="I102" s="16" t="s">
        <v>140</v>
      </c>
      <c r="J102" s="85"/>
      <c r="K102" s="85"/>
      <c r="L102" s="16"/>
      <c r="M102" s="16">
        <v>10</v>
      </c>
      <c r="N102" s="57" t="e">
        <f>SUMIFS(M102,M102,"&lt;&gt;*NA*")/#REF!</f>
        <v>#REF!</v>
      </c>
      <c r="O102" s="16"/>
      <c r="P102" s="58"/>
      <c r="Q102" s="58"/>
      <c r="T102" s="19"/>
      <c r="U102" s="19"/>
      <c r="V102" s="19"/>
      <c r="W102" s="19"/>
      <c r="X102" s="19"/>
      <c r="Y102" s="19"/>
      <c r="Z102" s="19"/>
      <c r="AA102" s="19"/>
      <c r="AB102" s="19"/>
      <c r="AC102" s="19"/>
      <c r="AD102" s="19"/>
      <c r="AE102" s="19"/>
      <c r="AF102" s="19"/>
      <c r="AG102" s="19"/>
      <c r="AH102" s="19"/>
      <c r="AI102" s="19"/>
      <c r="AJ102" s="19"/>
    </row>
  </sheetData>
  <customSheetViews>
    <customSheetView guid="{822965C4-1A2A-43ED-ADA6-DA5DFD6C18ED}" filter="1" showAutoFilter="1">
      <pageMargins left="0.7" right="0.7" top="0.75" bottom="0.75" header="0.3" footer="0.3"/>
      <autoFilter ref="A4:M105" xr:uid="{00000000-0000-0000-0000-000000000000}"/>
    </customSheetView>
    <customSheetView guid="{822965C4-1A2A-43ED-ADA6-DA5DFD6C18ED}" filter="1" showAutoFilter="1">
      <pageMargins left="0.7" right="0.7" top="0.75" bottom="0.75" header="0.3" footer="0.3"/>
      <autoFilter ref="A4:N105" xr:uid="{00000000-0000-0000-0000-000000000000}">
        <sortState ref="A4:N105">
          <sortCondition ref="A4:A105"/>
          <sortCondition ref="B4:B105"/>
          <sortCondition ref="E4:E105"/>
        </sortState>
      </autoFilter>
    </customSheetView>
  </customSheetViews>
  <conditionalFormatting sqref="F2:F102 I2:L102">
    <cfRule type="containsBlanks" dxfId="57" priority="1">
      <formula>LEN(TRIM(F2))=0</formula>
    </cfRule>
  </conditionalFormatting>
  <conditionalFormatting sqref="F2:F102 I2:L102">
    <cfRule type="containsText" dxfId="56" priority="2" operator="containsText" text="Yes">
      <formula>NOT(ISERROR(SEARCH(("Yes"),(F2))))</formula>
    </cfRule>
  </conditionalFormatting>
  <conditionalFormatting sqref="F2:F102 I2:L102">
    <cfRule type="containsText" dxfId="55" priority="3" operator="containsText" text="No">
      <formula>NOT(ISERROR(SEARCH(("No"),(F2))))</formula>
    </cfRule>
  </conditionalFormatting>
  <conditionalFormatting sqref="H2:H102">
    <cfRule type="containsBlanks" dxfId="54" priority="4">
      <formula>LEN(TRIM(H2))=0</formula>
    </cfRule>
  </conditionalFormatting>
  <conditionalFormatting sqref="H2:H102">
    <cfRule type="cellIs" dxfId="53" priority="5" operator="between">
      <formula>5</formula>
      <formula>15</formula>
    </cfRule>
  </conditionalFormatting>
  <conditionalFormatting sqref="H2:H102">
    <cfRule type="cellIs" dxfId="52" priority="6" operator="greaterThan">
      <formula>15</formula>
    </cfRule>
  </conditionalFormatting>
  <conditionalFormatting sqref="H2:H102">
    <cfRule type="cellIs" dxfId="51" priority="7" operator="between">
      <formula>0</formula>
      <formula>4</formula>
    </cfRule>
  </conditionalFormatting>
  <conditionalFormatting sqref="G2:G3 G6:G102">
    <cfRule type="notContainsBlanks" dxfId="50" priority="8">
      <formula>LEN(TRIM(G2))&gt;0</formula>
    </cfRule>
  </conditionalFormatting>
  <conditionalFormatting sqref="L2:N102">
    <cfRule type="cellIs" dxfId="49" priority="9" operator="greaterThan">
      <formula>0</formula>
    </cfRule>
  </conditionalFormatting>
  <dataValidations count="1">
    <dataValidation type="list" allowBlank="1" sqref="F2:F102 I2:L102" xr:uid="{00000000-0002-0000-0C00-000000000000}">
      <formula1>"Yes,No"</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9900"/>
    <outlinePr summaryBelow="0" summaryRight="0"/>
  </sheetPr>
  <dimension ref="A1:AJ102"/>
  <sheetViews>
    <sheetView workbookViewId="0">
      <pane xSplit="2" ySplit="1" topLeftCell="C11" activePane="bottomRight" state="frozen"/>
      <selection pane="topRight" activeCell="C1" sqref="C1"/>
      <selection pane="bottomLeft" activeCell="A5" sqref="A5"/>
      <selection pane="bottomRight" activeCell="C1" sqref="A1:XFD3"/>
    </sheetView>
  </sheetViews>
  <sheetFormatPr defaultColWidth="14.44140625" defaultRowHeight="15.75" customHeight="1"/>
  <cols>
    <col min="1" max="1" width="24.44140625" customWidth="1"/>
    <col min="2" max="2" width="26.6640625" customWidth="1"/>
    <col min="3" max="3" width="29.33203125" customWidth="1"/>
    <col min="4" max="4" width="15.88671875" customWidth="1"/>
    <col min="5" max="5" width="10.6640625" customWidth="1"/>
    <col min="6" max="6" width="11.44140625" customWidth="1"/>
    <col min="7" max="8" width="10.44140625" customWidth="1"/>
    <col min="9" max="9" width="11.5546875" customWidth="1"/>
    <col min="10" max="13" width="10" customWidth="1"/>
    <col min="14" max="14" width="11.109375" customWidth="1"/>
    <col min="15" max="15" width="77" customWidth="1"/>
    <col min="16" max="17" width="35.88671875" customWidth="1"/>
    <col min="18" max="18" width="15.33203125" customWidth="1"/>
  </cols>
  <sheetData>
    <row r="1" spans="1:36" ht="39.6">
      <c r="A1" s="8" t="s">
        <v>15</v>
      </c>
      <c r="B1" s="9" t="s">
        <v>16</v>
      </c>
      <c r="C1" s="9" t="s">
        <v>17</v>
      </c>
      <c r="D1" s="9" t="s">
        <v>102</v>
      </c>
      <c r="E1" s="9" t="s">
        <v>103</v>
      </c>
      <c r="F1" s="9" t="s">
        <v>104</v>
      </c>
      <c r="G1" s="8" t="s">
        <v>105</v>
      </c>
      <c r="H1" s="9" t="s">
        <v>106</v>
      </c>
      <c r="I1" s="9" t="s">
        <v>108</v>
      </c>
      <c r="J1" s="9" t="s">
        <v>628</v>
      </c>
      <c r="K1" s="9" t="s">
        <v>629</v>
      </c>
      <c r="L1" s="9" t="s">
        <v>630</v>
      </c>
      <c r="M1" s="9" t="s">
        <v>113</v>
      </c>
      <c r="N1" s="8" t="s">
        <v>115</v>
      </c>
      <c r="O1" s="9" t="s">
        <v>116</v>
      </c>
      <c r="P1" s="9"/>
      <c r="Q1" s="9"/>
      <c r="R1" s="43"/>
      <c r="S1" s="43"/>
      <c r="T1" s="15"/>
      <c r="U1" s="15"/>
      <c r="V1" s="15"/>
      <c r="W1" s="15"/>
      <c r="X1" s="15"/>
      <c r="Y1" s="15"/>
      <c r="Z1" s="15"/>
      <c r="AA1" s="15"/>
      <c r="AB1" s="15"/>
      <c r="AC1" s="15"/>
      <c r="AD1" s="15"/>
      <c r="AE1" s="15"/>
      <c r="AF1" s="15"/>
      <c r="AG1" s="15"/>
      <c r="AH1" s="15"/>
      <c r="AI1" s="15"/>
      <c r="AJ1" s="15"/>
    </row>
    <row r="2" spans="1:36" ht="13.2">
      <c r="A2" s="16" t="s">
        <v>26</v>
      </c>
      <c r="B2" s="16" t="s">
        <v>27</v>
      </c>
      <c r="C2" s="16" t="s">
        <v>28</v>
      </c>
      <c r="D2" s="46" t="s">
        <v>122</v>
      </c>
      <c r="E2" s="46" t="s">
        <v>123</v>
      </c>
      <c r="F2" s="16" t="s">
        <v>140</v>
      </c>
      <c r="G2" s="49">
        <v>0.60416666666666663</v>
      </c>
      <c r="H2" s="79"/>
      <c r="I2" s="16" t="s">
        <v>140</v>
      </c>
      <c r="J2" s="16" t="s">
        <v>107</v>
      </c>
      <c r="K2" s="16">
        <v>5</v>
      </c>
      <c r="L2" s="16">
        <v>2</v>
      </c>
      <c r="M2" s="24">
        <f t="shared" ref="M2:M102" si="0">SUMIFS(K2:L2,K2:L2,"&lt;&gt;*NA*")</f>
        <v>7</v>
      </c>
      <c r="N2" s="57" t="e">
        <f>M2/#REF!</f>
        <v>#REF!</v>
      </c>
      <c r="O2" s="16" t="s">
        <v>631</v>
      </c>
      <c r="P2" s="58"/>
      <c r="Q2" s="58"/>
      <c r="T2" s="19"/>
      <c r="U2" s="19"/>
      <c r="V2" s="19"/>
      <c r="W2" s="19"/>
      <c r="X2" s="19"/>
      <c r="Y2" s="19"/>
      <c r="Z2" s="19"/>
      <c r="AA2" s="19"/>
      <c r="AB2" s="19"/>
      <c r="AC2" s="19"/>
      <c r="AD2" s="19"/>
      <c r="AE2" s="19"/>
      <c r="AF2" s="19"/>
      <c r="AG2" s="19"/>
      <c r="AH2" s="19"/>
      <c r="AI2" s="19"/>
      <c r="AJ2" s="19"/>
    </row>
    <row r="3" spans="1:36" ht="13.2">
      <c r="A3" s="16" t="s">
        <v>26</v>
      </c>
      <c r="B3" s="16" t="s">
        <v>30</v>
      </c>
      <c r="C3" s="16" t="s">
        <v>31</v>
      </c>
      <c r="D3" s="46" t="s">
        <v>139</v>
      </c>
      <c r="E3" s="46" t="s">
        <v>123</v>
      </c>
      <c r="F3" s="16" t="s">
        <v>140</v>
      </c>
      <c r="G3" s="49">
        <v>0.5625</v>
      </c>
      <c r="H3" s="79"/>
      <c r="I3" s="16" t="s">
        <v>140</v>
      </c>
      <c r="J3" s="16" t="s">
        <v>140</v>
      </c>
      <c r="K3" s="16">
        <v>0</v>
      </c>
      <c r="L3" s="16">
        <v>6</v>
      </c>
      <c r="M3" s="24">
        <f t="shared" si="0"/>
        <v>6</v>
      </c>
      <c r="N3" s="57" t="e">
        <f>M3/#REF!</f>
        <v>#REF!</v>
      </c>
      <c r="O3" s="19"/>
      <c r="P3" s="58"/>
      <c r="Q3" s="58"/>
      <c r="T3" s="19"/>
      <c r="U3" s="19"/>
      <c r="V3" s="19"/>
      <c r="W3" s="19"/>
      <c r="X3" s="19"/>
      <c r="Y3" s="19"/>
      <c r="Z3" s="19"/>
      <c r="AA3" s="19"/>
      <c r="AB3" s="19"/>
      <c r="AC3" s="19"/>
      <c r="AD3" s="19"/>
      <c r="AE3" s="19"/>
      <c r="AF3" s="19"/>
      <c r="AG3" s="19"/>
      <c r="AH3" s="19"/>
      <c r="AI3" s="19"/>
      <c r="AJ3" s="19"/>
    </row>
    <row r="4" spans="1:36" ht="13.2">
      <c r="A4" s="16" t="s">
        <v>26</v>
      </c>
      <c r="B4" s="16" t="s">
        <v>32</v>
      </c>
      <c r="C4" s="16" t="s">
        <v>33</v>
      </c>
      <c r="D4" s="46" t="s">
        <v>144</v>
      </c>
      <c r="E4" s="46" t="s">
        <v>123</v>
      </c>
      <c r="F4" s="16" t="s">
        <v>140</v>
      </c>
      <c r="G4" s="49">
        <v>0.5625</v>
      </c>
      <c r="H4" s="51"/>
      <c r="I4" s="16" t="s">
        <v>140</v>
      </c>
      <c r="J4" s="16" t="s">
        <v>107</v>
      </c>
      <c r="K4" s="16">
        <v>2</v>
      </c>
      <c r="L4" s="16">
        <v>0</v>
      </c>
      <c r="M4" s="24">
        <f t="shared" si="0"/>
        <v>2</v>
      </c>
      <c r="N4" s="57" t="e">
        <f>M4/#REF!</f>
        <v>#REF!</v>
      </c>
      <c r="O4" s="64"/>
      <c r="P4" s="58"/>
      <c r="Q4" s="58"/>
      <c r="T4" s="19"/>
      <c r="U4" s="19"/>
      <c r="V4" s="19"/>
      <c r="W4" s="19"/>
      <c r="X4" s="19"/>
      <c r="Y4" s="19"/>
      <c r="Z4" s="19"/>
      <c r="AA4" s="19"/>
      <c r="AB4" s="19"/>
      <c r="AC4" s="19"/>
      <c r="AD4" s="19"/>
      <c r="AE4" s="19"/>
      <c r="AF4" s="19"/>
      <c r="AG4" s="19"/>
      <c r="AH4" s="19"/>
      <c r="AI4" s="19"/>
      <c r="AJ4" s="19"/>
    </row>
    <row r="5" spans="1:36" ht="13.2">
      <c r="A5" s="16" t="s">
        <v>26</v>
      </c>
      <c r="B5" s="16" t="s">
        <v>35</v>
      </c>
      <c r="C5" s="16" t="s">
        <v>36</v>
      </c>
      <c r="D5" s="46" t="s">
        <v>150</v>
      </c>
      <c r="E5" s="46" t="s">
        <v>123</v>
      </c>
      <c r="F5" s="16" t="s">
        <v>107</v>
      </c>
      <c r="G5" s="49"/>
      <c r="H5" s="79"/>
      <c r="I5" s="16"/>
      <c r="J5" s="16"/>
      <c r="K5" s="16">
        <v>1</v>
      </c>
      <c r="L5" s="16"/>
      <c r="M5" s="24">
        <f t="shared" si="0"/>
        <v>1</v>
      </c>
      <c r="N5" s="57" t="e">
        <f>M5/#REF!</f>
        <v>#REF!</v>
      </c>
      <c r="O5" s="19"/>
      <c r="P5" s="58"/>
      <c r="Q5" s="58"/>
      <c r="T5" s="19"/>
      <c r="U5" s="19"/>
      <c r="V5" s="19"/>
      <c r="W5" s="19"/>
      <c r="X5" s="19"/>
      <c r="Y5" s="19"/>
      <c r="Z5" s="19"/>
      <c r="AA5" s="19"/>
      <c r="AB5" s="19"/>
      <c r="AC5" s="19"/>
      <c r="AD5" s="19"/>
      <c r="AE5" s="19"/>
      <c r="AF5" s="19"/>
      <c r="AG5" s="19"/>
      <c r="AH5" s="19"/>
      <c r="AI5" s="19"/>
      <c r="AJ5" s="19"/>
    </row>
    <row r="6" spans="1:36" ht="13.2">
      <c r="A6" s="16" t="s">
        <v>26</v>
      </c>
      <c r="B6" s="4" t="s">
        <v>37</v>
      </c>
      <c r="C6" s="16" t="s">
        <v>38</v>
      </c>
      <c r="D6" s="46" t="s">
        <v>158</v>
      </c>
      <c r="E6" s="46" t="s">
        <v>159</v>
      </c>
      <c r="F6" s="16" t="s">
        <v>107</v>
      </c>
      <c r="G6" s="49"/>
      <c r="H6" s="79"/>
      <c r="I6" s="16"/>
      <c r="J6" s="16"/>
      <c r="K6" s="16">
        <v>1</v>
      </c>
      <c r="L6" s="16">
        <v>4</v>
      </c>
      <c r="M6" s="24">
        <f t="shared" si="0"/>
        <v>5</v>
      </c>
      <c r="N6" s="57" t="e">
        <f>M6/#REF!</f>
        <v>#REF!</v>
      </c>
      <c r="O6" s="19"/>
      <c r="P6" s="58"/>
      <c r="Q6" s="58"/>
      <c r="T6" s="19"/>
      <c r="U6" s="19"/>
      <c r="V6" s="19"/>
      <c r="W6" s="19"/>
      <c r="X6" s="19"/>
      <c r="Y6" s="19"/>
      <c r="Z6" s="19"/>
      <c r="AA6" s="19"/>
      <c r="AB6" s="19"/>
      <c r="AC6" s="19"/>
      <c r="AD6" s="19"/>
      <c r="AE6" s="19"/>
      <c r="AF6" s="19"/>
      <c r="AG6" s="19"/>
      <c r="AH6" s="19"/>
      <c r="AI6" s="19"/>
      <c r="AJ6" s="19"/>
    </row>
    <row r="7" spans="1:36" ht="13.2">
      <c r="A7" s="16" t="s">
        <v>26</v>
      </c>
      <c r="B7" s="16" t="s">
        <v>39</v>
      </c>
      <c r="C7" s="16" t="s">
        <v>40</v>
      </c>
      <c r="D7" s="46" t="s">
        <v>163</v>
      </c>
      <c r="E7" s="46" t="s">
        <v>159</v>
      </c>
      <c r="F7" s="16" t="s">
        <v>140</v>
      </c>
      <c r="G7" s="49">
        <v>0.60416666666666663</v>
      </c>
      <c r="H7" s="79"/>
      <c r="I7" s="16" t="s">
        <v>140</v>
      </c>
      <c r="J7" s="16" t="s">
        <v>107</v>
      </c>
      <c r="K7" s="16">
        <v>0</v>
      </c>
      <c r="L7" s="16">
        <v>0</v>
      </c>
      <c r="M7" s="24">
        <f t="shared" si="0"/>
        <v>0</v>
      </c>
      <c r="N7" s="57" t="e">
        <f>M7/#REF!</f>
        <v>#REF!</v>
      </c>
      <c r="O7" s="16" t="s">
        <v>632</v>
      </c>
      <c r="P7" s="58"/>
      <c r="Q7" s="58"/>
      <c r="T7" s="19"/>
      <c r="U7" s="19"/>
      <c r="V7" s="19"/>
      <c r="W7" s="19"/>
      <c r="X7" s="19"/>
      <c r="Y7" s="19"/>
      <c r="Z7" s="19"/>
      <c r="AA7" s="19"/>
      <c r="AB7" s="19"/>
      <c r="AC7" s="19"/>
      <c r="AD7" s="19"/>
      <c r="AE7" s="19"/>
      <c r="AF7" s="19"/>
      <c r="AG7" s="19"/>
      <c r="AH7" s="19"/>
      <c r="AI7" s="19"/>
      <c r="AJ7" s="19"/>
    </row>
    <row r="8" spans="1:36" ht="13.2">
      <c r="A8" s="16" t="s">
        <v>26</v>
      </c>
      <c r="B8" s="16" t="s">
        <v>41</v>
      </c>
      <c r="C8" s="16" t="s">
        <v>42</v>
      </c>
      <c r="D8" s="46" t="s">
        <v>167</v>
      </c>
      <c r="E8" s="46" t="s">
        <v>159</v>
      </c>
      <c r="F8" s="16" t="s">
        <v>140</v>
      </c>
      <c r="G8" s="49">
        <v>0.60416666666666663</v>
      </c>
      <c r="H8" s="79"/>
      <c r="I8" s="16" t="s">
        <v>140</v>
      </c>
      <c r="J8" s="16" t="s">
        <v>107</v>
      </c>
      <c r="K8" s="16">
        <v>0</v>
      </c>
      <c r="L8" s="16">
        <v>0</v>
      </c>
      <c r="M8" s="24">
        <f t="shared" si="0"/>
        <v>0</v>
      </c>
      <c r="N8" s="57" t="e">
        <f>M8/#REF!</f>
        <v>#REF!</v>
      </c>
      <c r="O8" s="16" t="s">
        <v>632</v>
      </c>
      <c r="P8" s="58"/>
      <c r="Q8" s="58"/>
      <c r="T8" s="19"/>
      <c r="U8" s="19"/>
      <c r="V8" s="19"/>
      <c r="W8" s="19"/>
      <c r="X8" s="19"/>
      <c r="Y8" s="19"/>
      <c r="Z8" s="19"/>
      <c r="AA8" s="19"/>
      <c r="AB8" s="19"/>
      <c r="AC8" s="19"/>
      <c r="AD8" s="19"/>
      <c r="AE8" s="19"/>
      <c r="AF8" s="19"/>
      <c r="AG8" s="19"/>
      <c r="AH8" s="19"/>
      <c r="AI8" s="19"/>
      <c r="AJ8" s="19"/>
    </row>
    <row r="9" spans="1:36" ht="13.2">
      <c r="A9" s="25" t="s">
        <v>44</v>
      </c>
      <c r="B9" s="16" t="s">
        <v>46</v>
      </c>
      <c r="C9" s="16" t="s">
        <v>47</v>
      </c>
      <c r="D9" s="46" t="s">
        <v>173</v>
      </c>
      <c r="E9" s="46" t="s">
        <v>174</v>
      </c>
      <c r="F9" s="16" t="s">
        <v>140</v>
      </c>
      <c r="G9" s="82">
        <v>0.65277777777777779</v>
      </c>
      <c r="H9" s="79"/>
      <c r="I9" s="16" t="s">
        <v>140</v>
      </c>
      <c r="J9" s="16" t="s">
        <v>140</v>
      </c>
      <c r="K9" s="16">
        <v>4</v>
      </c>
      <c r="L9" s="16" t="s">
        <v>29</v>
      </c>
      <c r="M9" s="24">
        <f t="shared" si="0"/>
        <v>4</v>
      </c>
      <c r="N9" s="57" t="e">
        <f>M9/#REF!</f>
        <v>#REF!</v>
      </c>
      <c r="O9" s="19"/>
      <c r="P9" s="58"/>
      <c r="Q9" s="58"/>
      <c r="T9" s="19"/>
      <c r="U9" s="19"/>
      <c r="V9" s="19"/>
      <c r="W9" s="19"/>
      <c r="X9" s="19"/>
      <c r="Y9" s="19"/>
      <c r="Z9" s="19"/>
      <c r="AA9" s="19"/>
      <c r="AB9" s="19"/>
      <c r="AC9" s="19"/>
      <c r="AD9" s="19"/>
      <c r="AE9" s="19"/>
      <c r="AF9" s="19"/>
      <c r="AG9" s="19"/>
      <c r="AH9" s="19"/>
      <c r="AI9" s="19"/>
      <c r="AJ9" s="19"/>
    </row>
    <row r="10" spans="1:36" ht="13.2">
      <c r="A10" s="25" t="s">
        <v>44</v>
      </c>
      <c r="B10" s="16" t="s">
        <v>48</v>
      </c>
      <c r="C10" s="16" t="s">
        <v>49</v>
      </c>
      <c r="D10" s="46" t="s">
        <v>179</v>
      </c>
      <c r="E10" s="46" t="s">
        <v>174</v>
      </c>
      <c r="F10" s="16" t="s">
        <v>140</v>
      </c>
      <c r="G10" s="82">
        <v>0.65277777777777779</v>
      </c>
      <c r="H10" s="79"/>
      <c r="I10" s="16" t="s">
        <v>140</v>
      </c>
      <c r="J10" s="16" t="s">
        <v>140</v>
      </c>
      <c r="K10" s="16">
        <v>4</v>
      </c>
      <c r="L10" s="16">
        <v>2</v>
      </c>
      <c r="M10" s="24">
        <f t="shared" si="0"/>
        <v>6</v>
      </c>
      <c r="N10" s="57" t="e">
        <f>M10/#REF!</f>
        <v>#REF!</v>
      </c>
      <c r="O10" s="19"/>
      <c r="P10" s="58"/>
      <c r="Q10" s="58"/>
      <c r="T10" s="19"/>
      <c r="U10" s="19"/>
      <c r="V10" s="19"/>
      <c r="W10" s="19"/>
      <c r="X10" s="19"/>
      <c r="Y10" s="19"/>
      <c r="Z10" s="19"/>
      <c r="AA10" s="19"/>
      <c r="AB10" s="19"/>
      <c r="AC10" s="19"/>
      <c r="AD10" s="19"/>
      <c r="AE10" s="19"/>
      <c r="AF10" s="19"/>
      <c r="AG10" s="19"/>
      <c r="AH10" s="19"/>
      <c r="AI10" s="19"/>
      <c r="AJ10" s="19"/>
    </row>
    <row r="11" spans="1:36" ht="13.2">
      <c r="A11" s="25" t="s">
        <v>44</v>
      </c>
      <c r="B11" s="16" t="s">
        <v>54</v>
      </c>
      <c r="C11" s="16" t="s">
        <v>55</v>
      </c>
      <c r="D11" s="46" t="s">
        <v>182</v>
      </c>
      <c r="E11" s="46" t="s">
        <v>174</v>
      </c>
      <c r="F11" s="16" t="s">
        <v>140</v>
      </c>
      <c r="G11" s="82">
        <v>0.65277777777777779</v>
      </c>
      <c r="H11" s="79"/>
      <c r="I11" s="16" t="s">
        <v>140</v>
      </c>
      <c r="J11" s="16" t="s">
        <v>140</v>
      </c>
      <c r="K11" s="16">
        <v>4</v>
      </c>
      <c r="L11" s="16">
        <v>4</v>
      </c>
      <c r="M11" s="24">
        <f t="shared" si="0"/>
        <v>8</v>
      </c>
      <c r="N11" s="57" t="e">
        <f>M11/#REF!</f>
        <v>#REF!</v>
      </c>
      <c r="O11" s="19"/>
      <c r="P11" s="58"/>
      <c r="Q11" s="58"/>
      <c r="T11" s="19"/>
      <c r="U11" s="19"/>
      <c r="V11" s="19"/>
      <c r="W11" s="19"/>
      <c r="X11" s="19"/>
      <c r="Y11" s="19"/>
      <c r="Z11" s="19"/>
      <c r="AA11" s="19"/>
      <c r="AB11" s="19"/>
      <c r="AC11" s="19"/>
      <c r="AD11" s="19"/>
      <c r="AE11" s="19"/>
      <c r="AF11" s="19"/>
      <c r="AG11" s="19"/>
      <c r="AH11" s="19"/>
      <c r="AI11" s="19"/>
      <c r="AJ11" s="19"/>
    </row>
    <row r="12" spans="1:36" ht="13.2">
      <c r="A12" s="25" t="s">
        <v>44</v>
      </c>
      <c r="B12" s="16" t="s">
        <v>56</v>
      </c>
      <c r="C12" s="16" t="s">
        <v>57</v>
      </c>
      <c r="D12" s="46" t="s">
        <v>186</v>
      </c>
      <c r="E12" s="46" t="s">
        <v>174</v>
      </c>
      <c r="F12" s="16" t="s">
        <v>140</v>
      </c>
      <c r="G12" s="82">
        <v>0.65277777777777779</v>
      </c>
      <c r="H12" s="79"/>
      <c r="I12" s="16" t="s">
        <v>140</v>
      </c>
      <c r="J12" s="16" t="s">
        <v>140</v>
      </c>
      <c r="K12" s="16">
        <v>5</v>
      </c>
      <c r="L12" s="16">
        <v>2</v>
      </c>
      <c r="M12" s="24">
        <f t="shared" si="0"/>
        <v>7</v>
      </c>
      <c r="N12" s="57" t="e">
        <f>M12/#REF!</f>
        <v>#REF!</v>
      </c>
      <c r="O12" s="19"/>
      <c r="P12" s="58"/>
      <c r="Q12" s="58"/>
      <c r="T12" s="19"/>
      <c r="U12" s="19"/>
      <c r="V12" s="19"/>
      <c r="W12" s="19"/>
      <c r="X12" s="19"/>
      <c r="Y12" s="19"/>
      <c r="Z12" s="19"/>
      <c r="AA12" s="19"/>
      <c r="AB12" s="19"/>
      <c r="AC12" s="19"/>
      <c r="AD12" s="19"/>
      <c r="AE12" s="19"/>
      <c r="AF12" s="19"/>
      <c r="AG12" s="19"/>
      <c r="AH12" s="19"/>
      <c r="AI12" s="19"/>
      <c r="AJ12" s="19"/>
    </row>
    <row r="13" spans="1:36" ht="13.2">
      <c r="A13" s="25" t="s">
        <v>44</v>
      </c>
      <c r="B13" s="16" t="s">
        <v>58</v>
      </c>
      <c r="C13" s="16" t="s">
        <v>59</v>
      </c>
      <c r="D13" s="46" t="s">
        <v>193</v>
      </c>
      <c r="E13" s="46" t="s">
        <v>195</v>
      </c>
      <c r="F13" s="16" t="s">
        <v>140</v>
      </c>
      <c r="G13" s="105">
        <v>0.70833333333333337</v>
      </c>
      <c r="H13" s="51">
        <v>15</v>
      </c>
      <c r="I13" s="16" t="s">
        <v>140</v>
      </c>
      <c r="J13" s="16" t="s">
        <v>140</v>
      </c>
      <c r="K13" s="16">
        <v>1</v>
      </c>
      <c r="L13" s="16" t="s">
        <v>29</v>
      </c>
      <c r="M13" s="24">
        <f t="shared" si="0"/>
        <v>1</v>
      </c>
      <c r="N13" s="57" t="e">
        <f>M13/#REF!</f>
        <v>#REF!</v>
      </c>
      <c r="O13" s="19"/>
      <c r="P13" s="58"/>
      <c r="Q13" s="58"/>
      <c r="T13" s="19"/>
      <c r="U13" s="19"/>
      <c r="V13" s="19"/>
      <c r="W13" s="19"/>
      <c r="X13" s="19"/>
      <c r="Y13" s="19"/>
      <c r="Z13" s="19"/>
      <c r="AA13" s="19"/>
      <c r="AB13" s="19"/>
      <c r="AC13" s="19"/>
      <c r="AD13" s="19"/>
      <c r="AE13" s="19"/>
      <c r="AF13" s="19"/>
      <c r="AG13" s="19"/>
      <c r="AH13" s="19"/>
      <c r="AI13" s="19"/>
      <c r="AJ13" s="19"/>
    </row>
    <row r="14" spans="1:36" ht="13.2">
      <c r="A14" s="25" t="s">
        <v>44</v>
      </c>
      <c r="B14" s="16" t="s">
        <v>60</v>
      </c>
      <c r="C14" s="16" t="s">
        <v>61</v>
      </c>
      <c r="D14" s="46" t="s">
        <v>200</v>
      </c>
      <c r="E14" s="46" t="s">
        <v>195</v>
      </c>
      <c r="F14" s="16" t="s">
        <v>140</v>
      </c>
      <c r="G14" s="49">
        <v>0.69791666666666663</v>
      </c>
      <c r="H14" s="79"/>
      <c r="I14" s="16" t="s">
        <v>140</v>
      </c>
      <c r="J14" s="16" t="s">
        <v>107</v>
      </c>
      <c r="K14" s="16">
        <v>2</v>
      </c>
      <c r="L14" s="16" t="s">
        <v>29</v>
      </c>
      <c r="M14" s="24">
        <f t="shared" si="0"/>
        <v>2</v>
      </c>
      <c r="N14" s="57" t="e">
        <f>M14/#REF!</f>
        <v>#REF!</v>
      </c>
      <c r="O14" s="19"/>
      <c r="P14" s="58"/>
      <c r="Q14" s="58"/>
      <c r="T14" s="19"/>
      <c r="U14" s="19"/>
      <c r="V14" s="19"/>
      <c r="W14" s="19"/>
      <c r="X14" s="19"/>
      <c r="Y14" s="19"/>
      <c r="Z14" s="19"/>
      <c r="AA14" s="19"/>
      <c r="AB14" s="19"/>
      <c r="AC14" s="19"/>
      <c r="AD14" s="19"/>
      <c r="AE14" s="19"/>
      <c r="AF14" s="19"/>
      <c r="AG14" s="19"/>
      <c r="AH14" s="19"/>
      <c r="AI14" s="19"/>
      <c r="AJ14" s="19"/>
    </row>
    <row r="15" spans="1:36" ht="13.2">
      <c r="A15" s="25" t="s">
        <v>44</v>
      </c>
      <c r="B15" s="16" t="s">
        <v>62</v>
      </c>
      <c r="C15" s="16" t="s">
        <v>63</v>
      </c>
      <c r="D15" s="46" t="s">
        <v>207</v>
      </c>
      <c r="E15" s="46" t="s">
        <v>195</v>
      </c>
      <c r="F15" s="16" t="s">
        <v>140</v>
      </c>
      <c r="G15" s="49">
        <v>0.69791666666666663</v>
      </c>
      <c r="H15" s="79"/>
      <c r="I15" s="16" t="s">
        <v>107</v>
      </c>
      <c r="J15" s="16" t="s">
        <v>107</v>
      </c>
      <c r="K15" s="16">
        <v>3</v>
      </c>
      <c r="L15" s="16" t="s">
        <v>29</v>
      </c>
      <c r="M15" s="24">
        <f t="shared" si="0"/>
        <v>3</v>
      </c>
      <c r="N15" s="57" t="e">
        <f>M15/#REF!</f>
        <v>#REF!</v>
      </c>
      <c r="O15" s="16" t="s">
        <v>634</v>
      </c>
      <c r="P15" s="58"/>
      <c r="Q15" s="58"/>
      <c r="T15" s="19"/>
      <c r="U15" s="19"/>
      <c r="V15" s="19"/>
      <c r="W15" s="19"/>
      <c r="X15" s="19"/>
      <c r="Y15" s="19"/>
      <c r="Z15" s="19"/>
      <c r="AA15" s="19"/>
      <c r="AB15" s="19"/>
      <c r="AC15" s="19"/>
      <c r="AD15" s="19"/>
      <c r="AE15" s="19"/>
      <c r="AF15" s="19"/>
      <c r="AG15" s="19"/>
      <c r="AH15" s="19"/>
      <c r="AI15" s="19"/>
      <c r="AJ15" s="19"/>
    </row>
    <row r="16" spans="1:36" ht="13.2">
      <c r="A16" s="16" t="s">
        <v>64</v>
      </c>
      <c r="B16" s="16" t="s">
        <v>635</v>
      </c>
      <c r="C16" s="16" t="s">
        <v>66</v>
      </c>
      <c r="D16" s="46" t="s">
        <v>213</v>
      </c>
      <c r="E16" s="46" t="s">
        <v>214</v>
      </c>
      <c r="F16" s="16" t="s">
        <v>140</v>
      </c>
      <c r="G16" s="82">
        <v>0.65208333333333335</v>
      </c>
      <c r="H16" s="79"/>
      <c r="I16" s="16" t="s">
        <v>140</v>
      </c>
      <c r="J16" s="16" t="s">
        <v>140</v>
      </c>
      <c r="K16" s="16">
        <v>5</v>
      </c>
      <c r="L16" s="16">
        <v>6</v>
      </c>
      <c r="M16" s="24">
        <f t="shared" si="0"/>
        <v>11</v>
      </c>
      <c r="N16" s="57" t="e">
        <f>M16/#REF!</f>
        <v>#REF!</v>
      </c>
      <c r="O16" s="19"/>
      <c r="P16" s="58"/>
      <c r="Q16" s="58"/>
      <c r="T16" s="19"/>
      <c r="U16" s="19"/>
      <c r="V16" s="19"/>
      <c r="W16" s="19"/>
      <c r="X16" s="19"/>
      <c r="Y16" s="19"/>
      <c r="Z16" s="19"/>
      <c r="AA16" s="19"/>
      <c r="AB16" s="19"/>
      <c r="AC16" s="19"/>
      <c r="AD16" s="19"/>
      <c r="AE16" s="19"/>
      <c r="AF16" s="19"/>
      <c r="AG16" s="19"/>
      <c r="AH16" s="19"/>
      <c r="AI16" s="19"/>
      <c r="AJ16" s="19"/>
    </row>
    <row r="17" spans="1:36" ht="13.2">
      <c r="A17" s="16" t="s">
        <v>64</v>
      </c>
      <c r="B17" s="16" t="s">
        <v>68</v>
      </c>
      <c r="C17" s="16" t="s">
        <v>69</v>
      </c>
      <c r="D17" s="46" t="s">
        <v>218</v>
      </c>
      <c r="E17" s="46" t="s">
        <v>214</v>
      </c>
      <c r="F17" s="16" t="s">
        <v>140</v>
      </c>
      <c r="G17" s="116">
        <v>0.65</v>
      </c>
      <c r="H17" s="79"/>
      <c r="I17" s="16" t="s">
        <v>140</v>
      </c>
      <c r="J17" s="16" t="s">
        <v>140</v>
      </c>
      <c r="K17" s="16">
        <v>5</v>
      </c>
      <c r="L17" s="16">
        <v>10</v>
      </c>
      <c r="M17" s="24">
        <f t="shared" si="0"/>
        <v>15</v>
      </c>
      <c r="N17" s="57" t="e">
        <f>M17/#REF!</f>
        <v>#REF!</v>
      </c>
      <c r="O17" s="16"/>
      <c r="P17" s="58"/>
      <c r="Q17" s="58"/>
      <c r="T17" s="19"/>
      <c r="U17" s="19"/>
      <c r="V17" s="19"/>
      <c r="W17" s="19"/>
      <c r="X17" s="19"/>
      <c r="Y17" s="19"/>
      <c r="Z17" s="19"/>
      <c r="AA17" s="19"/>
      <c r="AB17" s="19"/>
      <c r="AC17" s="19"/>
      <c r="AD17" s="19"/>
      <c r="AE17" s="19"/>
      <c r="AF17" s="19"/>
      <c r="AG17" s="19"/>
      <c r="AH17" s="19"/>
      <c r="AI17" s="19"/>
      <c r="AJ17" s="19"/>
    </row>
    <row r="18" spans="1:36" ht="13.2">
      <c r="A18" s="16" t="s">
        <v>64</v>
      </c>
      <c r="B18" s="16" t="s">
        <v>70</v>
      </c>
      <c r="C18" s="16" t="s">
        <v>71</v>
      </c>
      <c r="D18" s="46" t="s">
        <v>220</v>
      </c>
      <c r="E18" s="46" t="s">
        <v>214</v>
      </c>
      <c r="F18" s="16" t="s">
        <v>140</v>
      </c>
      <c r="G18" s="116">
        <v>0.65138888888888891</v>
      </c>
      <c r="H18" s="79"/>
      <c r="I18" s="16" t="s">
        <v>140</v>
      </c>
      <c r="J18" s="16" t="s">
        <v>107</v>
      </c>
      <c r="K18" s="16">
        <v>5</v>
      </c>
      <c r="L18" s="16">
        <v>8</v>
      </c>
      <c r="M18" s="24">
        <f t="shared" si="0"/>
        <v>13</v>
      </c>
      <c r="N18" s="57" t="e">
        <f>M18/#REF!</f>
        <v>#REF!</v>
      </c>
      <c r="O18" s="19"/>
      <c r="P18" s="58"/>
      <c r="Q18" s="58"/>
      <c r="T18" s="19"/>
      <c r="U18" s="19"/>
      <c r="V18" s="19"/>
      <c r="W18" s="19"/>
      <c r="X18" s="19"/>
      <c r="Y18" s="19"/>
      <c r="Z18" s="19"/>
      <c r="AA18" s="19"/>
      <c r="AB18" s="19"/>
      <c r="AC18" s="19"/>
      <c r="AD18" s="19"/>
      <c r="AE18" s="19"/>
      <c r="AF18" s="19"/>
      <c r="AG18" s="19"/>
      <c r="AH18" s="19"/>
      <c r="AI18" s="19"/>
      <c r="AJ18" s="19"/>
    </row>
    <row r="19" spans="1:36" ht="13.2">
      <c r="A19" s="16" t="s">
        <v>64</v>
      </c>
      <c r="B19" s="16" t="s">
        <v>72</v>
      </c>
      <c r="C19" s="16" t="s">
        <v>73</v>
      </c>
      <c r="D19" s="46" t="s">
        <v>225</v>
      </c>
      <c r="E19" s="46" t="s">
        <v>214</v>
      </c>
      <c r="F19" s="16" t="s">
        <v>140</v>
      </c>
      <c r="G19" s="82">
        <v>0.65277777777777779</v>
      </c>
      <c r="H19" s="79"/>
      <c r="I19" s="16" t="s">
        <v>140</v>
      </c>
      <c r="J19" s="16" t="s">
        <v>107</v>
      </c>
      <c r="K19" s="16">
        <v>3</v>
      </c>
      <c r="L19" s="16">
        <v>0</v>
      </c>
      <c r="M19" s="24">
        <f t="shared" si="0"/>
        <v>3</v>
      </c>
      <c r="N19" s="57" t="e">
        <f>M19/#REF!</f>
        <v>#REF!</v>
      </c>
      <c r="O19" s="19"/>
      <c r="P19" s="58"/>
      <c r="Q19" s="58"/>
      <c r="T19" s="19"/>
      <c r="U19" s="19"/>
      <c r="V19" s="19"/>
      <c r="W19" s="19"/>
      <c r="X19" s="19"/>
      <c r="Y19" s="19"/>
      <c r="Z19" s="19"/>
      <c r="AA19" s="19"/>
      <c r="AB19" s="19"/>
      <c r="AC19" s="19"/>
      <c r="AD19" s="19"/>
      <c r="AE19" s="19"/>
      <c r="AF19" s="19"/>
      <c r="AG19" s="19"/>
      <c r="AH19" s="19"/>
      <c r="AI19" s="19"/>
      <c r="AJ19" s="19"/>
    </row>
    <row r="20" spans="1:36" ht="13.2">
      <c r="A20" s="16" t="s">
        <v>64</v>
      </c>
      <c r="B20" s="16" t="s">
        <v>74</v>
      </c>
      <c r="C20" s="16" t="s">
        <v>75</v>
      </c>
      <c r="D20" s="46" t="s">
        <v>230</v>
      </c>
      <c r="E20" s="46" t="s">
        <v>231</v>
      </c>
      <c r="F20" s="16" t="s">
        <v>140</v>
      </c>
      <c r="G20" s="49">
        <v>0.7006944444444444</v>
      </c>
      <c r="H20" s="51">
        <v>4</v>
      </c>
      <c r="I20" s="16" t="s">
        <v>140</v>
      </c>
      <c r="J20" s="16" t="s">
        <v>107</v>
      </c>
      <c r="K20" s="16">
        <v>4</v>
      </c>
      <c r="L20" s="16">
        <v>0</v>
      </c>
      <c r="M20" s="24">
        <f t="shared" si="0"/>
        <v>4</v>
      </c>
      <c r="N20" s="57" t="e">
        <f>M20/#REF!</f>
        <v>#REF!</v>
      </c>
      <c r="O20" s="19"/>
      <c r="P20" s="58"/>
      <c r="Q20" s="58"/>
      <c r="T20" s="19"/>
      <c r="U20" s="19"/>
      <c r="V20" s="19"/>
      <c r="W20" s="19"/>
      <c r="X20" s="19"/>
      <c r="Y20" s="19"/>
      <c r="Z20" s="19"/>
      <c r="AA20" s="19"/>
      <c r="AB20" s="19"/>
      <c r="AC20" s="19"/>
      <c r="AD20" s="19"/>
      <c r="AE20" s="19"/>
      <c r="AF20" s="19"/>
      <c r="AG20" s="19"/>
      <c r="AH20" s="19"/>
      <c r="AI20" s="19"/>
      <c r="AJ20" s="19"/>
    </row>
    <row r="21" spans="1:36" ht="13.2">
      <c r="A21" s="16" t="s">
        <v>64</v>
      </c>
      <c r="B21" s="16" t="s">
        <v>78</v>
      </c>
      <c r="C21" s="16" t="s">
        <v>80</v>
      </c>
      <c r="D21" s="46" t="s">
        <v>237</v>
      </c>
      <c r="E21" s="46" t="s">
        <v>231</v>
      </c>
      <c r="F21" s="16" t="s">
        <v>140</v>
      </c>
      <c r="G21" s="49">
        <v>0.69791666666666663</v>
      </c>
      <c r="H21" s="79"/>
      <c r="I21" s="16" t="s">
        <v>140</v>
      </c>
      <c r="J21" s="16" t="s">
        <v>107</v>
      </c>
      <c r="K21" s="16">
        <v>5</v>
      </c>
      <c r="L21" s="16">
        <v>2</v>
      </c>
      <c r="M21" s="24">
        <f t="shared" si="0"/>
        <v>7</v>
      </c>
      <c r="N21" s="57" t="e">
        <f>M21/#REF!</f>
        <v>#REF!</v>
      </c>
      <c r="O21" s="19"/>
      <c r="P21" s="58"/>
      <c r="Q21" s="58"/>
      <c r="T21" s="19"/>
      <c r="U21" s="19"/>
      <c r="V21" s="19"/>
      <c r="W21" s="19"/>
      <c r="X21" s="19"/>
      <c r="Y21" s="19"/>
      <c r="Z21" s="19"/>
      <c r="AA21" s="19"/>
      <c r="AB21" s="19"/>
      <c r="AC21" s="19"/>
      <c r="AD21" s="19"/>
      <c r="AE21" s="19"/>
      <c r="AF21" s="19"/>
      <c r="AG21" s="19"/>
      <c r="AH21" s="19"/>
      <c r="AI21" s="19"/>
      <c r="AJ21" s="19"/>
    </row>
    <row r="22" spans="1:36" ht="13.2">
      <c r="A22" s="16" t="s">
        <v>64</v>
      </c>
      <c r="B22" s="16" t="s">
        <v>640</v>
      </c>
      <c r="C22" s="16" t="s">
        <v>82</v>
      </c>
      <c r="D22" s="46" t="s">
        <v>241</v>
      </c>
      <c r="E22" s="46" t="s">
        <v>231</v>
      </c>
      <c r="F22" s="16" t="s">
        <v>140</v>
      </c>
      <c r="G22" s="49">
        <v>0.69722222222222219</v>
      </c>
      <c r="H22" s="79"/>
      <c r="I22" s="16" t="s">
        <v>140</v>
      </c>
      <c r="J22" s="16" t="s">
        <v>140</v>
      </c>
      <c r="K22" s="16">
        <v>4</v>
      </c>
      <c r="L22" s="16">
        <v>6</v>
      </c>
      <c r="M22" s="24">
        <f t="shared" si="0"/>
        <v>10</v>
      </c>
      <c r="N22" s="57" t="e">
        <f>M22/#REF!</f>
        <v>#REF!</v>
      </c>
      <c r="O22" s="19"/>
      <c r="P22" s="58"/>
      <c r="Q22" s="58"/>
      <c r="T22" s="19"/>
      <c r="U22" s="19"/>
      <c r="V22" s="19"/>
      <c r="W22" s="19"/>
      <c r="X22" s="19"/>
      <c r="Y22" s="19"/>
      <c r="Z22" s="19"/>
      <c r="AA22" s="19"/>
      <c r="AB22" s="19"/>
      <c r="AC22" s="19"/>
      <c r="AD22" s="19"/>
      <c r="AE22" s="19"/>
      <c r="AF22" s="19"/>
      <c r="AG22" s="19"/>
      <c r="AH22" s="19"/>
      <c r="AI22" s="19"/>
      <c r="AJ22" s="19"/>
    </row>
    <row r="23" spans="1:36" ht="13.2">
      <c r="A23" s="16" t="s">
        <v>64</v>
      </c>
      <c r="B23" s="16" t="s">
        <v>209</v>
      </c>
      <c r="C23" s="16" t="s">
        <v>210</v>
      </c>
      <c r="D23" s="46" t="s">
        <v>596</v>
      </c>
      <c r="E23" s="46" t="s">
        <v>231</v>
      </c>
      <c r="F23" s="16" t="s">
        <v>107</v>
      </c>
      <c r="G23" s="49"/>
      <c r="H23" s="79"/>
      <c r="I23" s="16"/>
      <c r="J23" s="16" t="s">
        <v>107</v>
      </c>
      <c r="K23" s="16">
        <v>5</v>
      </c>
      <c r="L23" s="16">
        <v>2</v>
      </c>
      <c r="M23" s="24">
        <f t="shared" si="0"/>
        <v>7</v>
      </c>
      <c r="N23" s="57" t="e">
        <f>M23/#REF!</f>
        <v>#REF!</v>
      </c>
      <c r="O23" s="19"/>
      <c r="P23" s="58"/>
      <c r="Q23" s="58"/>
      <c r="T23" s="19"/>
      <c r="U23" s="19"/>
      <c r="V23" s="19"/>
      <c r="W23" s="19"/>
      <c r="X23" s="19"/>
      <c r="Y23" s="19"/>
      <c r="Z23" s="19"/>
      <c r="AA23" s="19"/>
      <c r="AB23" s="19"/>
      <c r="AC23" s="19"/>
      <c r="AD23" s="19"/>
      <c r="AE23" s="19"/>
      <c r="AF23" s="19"/>
      <c r="AG23" s="19"/>
      <c r="AH23" s="19"/>
      <c r="AI23" s="19"/>
      <c r="AJ23" s="19"/>
    </row>
    <row r="24" spans="1:36" ht="13.2">
      <c r="A24" s="16" t="s">
        <v>84</v>
      </c>
      <c r="B24" s="16" t="s">
        <v>85</v>
      </c>
      <c r="C24" s="16" t="s">
        <v>86</v>
      </c>
      <c r="D24" s="46" t="s">
        <v>244</v>
      </c>
      <c r="E24" s="46" t="s">
        <v>245</v>
      </c>
      <c r="F24" s="16" t="s">
        <v>140</v>
      </c>
      <c r="G24" s="49">
        <v>0.5625</v>
      </c>
      <c r="H24" s="51"/>
      <c r="I24" s="51"/>
      <c r="J24" s="16" t="s">
        <v>107</v>
      </c>
      <c r="K24" s="16">
        <v>4</v>
      </c>
      <c r="L24" s="16">
        <v>0</v>
      </c>
      <c r="M24" s="24">
        <f t="shared" si="0"/>
        <v>4</v>
      </c>
      <c r="N24" s="57" t="e">
        <f>M24/#REF!</f>
        <v>#REF!</v>
      </c>
      <c r="O24" s="19"/>
      <c r="P24" s="58"/>
      <c r="Q24" s="58"/>
      <c r="T24" s="19"/>
      <c r="U24" s="19"/>
      <c r="V24" s="19"/>
      <c r="W24" s="19"/>
      <c r="X24" s="19"/>
      <c r="Y24" s="19"/>
      <c r="Z24" s="19"/>
      <c r="AA24" s="19"/>
      <c r="AB24" s="19"/>
      <c r="AC24" s="19"/>
      <c r="AD24" s="19"/>
      <c r="AE24" s="19"/>
      <c r="AF24" s="19"/>
      <c r="AG24" s="19"/>
      <c r="AH24" s="19"/>
      <c r="AI24" s="19"/>
      <c r="AJ24" s="19"/>
    </row>
    <row r="25" spans="1:36" ht="13.2">
      <c r="A25" s="16" t="s">
        <v>84</v>
      </c>
      <c r="B25" s="16" t="s">
        <v>91</v>
      </c>
      <c r="C25" s="16" t="s">
        <v>92</v>
      </c>
      <c r="D25" s="46" t="s">
        <v>251</v>
      </c>
      <c r="E25" s="46" t="s">
        <v>245</v>
      </c>
      <c r="F25" s="16" t="s">
        <v>107</v>
      </c>
      <c r="G25" s="49"/>
      <c r="H25" s="51"/>
      <c r="I25" s="16"/>
      <c r="J25" s="16" t="s">
        <v>107</v>
      </c>
      <c r="K25" s="16">
        <v>3</v>
      </c>
      <c r="L25" s="16">
        <v>2</v>
      </c>
      <c r="M25" s="24">
        <f t="shared" si="0"/>
        <v>5</v>
      </c>
      <c r="N25" s="57" t="e">
        <f>M25/#REF!</f>
        <v>#REF!</v>
      </c>
      <c r="O25" s="19"/>
      <c r="P25" s="58"/>
      <c r="Q25" s="58"/>
      <c r="T25" s="19"/>
      <c r="U25" s="19"/>
      <c r="V25" s="19"/>
      <c r="W25" s="19"/>
      <c r="X25" s="19"/>
      <c r="Y25" s="19"/>
      <c r="Z25" s="19"/>
      <c r="AA25" s="19"/>
      <c r="AB25" s="19"/>
      <c r="AC25" s="19"/>
      <c r="AD25" s="19"/>
      <c r="AE25" s="19"/>
      <c r="AF25" s="19"/>
      <c r="AG25" s="19"/>
      <c r="AH25" s="19"/>
      <c r="AI25" s="19"/>
      <c r="AJ25" s="19"/>
    </row>
    <row r="26" spans="1:36" ht="13.2">
      <c r="A26" s="16" t="s">
        <v>84</v>
      </c>
      <c r="B26" s="16" t="s">
        <v>95</v>
      </c>
      <c r="C26" s="16" t="s">
        <v>96</v>
      </c>
      <c r="D26" s="46" t="s">
        <v>259</v>
      </c>
      <c r="E26" s="46" t="s">
        <v>245</v>
      </c>
      <c r="F26" s="16" t="s">
        <v>140</v>
      </c>
      <c r="G26" s="49">
        <v>0.5625</v>
      </c>
      <c r="H26" s="51"/>
      <c r="I26" s="16"/>
      <c r="J26" s="16" t="s">
        <v>107</v>
      </c>
      <c r="K26" s="154" t="s">
        <v>29</v>
      </c>
      <c r="L26" s="16" t="s">
        <v>29</v>
      </c>
      <c r="M26" s="24">
        <f t="shared" si="0"/>
        <v>0</v>
      </c>
      <c r="N26" s="57" t="e">
        <f>M26/#REF!</f>
        <v>#REF!</v>
      </c>
      <c r="O26" s="16" t="s">
        <v>647</v>
      </c>
      <c r="P26" s="58"/>
      <c r="Q26" s="58"/>
      <c r="T26" s="19"/>
      <c r="U26" s="19"/>
      <c r="V26" s="19"/>
      <c r="W26" s="19"/>
      <c r="X26" s="19"/>
      <c r="Y26" s="19"/>
      <c r="Z26" s="19"/>
      <c r="AA26" s="19"/>
      <c r="AB26" s="19"/>
      <c r="AC26" s="19"/>
      <c r="AD26" s="19"/>
      <c r="AE26" s="19"/>
      <c r="AF26" s="19"/>
      <c r="AG26" s="19"/>
      <c r="AH26" s="19"/>
      <c r="AI26" s="19"/>
      <c r="AJ26" s="19"/>
    </row>
    <row r="27" spans="1:36" ht="13.2">
      <c r="A27" s="16" t="s">
        <v>84</v>
      </c>
      <c r="B27" s="16" t="s">
        <v>99</v>
      </c>
      <c r="C27" s="16" t="s">
        <v>100</v>
      </c>
      <c r="D27" s="46" t="s">
        <v>262</v>
      </c>
      <c r="E27" s="46" t="s">
        <v>245</v>
      </c>
      <c r="F27" s="16" t="s">
        <v>140</v>
      </c>
      <c r="G27" s="49">
        <v>0.5625</v>
      </c>
      <c r="H27" s="51"/>
      <c r="I27" s="16"/>
      <c r="J27" s="16" t="s">
        <v>140</v>
      </c>
      <c r="K27" s="16">
        <v>3</v>
      </c>
      <c r="L27" s="16">
        <v>5</v>
      </c>
      <c r="M27" s="24">
        <f t="shared" si="0"/>
        <v>8</v>
      </c>
      <c r="N27" s="57" t="e">
        <f>M27/#REF!</f>
        <v>#REF!</v>
      </c>
      <c r="O27" s="19"/>
      <c r="P27" s="58"/>
      <c r="Q27" s="58"/>
      <c r="T27" s="19"/>
      <c r="U27" s="19"/>
      <c r="V27" s="19"/>
      <c r="W27" s="19"/>
      <c r="X27" s="19"/>
      <c r="Y27" s="19"/>
      <c r="Z27" s="19"/>
      <c r="AA27" s="19"/>
      <c r="AB27" s="19"/>
      <c r="AC27" s="19"/>
      <c r="AD27" s="19"/>
      <c r="AE27" s="19"/>
      <c r="AF27" s="19"/>
      <c r="AG27" s="19"/>
      <c r="AH27" s="19"/>
      <c r="AI27" s="19"/>
      <c r="AJ27" s="19"/>
    </row>
    <row r="28" spans="1:36" ht="13.2">
      <c r="A28" s="16" t="s">
        <v>84</v>
      </c>
      <c r="B28" s="16" t="s">
        <v>111</v>
      </c>
      <c r="C28" s="16" t="s">
        <v>114</v>
      </c>
      <c r="D28" s="46" t="s">
        <v>271</v>
      </c>
      <c r="E28" s="46" t="s">
        <v>272</v>
      </c>
      <c r="F28" s="16" t="s">
        <v>140</v>
      </c>
      <c r="G28" s="91">
        <v>0.60972222222222228</v>
      </c>
      <c r="H28" s="51">
        <v>3</v>
      </c>
      <c r="I28" s="16"/>
      <c r="J28" s="16" t="s">
        <v>107</v>
      </c>
      <c r="K28" s="16">
        <v>5</v>
      </c>
      <c r="L28" s="16">
        <v>7</v>
      </c>
      <c r="M28" s="24">
        <f t="shared" si="0"/>
        <v>12</v>
      </c>
      <c r="N28" s="57" t="e">
        <f>M28/#REF!</f>
        <v>#REF!</v>
      </c>
      <c r="O28" s="19"/>
      <c r="P28" s="58"/>
      <c r="Q28" s="58"/>
      <c r="T28" s="19"/>
      <c r="U28" s="19"/>
      <c r="V28" s="19"/>
      <c r="W28" s="19"/>
      <c r="X28" s="19"/>
      <c r="Y28" s="19"/>
      <c r="Z28" s="19"/>
      <c r="AA28" s="19"/>
      <c r="AB28" s="19"/>
      <c r="AC28" s="19"/>
      <c r="AD28" s="19"/>
      <c r="AE28" s="19"/>
      <c r="AF28" s="19"/>
      <c r="AG28" s="19"/>
      <c r="AH28" s="19"/>
      <c r="AI28" s="19"/>
      <c r="AJ28" s="19"/>
    </row>
    <row r="29" spans="1:36" ht="13.2">
      <c r="A29" s="16" t="s">
        <v>84</v>
      </c>
      <c r="B29" s="16" t="s">
        <v>120</v>
      </c>
      <c r="C29" s="16" t="s">
        <v>121</v>
      </c>
      <c r="D29" s="46" t="s">
        <v>275</v>
      </c>
      <c r="E29" s="46" t="s">
        <v>272</v>
      </c>
      <c r="F29" s="16" t="s">
        <v>140</v>
      </c>
      <c r="G29" s="91">
        <v>0.60763888888888884</v>
      </c>
      <c r="H29" s="51"/>
      <c r="I29" s="16"/>
      <c r="J29" s="16" t="s">
        <v>107</v>
      </c>
      <c r="K29" s="16">
        <v>5</v>
      </c>
      <c r="L29" s="16">
        <v>10</v>
      </c>
      <c r="M29" s="24">
        <f t="shared" si="0"/>
        <v>15</v>
      </c>
      <c r="N29" s="57" t="e">
        <f>M29/#REF!</f>
        <v>#REF!</v>
      </c>
      <c r="O29" s="19"/>
      <c r="P29" s="58"/>
      <c r="Q29" s="58"/>
      <c r="T29" s="19"/>
      <c r="U29" s="19"/>
      <c r="V29" s="19"/>
      <c r="W29" s="19"/>
      <c r="X29" s="19"/>
      <c r="Y29" s="19"/>
      <c r="Z29" s="19"/>
      <c r="AA29" s="19"/>
      <c r="AB29" s="19"/>
      <c r="AC29" s="19"/>
      <c r="AD29" s="19"/>
      <c r="AE29" s="19"/>
      <c r="AF29" s="19"/>
      <c r="AG29" s="19"/>
      <c r="AH29" s="19"/>
      <c r="AI29" s="19"/>
      <c r="AJ29" s="19"/>
    </row>
    <row r="30" spans="1:36" ht="13.2">
      <c r="A30" s="16" t="s">
        <v>84</v>
      </c>
      <c r="B30" s="16" t="s">
        <v>124</v>
      </c>
      <c r="C30" s="16" t="s">
        <v>125</v>
      </c>
      <c r="D30" s="46" t="s">
        <v>276</v>
      </c>
      <c r="E30" s="46" t="s">
        <v>272</v>
      </c>
      <c r="F30" s="16" t="s">
        <v>140</v>
      </c>
      <c r="G30" s="91">
        <v>0.60763888888888884</v>
      </c>
      <c r="H30" s="79"/>
      <c r="I30" s="16"/>
      <c r="J30" s="16" t="s">
        <v>107</v>
      </c>
      <c r="K30" s="16">
        <v>4</v>
      </c>
      <c r="L30" s="16">
        <v>8</v>
      </c>
      <c r="M30" s="24">
        <f t="shared" si="0"/>
        <v>12</v>
      </c>
      <c r="N30" s="57" t="e">
        <f>M30/#REF!</f>
        <v>#REF!</v>
      </c>
      <c r="O30" s="19"/>
      <c r="P30" s="58"/>
      <c r="Q30" s="58"/>
      <c r="T30" s="19"/>
      <c r="U30" s="19"/>
      <c r="V30" s="19"/>
      <c r="W30" s="19"/>
      <c r="X30" s="19"/>
      <c r="Y30" s="19"/>
      <c r="Z30" s="19"/>
      <c r="AA30" s="19"/>
      <c r="AB30" s="19"/>
      <c r="AC30" s="19"/>
      <c r="AD30" s="19"/>
      <c r="AE30" s="19"/>
      <c r="AF30" s="19"/>
      <c r="AG30" s="19"/>
      <c r="AH30" s="19"/>
      <c r="AI30" s="19"/>
      <c r="AJ30" s="19"/>
    </row>
    <row r="31" spans="1:36" ht="13.2">
      <c r="A31" s="16" t="s">
        <v>84</v>
      </c>
      <c r="B31" s="16" t="s">
        <v>126</v>
      </c>
      <c r="C31" s="16" t="s">
        <v>127</v>
      </c>
      <c r="D31" s="46" t="s">
        <v>279</v>
      </c>
      <c r="E31" s="46" t="s">
        <v>272</v>
      </c>
      <c r="F31" s="16" t="s">
        <v>140</v>
      </c>
      <c r="G31" s="91">
        <v>0.60763888888888884</v>
      </c>
      <c r="H31" s="79"/>
      <c r="I31" s="16"/>
      <c r="J31" s="16" t="s">
        <v>107</v>
      </c>
      <c r="K31" s="16">
        <v>5</v>
      </c>
      <c r="L31" s="16">
        <v>4</v>
      </c>
      <c r="M31" s="24">
        <f t="shared" si="0"/>
        <v>9</v>
      </c>
      <c r="N31" s="57" t="e">
        <f>M31/#REF!</f>
        <v>#REF!</v>
      </c>
      <c r="O31" s="19"/>
      <c r="P31" s="58"/>
      <c r="Q31" s="58"/>
      <c r="T31" s="19"/>
      <c r="U31" s="19"/>
      <c r="V31" s="19"/>
      <c r="W31" s="19"/>
      <c r="X31" s="19"/>
      <c r="Y31" s="19"/>
      <c r="Z31" s="19"/>
      <c r="AA31" s="19"/>
      <c r="AB31" s="19"/>
      <c r="AC31" s="19"/>
      <c r="AD31" s="19"/>
      <c r="AE31" s="19"/>
      <c r="AF31" s="19"/>
      <c r="AG31" s="19"/>
      <c r="AH31" s="19"/>
      <c r="AI31" s="19"/>
      <c r="AJ31" s="19"/>
    </row>
    <row r="32" spans="1:36" ht="13.2">
      <c r="A32" s="16" t="s">
        <v>132</v>
      </c>
      <c r="B32" s="16" t="s">
        <v>133</v>
      </c>
      <c r="C32" s="16" t="s">
        <v>134</v>
      </c>
      <c r="D32" s="46" t="s">
        <v>289</v>
      </c>
      <c r="E32" s="46" t="s">
        <v>123</v>
      </c>
      <c r="F32" s="16" t="s">
        <v>140</v>
      </c>
      <c r="G32" s="91">
        <v>0.56388888888888888</v>
      </c>
      <c r="H32" s="51">
        <v>2</v>
      </c>
      <c r="I32" s="16"/>
      <c r="J32" s="16" t="s">
        <v>140</v>
      </c>
      <c r="K32" s="16">
        <v>4</v>
      </c>
      <c r="L32" s="16">
        <v>4</v>
      </c>
      <c r="M32" s="24">
        <f t="shared" si="0"/>
        <v>8</v>
      </c>
      <c r="N32" s="57" t="e">
        <f>M32/#REF!</f>
        <v>#REF!</v>
      </c>
      <c r="O32" s="16"/>
      <c r="P32" s="58"/>
      <c r="Q32" s="58"/>
      <c r="T32" s="19"/>
      <c r="U32" s="19"/>
      <c r="V32" s="19"/>
      <c r="W32" s="19"/>
      <c r="X32" s="19"/>
      <c r="Y32" s="19"/>
      <c r="Z32" s="19"/>
      <c r="AA32" s="19"/>
      <c r="AB32" s="19"/>
      <c r="AC32" s="19"/>
      <c r="AD32" s="19"/>
      <c r="AE32" s="19"/>
      <c r="AF32" s="19"/>
      <c r="AG32" s="19"/>
      <c r="AH32" s="19"/>
      <c r="AI32" s="19"/>
      <c r="AJ32" s="19"/>
    </row>
    <row r="33" spans="1:36" ht="13.2">
      <c r="A33" s="16" t="s">
        <v>132</v>
      </c>
      <c r="B33" s="16" t="s">
        <v>135</v>
      </c>
      <c r="C33" s="16" t="s">
        <v>136</v>
      </c>
      <c r="D33" s="46" t="s">
        <v>295</v>
      </c>
      <c r="E33" s="46" t="s">
        <v>123</v>
      </c>
      <c r="F33" s="16" t="s">
        <v>140</v>
      </c>
      <c r="G33" s="91">
        <v>0.56388888888888888</v>
      </c>
      <c r="H33" s="51">
        <v>2</v>
      </c>
      <c r="I33" s="16"/>
      <c r="J33" s="16" t="s">
        <v>107</v>
      </c>
      <c r="K33" s="16">
        <v>3</v>
      </c>
      <c r="L33" s="16">
        <v>0</v>
      </c>
      <c r="M33" s="24">
        <f t="shared" si="0"/>
        <v>3</v>
      </c>
      <c r="N33" s="57" t="e">
        <f>M33/#REF!</f>
        <v>#REF!</v>
      </c>
      <c r="O33" s="19"/>
      <c r="P33" s="58"/>
      <c r="Q33" s="58"/>
      <c r="T33" s="19"/>
      <c r="U33" s="19"/>
      <c r="V33" s="19"/>
      <c r="W33" s="19"/>
      <c r="X33" s="19"/>
      <c r="Y33" s="19"/>
      <c r="Z33" s="19"/>
      <c r="AA33" s="19"/>
      <c r="AB33" s="19"/>
      <c r="AC33" s="19"/>
      <c r="AD33" s="19"/>
      <c r="AE33" s="19"/>
      <c r="AF33" s="19"/>
      <c r="AG33" s="19"/>
      <c r="AH33" s="19"/>
      <c r="AI33" s="19"/>
      <c r="AJ33" s="19"/>
    </row>
    <row r="34" spans="1:36" ht="13.2">
      <c r="A34" s="16" t="s">
        <v>132</v>
      </c>
      <c r="B34" s="16" t="s">
        <v>87</v>
      </c>
      <c r="C34" s="16" t="s">
        <v>88</v>
      </c>
      <c r="D34" s="46" t="s">
        <v>298</v>
      </c>
      <c r="E34" s="46" t="s">
        <v>123</v>
      </c>
      <c r="F34" s="16" t="s">
        <v>140</v>
      </c>
      <c r="G34" s="91">
        <v>0.5625</v>
      </c>
      <c r="H34" s="51"/>
      <c r="I34" s="16"/>
      <c r="J34" s="16" t="s">
        <v>140</v>
      </c>
      <c r="K34" s="16">
        <v>5</v>
      </c>
      <c r="L34" s="16">
        <v>12</v>
      </c>
      <c r="M34" s="24">
        <f t="shared" si="0"/>
        <v>17</v>
      </c>
      <c r="N34" s="57" t="e">
        <f>M34/#REF!</f>
        <v>#REF!</v>
      </c>
      <c r="O34" s="36"/>
      <c r="P34" s="58"/>
      <c r="Q34" s="58"/>
      <c r="T34" s="19"/>
      <c r="U34" s="19"/>
      <c r="V34" s="19"/>
      <c r="W34" s="19"/>
      <c r="X34" s="19"/>
      <c r="Y34" s="19"/>
      <c r="Z34" s="19"/>
      <c r="AA34" s="19"/>
      <c r="AB34" s="19"/>
      <c r="AC34" s="19"/>
      <c r="AD34" s="19"/>
      <c r="AE34" s="19"/>
      <c r="AF34" s="19"/>
      <c r="AG34" s="19"/>
      <c r="AH34" s="19"/>
      <c r="AI34" s="19"/>
      <c r="AJ34" s="19"/>
    </row>
    <row r="35" spans="1:36" ht="13.2">
      <c r="A35" s="16" t="s">
        <v>132</v>
      </c>
      <c r="B35" s="16" t="s">
        <v>137</v>
      </c>
      <c r="C35" s="16" t="s">
        <v>138</v>
      </c>
      <c r="D35" s="46" t="s">
        <v>303</v>
      </c>
      <c r="E35" s="46" t="s">
        <v>123</v>
      </c>
      <c r="F35" s="16" t="s">
        <v>140</v>
      </c>
      <c r="G35" s="49">
        <v>0.5625</v>
      </c>
      <c r="H35" s="79"/>
      <c r="I35" s="16"/>
      <c r="J35" s="16" t="s">
        <v>107</v>
      </c>
      <c r="K35" s="16">
        <v>3</v>
      </c>
      <c r="L35" s="16">
        <v>0</v>
      </c>
      <c r="M35" s="24">
        <f t="shared" si="0"/>
        <v>3</v>
      </c>
      <c r="N35" s="57" t="e">
        <f>M35/#REF!</f>
        <v>#REF!</v>
      </c>
      <c r="O35" s="64"/>
      <c r="P35" s="58"/>
      <c r="Q35" s="58"/>
      <c r="T35" s="19"/>
      <c r="U35" s="19"/>
      <c r="V35" s="19"/>
      <c r="W35" s="19"/>
      <c r="X35" s="19"/>
      <c r="Y35" s="19"/>
      <c r="Z35" s="19"/>
      <c r="AA35" s="19"/>
      <c r="AB35" s="19"/>
      <c r="AC35" s="19"/>
      <c r="AD35" s="19"/>
      <c r="AE35" s="19"/>
      <c r="AF35" s="19"/>
      <c r="AG35" s="19"/>
      <c r="AH35" s="19"/>
      <c r="AI35" s="19"/>
      <c r="AJ35" s="19"/>
    </row>
    <row r="36" spans="1:36" ht="13.2">
      <c r="A36" s="16" t="s">
        <v>132</v>
      </c>
      <c r="B36" s="16" t="s">
        <v>141</v>
      </c>
      <c r="C36" s="16" t="s">
        <v>142</v>
      </c>
      <c r="D36" s="46" t="s">
        <v>308</v>
      </c>
      <c r="E36" s="46" t="s">
        <v>272</v>
      </c>
      <c r="F36" s="16" t="s">
        <v>140</v>
      </c>
      <c r="G36" s="49">
        <v>0.60763888888888884</v>
      </c>
      <c r="H36" s="79"/>
      <c r="I36" s="16"/>
      <c r="J36" s="16" t="s">
        <v>140</v>
      </c>
      <c r="K36" s="16">
        <v>2</v>
      </c>
      <c r="L36" s="16" t="s">
        <v>29</v>
      </c>
      <c r="M36" s="24">
        <f t="shared" si="0"/>
        <v>2</v>
      </c>
      <c r="N36" s="57" t="e">
        <f>M36/#REF!</f>
        <v>#REF!</v>
      </c>
      <c r="O36" s="16"/>
      <c r="P36" s="58"/>
      <c r="Q36" s="58"/>
      <c r="T36" s="19"/>
      <c r="U36" s="19"/>
      <c r="V36" s="19"/>
      <c r="W36" s="19"/>
      <c r="X36" s="19"/>
      <c r="Y36" s="19"/>
      <c r="Z36" s="19"/>
      <c r="AA36" s="19"/>
      <c r="AB36" s="19"/>
      <c r="AC36" s="19"/>
      <c r="AD36" s="19"/>
      <c r="AE36" s="19"/>
      <c r="AF36" s="19"/>
      <c r="AG36" s="19"/>
      <c r="AH36" s="19"/>
      <c r="AI36" s="19"/>
      <c r="AJ36" s="19"/>
    </row>
    <row r="37" spans="1:36" ht="13.2">
      <c r="A37" s="16" t="s">
        <v>132</v>
      </c>
      <c r="B37" s="16" t="s">
        <v>143</v>
      </c>
      <c r="C37" s="16" t="s">
        <v>145</v>
      </c>
      <c r="D37" s="46" t="s">
        <v>314</v>
      </c>
      <c r="E37" s="46" t="s">
        <v>272</v>
      </c>
      <c r="F37" s="16" t="s">
        <v>140</v>
      </c>
      <c r="G37" s="49">
        <v>0.61041666666666672</v>
      </c>
      <c r="H37" s="51">
        <v>4</v>
      </c>
      <c r="I37" s="16"/>
      <c r="J37" s="16" t="s">
        <v>107</v>
      </c>
      <c r="K37" s="16">
        <v>5</v>
      </c>
      <c r="L37" s="16">
        <v>4</v>
      </c>
      <c r="M37" s="24">
        <f t="shared" si="0"/>
        <v>9</v>
      </c>
      <c r="N37" s="57" t="e">
        <f>M37/#REF!</f>
        <v>#REF!</v>
      </c>
      <c r="O37" s="16"/>
      <c r="P37" s="58"/>
      <c r="Q37" s="58"/>
      <c r="T37" s="19"/>
      <c r="U37" s="19"/>
      <c r="V37" s="19"/>
      <c r="W37" s="19"/>
      <c r="X37" s="19"/>
      <c r="Y37" s="19"/>
      <c r="Z37" s="19"/>
      <c r="AA37" s="19"/>
      <c r="AB37" s="19"/>
      <c r="AC37" s="19"/>
      <c r="AD37" s="19"/>
      <c r="AE37" s="19"/>
      <c r="AF37" s="19"/>
      <c r="AG37" s="19"/>
      <c r="AH37" s="19"/>
      <c r="AI37" s="19"/>
      <c r="AJ37" s="19"/>
    </row>
    <row r="38" spans="1:36" ht="13.2">
      <c r="A38" s="16" t="s">
        <v>132</v>
      </c>
      <c r="B38" s="16" t="s">
        <v>147</v>
      </c>
      <c r="C38" s="16" t="s">
        <v>148</v>
      </c>
      <c r="D38" s="46" t="s">
        <v>323</v>
      </c>
      <c r="E38" s="46" t="s">
        <v>272</v>
      </c>
      <c r="F38" s="16" t="s">
        <v>140</v>
      </c>
      <c r="G38" s="49">
        <v>0.60763888888888884</v>
      </c>
      <c r="H38" s="79"/>
      <c r="I38" s="16"/>
      <c r="J38" s="16" t="s">
        <v>107</v>
      </c>
      <c r="K38" s="16">
        <v>4</v>
      </c>
      <c r="L38" s="16">
        <v>8</v>
      </c>
      <c r="M38" s="24">
        <f t="shared" si="0"/>
        <v>12</v>
      </c>
      <c r="N38" s="57" t="e">
        <f>M38/#REF!</f>
        <v>#REF!</v>
      </c>
      <c r="O38" s="16"/>
      <c r="P38" s="58"/>
      <c r="Q38" s="58"/>
      <c r="T38" s="19"/>
      <c r="U38" s="19"/>
      <c r="V38" s="19"/>
      <c r="W38" s="19"/>
      <c r="X38" s="19"/>
      <c r="Y38" s="19"/>
      <c r="Z38" s="19"/>
      <c r="AA38" s="19"/>
      <c r="AB38" s="19"/>
      <c r="AC38" s="19"/>
      <c r="AD38" s="19"/>
      <c r="AE38" s="19"/>
      <c r="AF38" s="19"/>
      <c r="AG38" s="19"/>
      <c r="AH38" s="19"/>
      <c r="AI38" s="19"/>
      <c r="AJ38" s="19"/>
    </row>
    <row r="39" spans="1:36" ht="13.2">
      <c r="A39" s="16" t="s">
        <v>132</v>
      </c>
      <c r="B39" s="16" t="s">
        <v>149</v>
      </c>
      <c r="C39" s="16" t="s">
        <v>151</v>
      </c>
      <c r="D39" s="46" t="s">
        <v>327</v>
      </c>
      <c r="E39" s="46" t="s">
        <v>272</v>
      </c>
      <c r="F39" s="16" t="s">
        <v>140</v>
      </c>
      <c r="G39" s="49">
        <v>0.61041666666666672</v>
      </c>
      <c r="H39" s="51">
        <v>4</v>
      </c>
      <c r="I39" s="16"/>
      <c r="J39" s="16" t="s">
        <v>140</v>
      </c>
      <c r="K39" s="16" t="s">
        <v>29</v>
      </c>
      <c r="L39" s="16">
        <v>12</v>
      </c>
      <c r="M39" s="24">
        <f t="shared" si="0"/>
        <v>12</v>
      </c>
      <c r="N39" s="57" t="e">
        <f>M39/#REF!</f>
        <v>#REF!</v>
      </c>
      <c r="O39" s="16"/>
      <c r="P39" s="58"/>
      <c r="Q39" s="58"/>
      <c r="T39" s="19"/>
      <c r="U39" s="19"/>
      <c r="V39" s="19"/>
      <c r="W39" s="19"/>
      <c r="X39" s="19"/>
      <c r="Y39" s="19"/>
      <c r="Z39" s="19"/>
      <c r="AA39" s="19"/>
      <c r="AB39" s="19"/>
      <c r="AC39" s="19"/>
      <c r="AD39" s="19"/>
      <c r="AE39" s="19"/>
      <c r="AF39" s="19"/>
      <c r="AG39" s="19"/>
      <c r="AH39" s="19"/>
      <c r="AI39" s="19"/>
      <c r="AJ39" s="19"/>
    </row>
    <row r="40" spans="1:36" ht="13.2">
      <c r="A40" s="16" t="s">
        <v>155</v>
      </c>
      <c r="B40" s="16" t="s">
        <v>156</v>
      </c>
      <c r="C40" s="16" t="s">
        <v>157</v>
      </c>
      <c r="D40" s="46" t="s">
        <v>331</v>
      </c>
      <c r="E40" s="46" t="s">
        <v>332</v>
      </c>
      <c r="F40" s="16" t="s">
        <v>107</v>
      </c>
      <c r="G40" s="153"/>
      <c r="H40" s="79"/>
      <c r="I40" s="16"/>
      <c r="J40" s="16" t="s">
        <v>140</v>
      </c>
      <c r="K40" s="16"/>
      <c r="L40" s="16"/>
      <c r="M40" s="24">
        <f t="shared" si="0"/>
        <v>0</v>
      </c>
      <c r="N40" s="57" t="e">
        <f>M40/#REF!</f>
        <v>#REF!</v>
      </c>
      <c r="O40" s="19"/>
      <c r="P40" s="58"/>
      <c r="Q40" s="58"/>
      <c r="T40" s="19"/>
      <c r="U40" s="19"/>
      <c r="V40" s="19"/>
      <c r="W40" s="19"/>
      <c r="X40" s="19"/>
      <c r="Y40" s="19"/>
      <c r="Z40" s="19"/>
      <c r="AA40" s="19"/>
      <c r="AB40" s="19"/>
      <c r="AC40" s="19"/>
      <c r="AD40" s="19"/>
      <c r="AE40" s="19"/>
      <c r="AF40" s="19"/>
      <c r="AG40" s="19"/>
      <c r="AH40" s="19"/>
      <c r="AI40" s="19"/>
      <c r="AJ40" s="19"/>
    </row>
    <row r="41" spans="1:36" ht="13.2">
      <c r="A41" s="16" t="s">
        <v>155</v>
      </c>
      <c r="B41" s="16" t="s">
        <v>160</v>
      </c>
      <c r="C41" s="16" t="s">
        <v>161</v>
      </c>
      <c r="D41" s="46" t="s">
        <v>337</v>
      </c>
      <c r="E41" s="46" t="s">
        <v>332</v>
      </c>
      <c r="F41" s="16" t="s">
        <v>140</v>
      </c>
      <c r="G41" s="153">
        <v>0.15277777777777779</v>
      </c>
      <c r="H41" s="79"/>
      <c r="I41" s="16"/>
      <c r="J41" s="16" t="s">
        <v>107</v>
      </c>
      <c r="K41" s="16" t="s">
        <v>29</v>
      </c>
      <c r="L41" s="16" t="s">
        <v>29</v>
      </c>
      <c r="M41" s="24">
        <f t="shared" si="0"/>
        <v>0</v>
      </c>
      <c r="N41" s="57" t="e">
        <f>M41/#REF!</f>
        <v>#REF!</v>
      </c>
      <c r="O41" s="19"/>
      <c r="P41" s="58"/>
      <c r="Q41" s="58"/>
      <c r="T41" s="19"/>
      <c r="U41" s="19"/>
      <c r="V41" s="19"/>
      <c r="W41" s="19"/>
      <c r="X41" s="19"/>
      <c r="Y41" s="19"/>
      <c r="Z41" s="19"/>
      <c r="AA41" s="19"/>
      <c r="AB41" s="19"/>
      <c r="AC41" s="19"/>
      <c r="AD41" s="19"/>
      <c r="AE41" s="19"/>
      <c r="AF41" s="19"/>
      <c r="AG41" s="19"/>
      <c r="AH41" s="19"/>
      <c r="AI41" s="19"/>
      <c r="AJ41" s="19"/>
    </row>
    <row r="42" spans="1:36" ht="13.2">
      <c r="A42" s="16" t="s">
        <v>155</v>
      </c>
      <c r="B42" s="16" t="s">
        <v>162</v>
      </c>
      <c r="C42" s="16" t="s">
        <v>164</v>
      </c>
      <c r="D42" s="46" t="s">
        <v>340</v>
      </c>
      <c r="E42" s="46" t="s">
        <v>332</v>
      </c>
      <c r="F42" s="16" t="s">
        <v>140</v>
      </c>
      <c r="G42" s="153">
        <v>0.15277777777777779</v>
      </c>
      <c r="H42" s="51"/>
      <c r="I42" s="16"/>
      <c r="J42" s="16" t="s">
        <v>107</v>
      </c>
      <c r="K42" s="16">
        <v>5</v>
      </c>
      <c r="L42" s="16">
        <v>10</v>
      </c>
      <c r="M42" s="24">
        <f t="shared" si="0"/>
        <v>15</v>
      </c>
      <c r="N42" s="57" t="e">
        <f>M42/#REF!</f>
        <v>#REF!</v>
      </c>
      <c r="O42" s="19"/>
      <c r="P42" s="58"/>
      <c r="Q42" s="58"/>
      <c r="T42" s="19"/>
      <c r="U42" s="19"/>
      <c r="V42" s="19"/>
      <c r="W42" s="19"/>
      <c r="X42" s="19"/>
      <c r="Y42" s="19"/>
      <c r="Z42" s="19"/>
      <c r="AA42" s="19"/>
      <c r="AB42" s="19"/>
      <c r="AC42" s="19"/>
      <c r="AD42" s="19"/>
      <c r="AE42" s="19"/>
      <c r="AF42" s="19"/>
      <c r="AG42" s="19"/>
      <c r="AH42" s="19"/>
      <c r="AI42" s="19"/>
      <c r="AJ42" s="19"/>
    </row>
    <row r="43" spans="1:36" ht="13.2">
      <c r="A43" s="16" t="s">
        <v>155</v>
      </c>
      <c r="B43" s="16" t="s">
        <v>165</v>
      </c>
      <c r="C43" s="16" t="s">
        <v>166</v>
      </c>
      <c r="D43" s="46" t="s">
        <v>343</v>
      </c>
      <c r="E43" s="46" t="s">
        <v>332</v>
      </c>
      <c r="F43" s="16" t="s">
        <v>140</v>
      </c>
      <c r="G43" s="91">
        <v>0.15277777777777779</v>
      </c>
      <c r="H43" s="51"/>
      <c r="I43" s="16"/>
      <c r="J43" s="16" t="s">
        <v>140</v>
      </c>
      <c r="K43" s="16">
        <v>9</v>
      </c>
      <c r="L43" s="16">
        <v>0</v>
      </c>
      <c r="M43" s="24">
        <f t="shared" si="0"/>
        <v>9</v>
      </c>
      <c r="N43" s="57" t="e">
        <f>M43/#REF!</f>
        <v>#REF!</v>
      </c>
      <c r="O43" s="19"/>
      <c r="P43" s="58"/>
      <c r="Q43" s="58"/>
      <c r="T43" s="19"/>
      <c r="U43" s="19"/>
      <c r="V43" s="19"/>
      <c r="W43" s="19"/>
      <c r="X43" s="19"/>
      <c r="Y43" s="19"/>
      <c r="Z43" s="19"/>
      <c r="AA43" s="19"/>
      <c r="AB43" s="19"/>
      <c r="AC43" s="19"/>
      <c r="AD43" s="19"/>
      <c r="AE43" s="19"/>
      <c r="AF43" s="19"/>
      <c r="AG43" s="19"/>
      <c r="AH43" s="19"/>
      <c r="AI43" s="19"/>
      <c r="AJ43" s="19"/>
    </row>
    <row r="44" spans="1:36" ht="13.2">
      <c r="A44" s="16" t="s">
        <v>155</v>
      </c>
      <c r="B44" s="16" t="s">
        <v>168</v>
      </c>
      <c r="C44" s="16" t="s">
        <v>169</v>
      </c>
      <c r="D44" s="46" t="s">
        <v>344</v>
      </c>
      <c r="E44" s="46" t="s">
        <v>346</v>
      </c>
      <c r="F44" s="16" t="s">
        <v>140</v>
      </c>
      <c r="G44" s="49">
        <v>0.65277777777777779</v>
      </c>
      <c r="H44" s="79"/>
      <c r="I44" s="16"/>
      <c r="J44" s="16" t="s">
        <v>140</v>
      </c>
      <c r="K44" s="16">
        <v>7</v>
      </c>
      <c r="L44" s="16">
        <v>3</v>
      </c>
      <c r="M44" s="24">
        <f t="shared" si="0"/>
        <v>10</v>
      </c>
      <c r="N44" s="57" t="e">
        <f>M44/#REF!</f>
        <v>#REF!</v>
      </c>
      <c r="O44" s="19"/>
      <c r="P44" s="58"/>
      <c r="Q44" s="58"/>
      <c r="T44" s="19"/>
      <c r="U44" s="19"/>
      <c r="V44" s="19"/>
      <c r="W44" s="19"/>
      <c r="X44" s="19"/>
      <c r="Y44" s="19"/>
      <c r="Z44" s="19"/>
      <c r="AA44" s="19"/>
      <c r="AB44" s="19"/>
      <c r="AC44" s="19"/>
      <c r="AD44" s="19"/>
      <c r="AE44" s="19"/>
      <c r="AF44" s="19"/>
      <c r="AG44" s="19"/>
      <c r="AH44" s="19"/>
      <c r="AI44" s="19"/>
      <c r="AJ44" s="19"/>
    </row>
    <row r="45" spans="1:36" ht="13.2">
      <c r="A45" s="16" t="s">
        <v>155</v>
      </c>
      <c r="B45" s="16" t="s">
        <v>205</v>
      </c>
      <c r="C45" s="16" t="s">
        <v>206</v>
      </c>
      <c r="D45" s="46" t="s">
        <v>600</v>
      </c>
      <c r="E45" s="46" t="s">
        <v>346</v>
      </c>
      <c r="F45" s="16" t="s">
        <v>107</v>
      </c>
      <c r="G45" s="49"/>
      <c r="H45" s="79"/>
      <c r="I45" s="16"/>
      <c r="J45" s="16" t="s">
        <v>107</v>
      </c>
      <c r="K45" s="16" t="s">
        <v>29</v>
      </c>
      <c r="L45" s="16" t="s">
        <v>29</v>
      </c>
      <c r="M45" s="24">
        <f t="shared" si="0"/>
        <v>0</v>
      </c>
      <c r="N45" s="57" t="e">
        <f>M45/#REF!</f>
        <v>#REF!</v>
      </c>
      <c r="O45" s="19"/>
      <c r="P45" s="58"/>
      <c r="Q45" s="58"/>
      <c r="T45" s="19"/>
      <c r="U45" s="19"/>
      <c r="V45" s="19"/>
      <c r="W45" s="19"/>
      <c r="X45" s="19"/>
      <c r="Y45" s="19"/>
      <c r="Z45" s="19"/>
      <c r="AA45" s="19"/>
      <c r="AB45" s="19"/>
      <c r="AC45" s="19"/>
      <c r="AD45" s="19"/>
      <c r="AE45" s="19"/>
      <c r="AF45" s="19"/>
      <c r="AG45" s="19"/>
      <c r="AH45" s="19"/>
      <c r="AI45" s="19"/>
      <c r="AJ45" s="19"/>
    </row>
    <row r="46" spans="1:36" ht="13.2">
      <c r="A46" s="16" t="s">
        <v>155</v>
      </c>
      <c r="B46" s="16" t="s">
        <v>171</v>
      </c>
      <c r="C46" s="16" t="s">
        <v>172</v>
      </c>
      <c r="D46" s="46" t="s">
        <v>348</v>
      </c>
      <c r="E46" s="46" t="s">
        <v>346</v>
      </c>
      <c r="F46" s="16" t="s">
        <v>107</v>
      </c>
      <c r="H46" s="79"/>
      <c r="I46" s="16"/>
      <c r="J46" s="16" t="s">
        <v>107</v>
      </c>
      <c r="K46" s="16" t="s">
        <v>29</v>
      </c>
      <c r="L46" s="16" t="s">
        <v>29</v>
      </c>
      <c r="M46" s="24">
        <f t="shared" si="0"/>
        <v>0</v>
      </c>
      <c r="N46" s="57" t="e">
        <f>M46/#REF!</f>
        <v>#REF!</v>
      </c>
      <c r="O46" s="19"/>
      <c r="P46" s="58"/>
      <c r="Q46" s="58"/>
      <c r="T46" s="19"/>
      <c r="U46" s="19"/>
      <c r="V46" s="19"/>
      <c r="W46" s="19"/>
      <c r="X46" s="19"/>
      <c r="Y46" s="19"/>
      <c r="Z46" s="19"/>
      <c r="AA46" s="19"/>
      <c r="AB46" s="19"/>
      <c r="AC46" s="19"/>
      <c r="AD46" s="19"/>
      <c r="AE46" s="19"/>
      <c r="AF46" s="19"/>
      <c r="AG46" s="19"/>
      <c r="AH46" s="19"/>
      <c r="AI46" s="19"/>
      <c r="AJ46" s="19"/>
    </row>
    <row r="47" spans="1:36" ht="13.2">
      <c r="A47" s="25" t="s">
        <v>176</v>
      </c>
      <c r="B47" s="16" t="s">
        <v>177</v>
      </c>
      <c r="C47" s="16" t="s">
        <v>178</v>
      </c>
      <c r="D47" s="46" t="s">
        <v>352</v>
      </c>
      <c r="E47" s="46" t="s">
        <v>174</v>
      </c>
      <c r="F47" s="16" t="s">
        <v>140</v>
      </c>
      <c r="G47" s="49">
        <v>0.65277777777777779</v>
      </c>
      <c r="H47" s="51">
        <v>0</v>
      </c>
      <c r="I47" s="16" t="s">
        <v>140</v>
      </c>
      <c r="J47" s="16"/>
      <c r="K47" s="16">
        <v>8</v>
      </c>
      <c r="L47" s="16">
        <v>7</v>
      </c>
      <c r="M47" s="24">
        <f t="shared" si="0"/>
        <v>15</v>
      </c>
      <c r="N47" s="57" t="e">
        <f>M47/#REF!</f>
        <v>#REF!</v>
      </c>
      <c r="O47" s="19"/>
      <c r="P47" s="58"/>
      <c r="Q47" s="58"/>
      <c r="T47" s="19"/>
      <c r="U47" s="19"/>
      <c r="V47" s="19"/>
      <c r="W47" s="19"/>
      <c r="X47" s="19"/>
      <c r="Y47" s="19"/>
      <c r="Z47" s="19"/>
      <c r="AA47" s="19"/>
      <c r="AB47" s="19"/>
      <c r="AC47" s="19"/>
      <c r="AD47" s="19"/>
      <c r="AE47" s="19"/>
      <c r="AF47" s="19"/>
      <c r="AG47" s="19"/>
      <c r="AH47" s="19"/>
      <c r="AI47" s="19"/>
      <c r="AJ47" s="19"/>
    </row>
    <row r="48" spans="1:36" ht="13.2">
      <c r="A48" s="25" t="s">
        <v>176</v>
      </c>
      <c r="B48" s="16" t="s">
        <v>180</v>
      </c>
      <c r="C48" s="16" t="s">
        <v>181</v>
      </c>
      <c r="D48" s="46" t="s">
        <v>354</v>
      </c>
      <c r="E48" s="46" t="s">
        <v>174</v>
      </c>
      <c r="F48" s="16" t="s">
        <v>107</v>
      </c>
      <c r="G48" s="4" t="s">
        <v>29</v>
      </c>
      <c r="H48" s="51" t="s">
        <v>29</v>
      </c>
      <c r="I48" s="16"/>
      <c r="J48" s="16"/>
      <c r="K48" s="16"/>
      <c r="L48" s="16" t="s">
        <v>29</v>
      </c>
      <c r="M48" s="24">
        <f t="shared" si="0"/>
        <v>0</v>
      </c>
      <c r="N48" s="57" t="e">
        <f>M48/#REF!</f>
        <v>#REF!</v>
      </c>
      <c r="O48" s="16" t="s">
        <v>658</v>
      </c>
      <c r="P48" s="58"/>
      <c r="Q48" s="58"/>
      <c r="T48" s="19"/>
      <c r="U48" s="19"/>
      <c r="V48" s="19"/>
      <c r="W48" s="19"/>
      <c r="X48" s="19"/>
      <c r="Y48" s="19"/>
      <c r="Z48" s="19"/>
      <c r="AA48" s="19"/>
      <c r="AB48" s="19"/>
      <c r="AC48" s="19"/>
      <c r="AD48" s="19"/>
      <c r="AE48" s="19"/>
      <c r="AF48" s="19"/>
      <c r="AG48" s="19"/>
      <c r="AH48" s="19"/>
      <c r="AI48" s="19"/>
      <c r="AJ48" s="19"/>
    </row>
    <row r="49" spans="1:36" ht="13.2">
      <c r="A49" s="25" t="s">
        <v>176</v>
      </c>
      <c r="B49" s="16" t="s">
        <v>184</v>
      </c>
      <c r="C49" s="16" t="s">
        <v>185</v>
      </c>
      <c r="D49" s="46" t="s">
        <v>356</v>
      </c>
      <c r="E49" s="46" t="s">
        <v>174</v>
      </c>
      <c r="F49" s="16" t="s">
        <v>140</v>
      </c>
      <c r="G49" s="49">
        <v>0.65277777777777779</v>
      </c>
      <c r="H49" s="51">
        <v>0</v>
      </c>
      <c r="I49" s="16" t="s">
        <v>140</v>
      </c>
      <c r="J49" s="16"/>
      <c r="K49" s="16" t="s">
        <v>29</v>
      </c>
      <c r="L49" s="16">
        <v>6</v>
      </c>
      <c r="M49" s="24">
        <f t="shared" si="0"/>
        <v>6</v>
      </c>
      <c r="N49" s="57" t="e">
        <f>M49/#REF!</f>
        <v>#REF!</v>
      </c>
      <c r="O49" s="19"/>
      <c r="P49" s="58"/>
      <c r="Q49" s="58"/>
      <c r="T49" s="19"/>
      <c r="U49" s="19"/>
      <c r="V49" s="19"/>
      <c r="W49" s="19"/>
      <c r="X49" s="19"/>
      <c r="Y49" s="19"/>
      <c r="Z49" s="19"/>
      <c r="AA49" s="19"/>
      <c r="AB49" s="19"/>
      <c r="AC49" s="19"/>
      <c r="AD49" s="19"/>
      <c r="AE49" s="19"/>
      <c r="AF49" s="19"/>
      <c r="AG49" s="19"/>
      <c r="AH49" s="19"/>
      <c r="AI49" s="19"/>
      <c r="AJ49" s="19"/>
    </row>
    <row r="50" spans="1:36" ht="13.2">
      <c r="A50" s="25" t="s">
        <v>176</v>
      </c>
      <c r="B50" s="16" t="s">
        <v>128</v>
      </c>
      <c r="C50" s="16" t="s">
        <v>129</v>
      </c>
      <c r="D50" s="46" t="s">
        <v>280</v>
      </c>
      <c r="E50" s="46" t="s">
        <v>174</v>
      </c>
      <c r="F50" s="16" t="s">
        <v>140</v>
      </c>
      <c r="G50" s="49">
        <v>0.65277777777777779</v>
      </c>
      <c r="H50" s="51">
        <v>0</v>
      </c>
      <c r="I50" s="16" t="s">
        <v>140</v>
      </c>
      <c r="J50" s="16"/>
      <c r="K50" s="16">
        <v>5</v>
      </c>
      <c r="L50" s="16">
        <v>6</v>
      </c>
      <c r="M50" s="24">
        <f t="shared" si="0"/>
        <v>11</v>
      </c>
      <c r="N50" s="57" t="e">
        <f>M50/#REF!</f>
        <v>#REF!</v>
      </c>
      <c r="O50" s="19"/>
      <c r="P50" s="58"/>
      <c r="Q50" s="58"/>
      <c r="T50" s="19"/>
      <c r="U50" s="19"/>
      <c r="V50" s="19"/>
      <c r="W50" s="19"/>
      <c r="X50" s="19"/>
      <c r="Y50" s="19"/>
      <c r="Z50" s="19"/>
      <c r="AA50" s="19"/>
      <c r="AB50" s="19"/>
      <c r="AC50" s="19"/>
      <c r="AD50" s="19"/>
      <c r="AE50" s="19"/>
      <c r="AF50" s="19"/>
      <c r="AG50" s="19"/>
      <c r="AH50" s="19"/>
      <c r="AI50" s="19"/>
      <c r="AJ50" s="19"/>
    </row>
    <row r="51" spans="1:36" ht="13.2">
      <c r="A51" s="25" t="s">
        <v>176</v>
      </c>
      <c r="B51" s="16" t="s">
        <v>187</v>
      </c>
      <c r="C51" s="16" t="s">
        <v>188</v>
      </c>
      <c r="D51" s="46" t="s">
        <v>357</v>
      </c>
      <c r="E51" s="46" t="s">
        <v>346</v>
      </c>
      <c r="F51" s="16" t="s">
        <v>140</v>
      </c>
      <c r="G51" s="49">
        <v>0.69791666666666663</v>
      </c>
      <c r="H51" s="51">
        <v>0</v>
      </c>
      <c r="I51" s="16" t="s">
        <v>140</v>
      </c>
      <c r="J51" s="16"/>
      <c r="K51" s="16">
        <v>2</v>
      </c>
      <c r="L51" s="16">
        <v>6</v>
      </c>
      <c r="M51" s="24">
        <f t="shared" si="0"/>
        <v>8</v>
      </c>
      <c r="N51" s="57" t="e">
        <f>M51/#REF!</f>
        <v>#REF!</v>
      </c>
      <c r="O51" s="19"/>
      <c r="P51" s="58"/>
      <c r="Q51" s="58"/>
      <c r="T51" s="19"/>
      <c r="U51" s="19"/>
      <c r="V51" s="19"/>
      <c r="W51" s="19"/>
      <c r="X51" s="19"/>
      <c r="Y51" s="19"/>
      <c r="Z51" s="19"/>
      <c r="AA51" s="19"/>
      <c r="AB51" s="19"/>
      <c r="AC51" s="19"/>
      <c r="AD51" s="19"/>
      <c r="AE51" s="19"/>
      <c r="AF51" s="19"/>
      <c r="AG51" s="19"/>
      <c r="AH51" s="19"/>
      <c r="AI51" s="19"/>
      <c r="AJ51" s="19"/>
    </row>
    <row r="52" spans="1:36" ht="13.2">
      <c r="A52" s="25" t="s">
        <v>176</v>
      </c>
      <c r="B52" s="16" t="s">
        <v>192</v>
      </c>
      <c r="C52" s="16" t="s">
        <v>194</v>
      </c>
      <c r="D52" s="46" t="s">
        <v>361</v>
      </c>
      <c r="E52" s="46" t="s">
        <v>346</v>
      </c>
      <c r="F52" s="16" t="s">
        <v>140</v>
      </c>
      <c r="G52" s="49">
        <v>0.69791666666666663</v>
      </c>
      <c r="H52" s="51">
        <v>0</v>
      </c>
      <c r="I52" s="16" t="s">
        <v>140</v>
      </c>
      <c r="J52" s="16"/>
      <c r="K52" s="16">
        <v>3</v>
      </c>
      <c r="L52" s="16" t="s">
        <v>29</v>
      </c>
      <c r="M52" s="24">
        <f t="shared" si="0"/>
        <v>3</v>
      </c>
      <c r="N52" s="57" t="e">
        <f>M52/#REF!</f>
        <v>#REF!</v>
      </c>
      <c r="O52" s="19"/>
      <c r="P52" s="58"/>
      <c r="Q52" s="58"/>
      <c r="T52" s="19"/>
      <c r="U52" s="19"/>
      <c r="V52" s="19"/>
      <c r="W52" s="19"/>
      <c r="X52" s="19"/>
      <c r="Y52" s="19"/>
      <c r="Z52" s="19"/>
      <c r="AA52" s="19"/>
      <c r="AB52" s="19"/>
      <c r="AC52" s="19"/>
      <c r="AD52" s="19"/>
      <c r="AE52" s="19"/>
      <c r="AF52" s="19"/>
      <c r="AG52" s="19"/>
      <c r="AH52" s="19"/>
      <c r="AI52" s="19"/>
      <c r="AJ52" s="19"/>
    </row>
    <row r="53" spans="1:36" ht="13.2">
      <c r="A53" s="25" t="s">
        <v>176</v>
      </c>
      <c r="B53" s="16" t="s">
        <v>199</v>
      </c>
      <c r="C53" s="16" t="s">
        <v>201</v>
      </c>
      <c r="D53" s="46" t="s">
        <v>365</v>
      </c>
      <c r="E53" s="46" t="s">
        <v>346</v>
      </c>
      <c r="F53" s="16" t="s">
        <v>140</v>
      </c>
      <c r="G53" s="49">
        <v>0.69791666666666663</v>
      </c>
      <c r="H53" s="51">
        <v>0</v>
      </c>
      <c r="I53" s="16" t="s">
        <v>140</v>
      </c>
      <c r="J53" s="16"/>
      <c r="K53" s="16">
        <v>5</v>
      </c>
      <c r="L53" s="16">
        <v>4</v>
      </c>
      <c r="M53" s="24">
        <f t="shared" si="0"/>
        <v>9</v>
      </c>
      <c r="N53" s="57" t="e">
        <f>M53/#REF!</f>
        <v>#REF!</v>
      </c>
      <c r="O53" s="19"/>
      <c r="P53" s="58"/>
      <c r="Q53" s="58"/>
      <c r="T53" s="19"/>
      <c r="U53" s="19"/>
      <c r="V53" s="19"/>
      <c r="W53" s="19"/>
      <c r="X53" s="19"/>
      <c r="Y53" s="19"/>
      <c r="Z53" s="19"/>
      <c r="AA53" s="19"/>
      <c r="AB53" s="19"/>
      <c r="AC53" s="19"/>
      <c r="AD53" s="19"/>
      <c r="AE53" s="19"/>
      <c r="AF53" s="19"/>
      <c r="AG53" s="19"/>
      <c r="AH53" s="19"/>
      <c r="AI53" s="19"/>
      <c r="AJ53" s="19"/>
    </row>
    <row r="54" spans="1:36" ht="13.2">
      <c r="A54" s="25" t="s">
        <v>176</v>
      </c>
      <c r="B54" s="16" t="s">
        <v>197</v>
      </c>
      <c r="C54" s="16" t="s">
        <v>198</v>
      </c>
      <c r="D54" s="46" t="s">
        <v>367</v>
      </c>
      <c r="E54" s="46" t="s">
        <v>346</v>
      </c>
      <c r="F54" s="16" t="s">
        <v>140</v>
      </c>
      <c r="G54" s="49">
        <v>0.69791666666666663</v>
      </c>
      <c r="H54" s="51">
        <v>0</v>
      </c>
      <c r="I54" s="16" t="s">
        <v>140</v>
      </c>
      <c r="J54" s="16"/>
      <c r="K54" s="16" t="s">
        <v>29</v>
      </c>
      <c r="L54" s="16" t="s">
        <v>29</v>
      </c>
      <c r="M54" s="24">
        <f t="shared" si="0"/>
        <v>0</v>
      </c>
      <c r="N54" s="57" t="e">
        <f>M54/#REF!</f>
        <v>#REF!</v>
      </c>
      <c r="O54" s="19"/>
      <c r="P54" s="58"/>
      <c r="Q54" s="58"/>
      <c r="T54" s="19"/>
      <c r="U54" s="19"/>
      <c r="V54" s="19"/>
      <c r="W54" s="19"/>
      <c r="X54" s="19"/>
      <c r="Y54" s="19"/>
      <c r="Z54" s="19"/>
      <c r="AA54" s="19"/>
      <c r="AB54" s="19"/>
      <c r="AC54" s="19"/>
      <c r="AD54" s="19"/>
      <c r="AE54" s="19"/>
      <c r="AF54" s="19"/>
      <c r="AG54" s="19"/>
      <c r="AH54" s="19"/>
      <c r="AI54" s="19"/>
      <c r="AJ54" s="19"/>
    </row>
    <row r="55" spans="1:36" ht="13.2">
      <c r="A55" s="16" t="s">
        <v>208</v>
      </c>
      <c r="B55" s="16" t="s">
        <v>93</v>
      </c>
      <c r="C55" s="16" t="s">
        <v>94</v>
      </c>
      <c r="D55" s="46" t="s">
        <v>368</v>
      </c>
      <c r="E55" s="46" t="s">
        <v>123</v>
      </c>
      <c r="F55" s="16" t="s">
        <v>140</v>
      </c>
      <c r="G55" s="91">
        <v>0.5625</v>
      </c>
      <c r="H55" s="51">
        <v>0</v>
      </c>
      <c r="I55" s="16" t="s">
        <v>140</v>
      </c>
      <c r="J55" s="16" t="s">
        <v>140</v>
      </c>
      <c r="K55" s="16">
        <v>4</v>
      </c>
      <c r="L55" s="16">
        <v>2</v>
      </c>
      <c r="M55" s="24">
        <f t="shared" si="0"/>
        <v>6</v>
      </c>
      <c r="N55" s="57" t="e">
        <f>M55/#REF!</f>
        <v>#REF!</v>
      </c>
      <c r="O55" s="16"/>
      <c r="P55" s="58"/>
      <c r="Q55" s="58"/>
      <c r="T55" s="19"/>
      <c r="U55" s="19"/>
      <c r="V55" s="19"/>
      <c r="W55" s="19"/>
      <c r="X55" s="19"/>
      <c r="Y55" s="19"/>
      <c r="Z55" s="19"/>
      <c r="AA55" s="19"/>
      <c r="AB55" s="19"/>
      <c r="AC55" s="19"/>
      <c r="AD55" s="19"/>
      <c r="AE55" s="19"/>
      <c r="AF55" s="19"/>
      <c r="AG55" s="19"/>
      <c r="AH55" s="19"/>
      <c r="AI55" s="19"/>
      <c r="AJ55" s="19"/>
    </row>
    <row r="56" spans="1:36" ht="13.2">
      <c r="A56" s="16" t="s">
        <v>208</v>
      </c>
      <c r="B56" s="16" t="s">
        <v>52</v>
      </c>
      <c r="C56" s="16" t="s">
        <v>53</v>
      </c>
      <c r="D56" s="46" t="s">
        <v>370</v>
      </c>
      <c r="E56" s="46" t="s">
        <v>123</v>
      </c>
      <c r="F56" s="16" t="s">
        <v>140</v>
      </c>
      <c r="G56" s="91">
        <v>0.5625</v>
      </c>
      <c r="H56" s="51">
        <v>0</v>
      </c>
      <c r="I56" s="16" t="s">
        <v>140</v>
      </c>
      <c r="J56" s="16" t="s">
        <v>140</v>
      </c>
      <c r="K56" s="16">
        <v>5</v>
      </c>
      <c r="L56" s="16">
        <v>2</v>
      </c>
      <c r="M56" s="24">
        <f t="shared" si="0"/>
        <v>7</v>
      </c>
      <c r="N56" s="57" t="e">
        <f>M56/#REF!</f>
        <v>#REF!</v>
      </c>
      <c r="O56" s="16"/>
      <c r="P56" s="58"/>
      <c r="Q56" s="58"/>
      <c r="T56" s="19"/>
      <c r="U56" s="19"/>
      <c r="V56" s="19"/>
      <c r="W56" s="19"/>
      <c r="X56" s="19"/>
      <c r="Y56" s="19"/>
      <c r="Z56" s="19"/>
      <c r="AA56" s="19"/>
      <c r="AB56" s="19"/>
      <c r="AC56" s="19"/>
      <c r="AD56" s="19"/>
      <c r="AE56" s="19"/>
      <c r="AF56" s="19"/>
      <c r="AG56" s="19"/>
      <c r="AH56" s="19"/>
      <c r="AI56" s="19"/>
      <c r="AJ56" s="19"/>
    </row>
    <row r="57" spans="1:36" ht="13.2">
      <c r="A57" s="16" t="s">
        <v>208</v>
      </c>
      <c r="B57" s="16" t="s">
        <v>211</v>
      </c>
      <c r="C57" s="16" t="s">
        <v>212</v>
      </c>
      <c r="D57" s="46" t="s">
        <v>372</v>
      </c>
      <c r="E57" s="46" t="s">
        <v>123</v>
      </c>
      <c r="F57" s="16" t="s">
        <v>140</v>
      </c>
      <c r="G57" s="49">
        <v>0.55972222222222223</v>
      </c>
      <c r="H57" s="51">
        <v>0</v>
      </c>
      <c r="I57" s="16" t="s">
        <v>140</v>
      </c>
      <c r="J57" s="16" t="s">
        <v>107</v>
      </c>
      <c r="K57" s="16">
        <v>0</v>
      </c>
      <c r="L57" s="16">
        <v>2</v>
      </c>
      <c r="M57" s="24">
        <f t="shared" si="0"/>
        <v>2</v>
      </c>
      <c r="N57" s="57" t="e">
        <f>M57/#REF!</f>
        <v>#REF!</v>
      </c>
      <c r="O57" s="64"/>
      <c r="P57" s="58"/>
      <c r="Q57" s="58"/>
      <c r="T57" s="19"/>
      <c r="U57" s="19"/>
      <c r="V57" s="19"/>
      <c r="W57" s="19"/>
      <c r="X57" s="19"/>
      <c r="Y57" s="19"/>
      <c r="Z57" s="19"/>
      <c r="AA57" s="19"/>
      <c r="AB57" s="19"/>
      <c r="AC57" s="19"/>
      <c r="AD57" s="19"/>
      <c r="AE57" s="19"/>
      <c r="AF57" s="19"/>
      <c r="AG57" s="19"/>
      <c r="AH57" s="19"/>
      <c r="AI57" s="19"/>
      <c r="AJ57" s="19"/>
    </row>
    <row r="58" spans="1:36" ht="13.2">
      <c r="A58" s="16" t="s">
        <v>208</v>
      </c>
      <c r="B58" s="16" t="s">
        <v>216</v>
      </c>
      <c r="C58" s="16" t="s">
        <v>217</v>
      </c>
      <c r="D58" s="46" t="s">
        <v>374</v>
      </c>
      <c r="E58" s="46" t="s">
        <v>123</v>
      </c>
      <c r="F58" s="16" t="s">
        <v>140</v>
      </c>
      <c r="G58" s="49">
        <v>0.55972222222222223</v>
      </c>
      <c r="H58" s="51">
        <v>0</v>
      </c>
      <c r="I58" s="16" t="s">
        <v>140</v>
      </c>
      <c r="J58" s="16" t="s">
        <v>140</v>
      </c>
      <c r="K58" s="16">
        <v>4</v>
      </c>
      <c r="L58" s="16">
        <v>6</v>
      </c>
      <c r="M58" s="24">
        <f t="shared" si="0"/>
        <v>10</v>
      </c>
      <c r="N58" s="57" t="e">
        <f>M58/#REF!</f>
        <v>#REF!</v>
      </c>
      <c r="O58" s="16"/>
      <c r="P58" s="58"/>
      <c r="Q58" s="58"/>
      <c r="T58" s="19"/>
      <c r="U58" s="19"/>
      <c r="V58" s="19"/>
      <c r="W58" s="19"/>
      <c r="X58" s="19"/>
      <c r="Y58" s="19"/>
      <c r="Z58" s="19"/>
      <c r="AA58" s="19"/>
      <c r="AB58" s="19"/>
      <c r="AC58" s="19"/>
      <c r="AD58" s="19"/>
      <c r="AE58" s="19"/>
      <c r="AF58" s="19"/>
      <c r="AG58" s="19"/>
      <c r="AH58" s="19"/>
      <c r="AI58" s="19"/>
      <c r="AJ58" s="19"/>
    </row>
    <row r="59" spans="1:36" ht="13.2">
      <c r="A59" s="85" t="s">
        <v>208</v>
      </c>
      <c r="B59" s="16" t="s">
        <v>221</v>
      </c>
      <c r="C59" s="16" t="s">
        <v>223</v>
      </c>
      <c r="D59" s="46" t="s">
        <v>376</v>
      </c>
      <c r="E59" s="46" t="s">
        <v>377</v>
      </c>
      <c r="F59" s="16" t="s">
        <v>140</v>
      </c>
      <c r="G59" s="49">
        <v>0.60347222222222219</v>
      </c>
      <c r="H59" s="51">
        <v>0</v>
      </c>
      <c r="I59" s="16" t="s">
        <v>140</v>
      </c>
      <c r="J59" s="16" t="s">
        <v>107</v>
      </c>
      <c r="K59" s="16" t="s">
        <v>29</v>
      </c>
      <c r="L59" s="16" t="s">
        <v>29</v>
      </c>
      <c r="M59" s="24">
        <f t="shared" si="0"/>
        <v>0</v>
      </c>
      <c r="N59" s="57" t="e">
        <f>M59/#REF!</f>
        <v>#REF!</v>
      </c>
      <c r="O59" s="16"/>
      <c r="P59" s="58"/>
      <c r="Q59" s="58"/>
      <c r="T59" s="19"/>
      <c r="U59" s="19"/>
      <c r="V59" s="19"/>
      <c r="W59" s="19"/>
      <c r="X59" s="19"/>
      <c r="Y59" s="19"/>
      <c r="Z59" s="19"/>
      <c r="AA59" s="19"/>
      <c r="AB59" s="19"/>
      <c r="AC59" s="19"/>
      <c r="AD59" s="19"/>
      <c r="AE59" s="19"/>
      <c r="AF59" s="19"/>
      <c r="AG59" s="19"/>
      <c r="AH59" s="19"/>
      <c r="AI59" s="19"/>
      <c r="AJ59" s="19"/>
    </row>
    <row r="60" spans="1:36" ht="13.2">
      <c r="A60" s="85" t="s">
        <v>208</v>
      </c>
      <c r="B60" s="16" t="s">
        <v>226</v>
      </c>
      <c r="C60" s="16" t="s">
        <v>227</v>
      </c>
      <c r="D60" s="46" t="s">
        <v>378</v>
      </c>
      <c r="E60" s="46" t="s">
        <v>377</v>
      </c>
      <c r="F60" s="16" t="s">
        <v>140</v>
      </c>
      <c r="G60" s="49">
        <v>0.60277777777777775</v>
      </c>
      <c r="H60" s="51">
        <v>0</v>
      </c>
      <c r="I60" s="16" t="s">
        <v>140</v>
      </c>
      <c r="J60" s="16" t="s">
        <v>140</v>
      </c>
      <c r="K60" s="16">
        <v>1</v>
      </c>
      <c r="L60" s="16">
        <v>0</v>
      </c>
      <c r="M60" s="24">
        <f t="shared" si="0"/>
        <v>1</v>
      </c>
      <c r="N60" s="57" t="e">
        <f>M60/#REF!</f>
        <v>#REF!</v>
      </c>
      <c r="O60" s="16"/>
      <c r="P60" s="58"/>
      <c r="Q60" s="58"/>
      <c r="T60" s="19"/>
      <c r="U60" s="19"/>
      <c r="V60" s="19"/>
      <c r="W60" s="19"/>
      <c r="X60" s="19"/>
      <c r="Y60" s="19"/>
      <c r="Z60" s="19"/>
      <c r="AA60" s="19"/>
      <c r="AB60" s="19"/>
      <c r="AC60" s="19"/>
      <c r="AD60" s="19"/>
      <c r="AE60" s="19"/>
      <c r="AF60" s="19"/>
      <c r="AG60" s="19"/>
      <c r="AH60" s="19"/>
      <c r="AI60" s="19"/>
      <c r="AJ60" s="19"/>
    </row>
    <row r="61" spans="1:36" ht="13.2">
      <c r="A61" s="85" t="s">
        <v>208</v>
      </c>
      <c r="B61" s="16" t="s">
        <v>234</v>
      </c>
      <c r="C61" s="16" t="s">
        <v>235</v>
      </c>
      <c r="D61" s="46" t="s">
        <v>380</v>
      </c>
      <c r="E61" s="46" t="s">
        <v>377</v>
      </c>
      <c r="F61" s="16" t="s">
        <v>140</v>
      </c>
      <c r="G61" s="49">
        <v>0.10416666666666667</v>
      </c>
      <c r="H61" s="51">
        <v>0</v>
      </c>
      <c r="I61" s="16" t="s">
        <v>140</v>
      </c>
      <c r="J61" s="16" t="s">
        <v>140</v>
      </c>
      <c r="K61" s="16">
        <v>5</v>
      </c>
      <c r="L61" s="16">
        <v>4</v>
      </c>
      <c r="M61" s="24">
        <f t="shared" si="0"/>
        <v>9</v>
      </c>
      <c r="N61" s="57" t="e">
        <f>M61/#REF!</f>
        <v>#REF!</v>
      </c>
      <c r="O61" s="16"/>
      <c r="P61" s="58"/>
      <c r="Q61" s="58"/>
      <c r="T61" s="19"/>
      <c r="U61" s="19"/>
      <c r="V61" s="19"/>
      <c r="W61" s="19"/>
      <c r="X61" s="19"/>
      <c r="Y61" s="19"/>
      <c r="Z61" s="19"/>
      <c r="AA61" s="19"/>
      <c r="AB61" s="19"/>
      <c r="AC61" s="19"/>
      <c r="AD61" s="19"/>
      <c r="AE61" s="19"/>
      <c r="AF61" s="19"/>
      <c r="AG61" s="19"/>
      <c r="AH61" s="19"/>
      <c r="AI61" s="19"/>
      <c r="AJ61" s="19"/>
    </row>
    <row r="62" spans="1:36" ht="13.2">
      <c r="A62" s="85" t="s">
        <v>208</v>
      </c>
      <c r="B62" s="16" t="s">
        <v>238</v>
      </c>
      <c r="C62" s="16" t="s">
        <v>239</v>
      </c>
      <c r="D62" s="46" t="s">
        <v>382</v>
      </c>
      <c r="E62" s="46" t="s">
        <v>377</v>
      </c>
      <c r="F62" s="16" t="s">
        <v>140</v>
      </c>
      <c r="G62" s="49">
        <v>0.60416666666666663</v>
      </c>
      <c r="H62" s="51">
        <v>0</v>
      </c>
      <c r="I62" s="16" t="s">
        <v>140</v>
      </c>
      <c r="J62" s="16" t="s">
        <v>140</v>
      </c>
      <c r="K62" s="16">
        <v>5</v>
      </c>
      <c r="L62" s="16">
        <v>0</v>
      </c>
      <c r="M62" s="24">
        <f t="shared" si="0"/>
        <v>5</v>
      </c>
      <c r="N62" s="57" t="e">
        <f>M62/#REF!</f>
        <v>#REF!</v>
      </c>
      <c r="O62" s="16"/>
      <c r="P62" s="58"/>
      <c r="Q62" s="58"/>
      <c r="T62" s="19"/>
      <c r="U62" s="19"/>
      <c r="V62" s="19"/>
      <c r="W62" s="19"/>
      <c r="X62" s="19"/>
      <c r="Y62" s="19"/>
      <c r="Z62" s="19"/>
      <c r="AA62" s="19"/>
      <c r="AB62" s="19"/>
      <c r="AC62" s="19"/>
      <c r="AD62" s="19"/>
      <c r="AE62" s="19"/>
      <c r="AF62" s="19"/>
      <c r="AG62" s="19"/>
      <c r="AH62" s="19"/>
      <c r="AI62" s="19"/>
      <c r="AJ62" s="19"/>
    </row>
    <row r="63" spans="1:36" ht="13.2">
      <c r="A63" s="16" t="s">
        <v>240</v>
      </c>
      <c r="B63" s="16" t="s">
        <v>242</v>
      </c>
      <c r="C63" s="16" t="s">
        <v>243</v>
      </c>
      <c r="D63" s="46" t="s">
        <v>384</v>
      </c>
      <c r="E63" s="46" t="s">
        <v>245</v>
      </c>
      <c r="F63" s="16" t="s">
        <v>140</v>
      </c>
      <c r="G63" s="49">
        <v>0.5625</v>
      </c>
      <c r="H63" s="51">
        <v>0</v>
      </c>
      <c r="I63" s="16" t="s">
        <v>140</v>
      </c>
      <c r="J63" s="16"/>
      <c r="K63" s="16">
        <v>10</v>
      </c>
      <c r="L63" s="16"/>
      <c r="M63" s="24">
        <f t="shared" si="0"/>
        <v>10</v>
      </c>
      <c r="N63" s="57" t="e">
        <f>M63/#REF!</f>
        <v>#REF!</v>
      </c>
      <c r="O63" s="19"/>
      <c r="P63" s="58"/>
      <c r="Q63" s="58"/>
      <c r="T63" s="19"/>
      <c r="U63" s="19"/>
      <c r="V63" s="19"/>
      <c r="W63" s="19"/>
      <c r="X63" s="19"/>
      <c r="Y63" s="19"/>
      <c r="Z63" s="19"/>
      <c r="AA63" s="19"/>
      <c r="AB63" s="19"/>
      <c r="AC63" s="19"/>
      <c r="AD63" s="19"/>
      <c r="AE63" s="19"/>
      <c r="AF63" s="19"/>
      <c r="AG63" s="19"/>
      <c r="AH63" s="19"/>
      <c r="AI63" s="19"/>
      <c r="AJ63" s="19"/>
    </row>
    <row r="64" spans="1:36" ht="13.2">
      <c r="A64" s="16" t="s">
        <v>240</v>
      </c>
      <c r="B64" s="16" t="s">
        <v>228</v>
      </c>
      <c r="C64" s="16" t="s">
        <v>229</v>
      </c>
      <c r="D64" s="46" t="s">
        <v>386</v>
      </c>
      <c r="E64" s="46" t="s">
        <v>245</v>
      </c>
      <c r="F64" s="16" t="s">
        <v>107</v>
      </c>
      <c r="G64" s="51" t="s">
        <v>305</v>
      </c>
      <c r="H64" s="51" t="s">
        <v>305</v>
      </c>
      <c r="I64" s="16"/>
      <c r="J64" s="16"/>
      <c r="K64" s="16" t="s">
        <v>305</v>
      </c>
      <c r="L64" s="16" t="s">
        <v>305</v>
      </c>
      <c r="M64" s="24">
        <f t="shared" si="0"/>
        <v>0</v>
      </c>
      <c r="N64" s="57" t="e">
        <f>M64/#REF!</f>
        <v>#REF!</v>
      </c>
      <c r="O64" s="16" t="s">
        <v>669</v>
      </c>
      <c r="P64" s="58"/>
      <c r="Q64" s="58"/>
      <c r="T64" s="19"/>
      <c r="U64" s="19"/>
      <c r="V64" s="19"/>
      <c r="W64" s="19"/>
      <c r="X64" s="19"/>
      <c r="Y64" s="19"/>
      <c r="Z64" s="19"/>
      <c r="AA64" s="19"/>
      <c r="AB64" s="19"/>
      <c r="AC64" s="19"/>
      <c r="AD64" s="19"/>
      <c r="AE64" s="19"/>
      <c r="AF64" s="19"/>
      <c r="AG64" s="19"/>
      <c r="AH64" s="19"/>
      <c r="AI64" s="19"/>
      <c r="AJ64" s="19"/>
    </row>
    <row r="65" spans="1:36" ht="13.2">
      <c r="A65" s="16" t="s">
        <v>240</v>
      </c>
      <c r="B65" s="16" t="s">
        <v>248</v>
      </c>
      <c r="C65" s="16" t="s">
        <v>249</v>
      </c>
      <c r="D65" s="46" t="s">
        <v>387</v>
      </c>
      <c r="E65" s="46" t="s">
        <v>245</v>
      </c>
      <c r="F65" s="16" t="s">
        <v>140</v>
      </c>
      <c r="G65" s="49">
        <v>0.56527777777777777</v>
      </c>
      <c r="H65" s="51">
        <v>4</v>
      </c>
      <c r="I65" s="16" t="s">
        <v>140</v>
      </c>
      <c r="J65" s="16"/>
      <c r="K65" s="16">
        <v>4</v>
      </c>
      <c r="L65" s="16">
        <v>0</v>
      </c>
      <c r="M65" s="24">
        <f t="shared" si="0"/>
        <v>4</v>
      </c>
      <c r="N65" s="57" t="e">
        <f>M65/#REF!</f>
        <v>#REF!</v>
      </c>
      <c r="O65" s="19"/>
      <c r="P65" s="58"/>
      <c r="Q65" s="58"/>
      <c r="T65" s="19"/>
      <c r="U65" s="19"/>
      <c r="V65" s="19"/>
      <c r="W65" s="19"/>
      <c r="X65" s="19"/>
      <c r="Y65" s="19"/>
      <c r="Z65" s="19"/>
      <c r="AA65" s="19"/>
      <c r="AB65" s="19"/>
      <c r="AC65" s="19"/>
      <c r="AD65" s="19"/>
      <c r="AE65" s="19"/>
      <c r="AF65" s="19"/>
      <c r="AG65" s="19"/>
      <c r="AH65" s="19"/>
      <c r="AI65" s="19"/>
      <c r="AJ65" s="19"/>
    </row>
    <row r="66" spans="1:36" ht="13.2">
      <c r="A66" s="16" t="s">
        <v>240</v>
      </c>
      <c r="B66" s="16" t="s">
        <v>252</v>
      </c>
      <c r="C66" s="16" t="s">
        <v>253</v>
      </c>
      <c r="D66" s="46" t="s">
        <v>390</v>
      </c>
      <c r="E66" s="46" t="s">
        <v>245</v>
      </c>
      <c r="F66" s="16" t="s">
        <v>140</v>
      </c>
      <c r="G66" s="49">
        <v>6.5972222222222224E-2</v>
      </c>
      <c r="H66" s="51">
        <v>5</v>
      </c>
      <c r="I66" s="16" t="s">
        <v>140</v>
      </c>
      <c r="J66" s="16"/>
      <c r="K66" s="16"/>
      <c r="L66" s="4">
        <v>8</v>
      </c>
      <c r="M66" s="24">
        <f t="shared" si="0"/>
        <v>8</v>
      </c>
      <c r="N66" s="57" t="e">
        <f>M66/#REF!</f>
        <v>#REF!</v>
      </c>
      <c r="O66" s="19"/>
      <c r="P66" s="58"/>
      <c r="Q66" s="58"/>
      <c r="T66" s="19"/>
      <c r="U66" s="19"/>
      <c r="V66" s="19"/>
      <c r="W66" s="19"/>
      <c r="X66" s="19"/>
      <c r="Y66" s="19"/>
      <c r="Z66" s="19"/>
      <c r="AA66" s="19"/>
      <c r="AB66" s="19"/>
      <c r="AC66" s="19"/>
      <c r="AD66" s="19"/>
      <c r="AE66" s="19"/>
      <c r="AF66" s="19"/>
      <c r="AG66" s="19"/>
      <c r="AH66" s="19"/>
      <c r="AI66" s="19"/>
      <c r="AJ66" s="19"/>
    </row>
    <row r="67" spans="1:36" ht="13.2">
      <c r="A67" s="16" t="s">
        <v>240</v>
      </c>
      <c r="B67" s="16" t="s">
        <v>255</v>
      </c>
      <c r="C67" s="16" t="s">
        <v>256</v>
      </c>
      <c r="D67" s="46" t="s">
        <v>391</v>
      </c>
      <c r="E67" s="46" t="s">
        <v>159</v>
      </c>
      <c r="F67" s="16" t="s">
        <v>140</v>
      </c>
      <c r="G67" s="49">
        <v>0.60763888888888884</v>
      </c>
      <c r="H67" s="51">
        <v>0</v>
      </c>
      <c r="I67" s="16" t="s">
        <v>140</v>
      </c>
      <c r="J67" s="16"/>
      <c r="K67" s="16">
        <v>5</v>
      </c>
      <c r="L67" s="16"/>
      <c r="M67" s="24">
        <f t="shared" si="0"/>
        <v>5</v>
      </c>
      <c r="N67" s="57" t="e">
        <f>M67/#REF!</f>
        <v>#REF!</v>
      </c>
      <c r="O67" s="19"/>
      <c r="P67" s="58"/>
      <c r="Q67" s="58"/>
      <c r="T67" s="19"/>
      <c r="U67" s="19"/>
      <c r="V67" s="19"/>
      <c r="W67" s="19"/>
      <c r="X67" s="19"/>
      <c r="Y67" s="19"/>
      <c r="Z67" s="19"/>
      <c r="AA67" s="19"/>
      <c r="AB67" s="19"/>
      <c r="AC67" s="19"/>
      <c r="AD67" s="19"/>
      <c r="AE67" s="19"/>
      <c r="AF67" s="19"/>
      <c r="AG67" s="19"/>
      <c r="AH67" s="19"/>
      <c r="AI67" s="19"/>
      <c r="AJ67" s="19"/>
    </row>
    <row r="68" spans="1:36" ht="13.2">
      <c r="A68" s="16" t="s">
        <v>240</v>
      </c>
      <c r="B68" s="16" t="s">
        <v>258</v>
      </c>
      <c r="C68" s="16" t="s">
        <v>260</v>
      </c>
      <c r="D68" s="46" t="s">
        <v>392</v>
      </c>
      <c r="E68" s="46" t="s">
        <v>159</v>
      </c>
      <c r="F68" s="16" t="s">
        <v>140</v>
      </c>
      <c r="G68" s="49">
        <v>0.60763888888888884</v>
      </c>
      <c r="H68" s="51">
        <v>0</v>
      </c>
      <c r="I68" s="16" t="s">
        <v>140</v>
      </c>
      <c r="J68" s="16"/>
      <c r="K68" s="16">
        <v>5</v>
      </c>
      <c r="L68" s="16">
        <v>6</v>
      </c>
      <c r="M68" s="24">
        <f t="shared" si="0"/>
        <v>11</v>
      </c>
      <c r="N68" s="57" t="e">
        <f>M68/#REF!</f>
        <v>#REF!</v>
      </c>
      <c r="O68" s="19"/>
      <c r="P68" s="58"/>
      <c r="Q68" s="58"/>
      <c r="T68" s="19"/>
      <c r="U68" s="19"/>
      <c r="V68" s="19"/>
      <c r="W68" s="19"/>
      <c r="X68" s="19"/>
      <c r="Y68" s="19"/>
      <c r="Z68" s="19"/>
      <c r="AA68" s="19"/>
      <c r="AB68" s="19"/>
      <c r="AC68" s="19"/>
      <c r="AD68" s="19"/>
      <c r="AE68" s="19"/>
      <c r="AF68" s="19"/>
      <c r="AG68" s="19"/>
      <c r="AH68" s="19"/>
      <c r="AI68" s="19"/>
      <c r="AJ68" s="19"/>
    </row>
    <row r="69" spans="1:36" ht="13.2">
      <c r="A69" s="16" t="s">
        <v>240</v>
      </c>
      <c r="B69" s="16" t="s">
        <v>261</v>
      </c>
      <c r="C69" s="16" t="s">
        <v>263</v>
      </c>
      <c r="D69" s="46" t="s">
        <v>393</v>
      </c>
      <c r="E69" s="46" t="s">
        <v>159</v>
      </c>
      <c r="F69" s="16" t="s">
        <v>140</v>
      </c>
      <c r="G69" s="49">
        <v>0.60763888888888884</v>
      </c>
      <c r="H69" s="51">
        <v>0</v>
      </c>
      <c r="I69" s="19"/>
      <c r="J69" s="16"/>
      <c r="K69" s="16">
        <v>4</v>
      </c>
      <c r="L69" s="16">
        <v>0</v>
      </c>
      <c r="M69" s="24">
        <f t="shared" si="0"/>
        <v>4</v>
      </c>
      <c r="N69" s="57" t="e">
        <f>M69/#REF!</f>
        <v>#REF!</v>
      </c>
      <c r="O69" s="19"/>
      <c r="P69" s="58"/>
      <c r="Q69" s="58"/>
      <c r="T69" s="19"/>
      <c r="U69" s="19"/>
      <c r="V69" s="19"/>
      <c r="W69" s="19"/>
      <c r="X69" s="19"/>
      <c r="Y69" s="19"/>
      <c r="Z69" s="19"/>
      <c r="AA69" s="19"/>
      <c r="AB69" s="19"/>
      <c r="AC69" s="19"/>
      <c r="AD69" s="19"/>
      <c r="AE69" s="19"/>
      <c r="AF69" s="19"/>
      <c r="AG69" s="19"/>
      <c r="AH69" s="19"/>
      <c r="AI69" s="19"/>
      <c r="AJ69" s="19"/>
    </row>
    <row r="70" spans="1:36" ht="13.2">
      <c r="A70" s="16" t="s">
        <v>240</v>
      </c>
      <c r="B70" s="16" t="s">
        <v>265</v>
      </c>
      <c r="C70" s="16" t="s">
        <v>266</v>
      </c>
      <c r="D70" s="46" t="s">
        <v>395</v>
      </c>
      <c r="E70" s="46" t="s">
        <v>159</v>
      </c>
      <c r="F70" s="16" t="s">
        <v>140</v>
      </c>
      <c r="G70" s="49">
        <v>0.60763888888888884</v>
      </c>
      <c r="H70" s="51">
        <v>0</v>
      </c>
      <c r="I70" s="19"/>
      <c r="J70" s="16"/>
      <c r="K70" s="16">
        <v>3</v>
      </c>
      <c r="L70" s="16">
        <v>0</v>
      </c>
      <c r="M70" s="24">
        <f t="shared" si="0"/>
        <v>3</v>
      </c>
      <c r="N70" s="57" t="e">
        <f>M70/#REF!</f>
        <v>#REF!</v>
      </c>
      <c r="O70" s="19"/>
      <c r="P70" s="58"/>
      <c r="Q70" s="58"/>
      <c r="T70" s="19"/>
      <c r="U70" s="19"/>
      <c r="V70" s="19"/>
      <c r="W70" s="19"/>
      <c r="X70" s="19"/>
      <c r="Y70" s="19"/>
      <c r="Z70" s="19"/>
      <c r="AA70" s="19"/>
      <c r="AB70" s="19"/>
      <c r="AC70" s="19"/>
      <c r="AD70" s="19"/>
      <c r="AE70" s="19"/>
      <c r="AF70" s="19"/>
      <c r="AG70" s="19"/>
      <c r="AH70" s="19"/>
      <c r="AI70" s="19"/>
      <c r="AJ70" s="19"/>
    </row>
    <row r="71" spans="1:36" ht="13.2">
      <c r="A71" s="16" t="s">
        <v>268</v>
      </c>
      <c r="B71" s="16" t="s">
        <v>269</v>
      </c>
      <c r="C71" s="16" t="s">
        <v>270</v>
      </c>
      <c r="D71" s="46" t="s">
        <v>396</v>
      </c>
      <c r="E71" s="46" t="s">
        <v>214</v>
      </c>
      <c r="F71" s="16" t="s">
        <v>140</v>
      </c>
      <c r="G71" s="72">
        <v>0.65277777777777779</v>
      </c>
      <c r="H71" s="51">
        <v>0</v>
      </c>
      <c r="I71" s="16" t="s">
        <v>140</v>
      </c>
      <c r="J71" s="16"/>
      <c r="K71" s="16">
        <v>5</v>
      </c>
      <c r="L71" s="16">
        <v>6</v>
      </c>
      <c r="M71" s="24">
        <f t="shared" si="0"/>
        <v>11</v>
      </c>
      <c r="N71" s="57" t="e">
        <f>M71/#REF!</f>
        <v>#REF!</v>
      </c>
      <c r="O71" s="19"/>
      <c r="P71" s="58"/>
      <c r="Q71" s="58"/>
      <c r="T71" s="19"/>
      <c r="U71" s="19"/>
      <c r="V71" s="19"/>
      <c r="W71" s="19"/>
      <c r="X71" s="19"/>
      <c r="Y71" s="19"/>
      <c r="Z71" s="19"/>
      <c r="AA71" s="19"/>
      <c r="AB71" s="19"/>
      <c r="AC71" s="19"/>
      <c r="AD71" s="19"/>
      <c r="AE71" s="19"/>
      <c r="AF71" s="19"/>
      <c r="AG71" s="19"/>
      <c r="AH71" s="19"/>
      <c r="AI71" s="19"/>
      <c r="AJ71" s="19"/>
    </row>
    <row r="72" spans="1:36" ht="13.2">
      <c r="A72" s="16" t="s">
        <v>268</v>
      </c>
      <c r="B72" s="16" t="s">
        <v>153</v>
      </c>
      <c r="C72" s="16" t="s">
        <v>154</v>
      </c>
      <c r="D72" s="46" t="s">
        <v>398</v>
      </c>
      <c r="E72" s="46" t="s">
        <v>214</v>
      </c>
      <c r="F72" s="16" t="s">
        <v>140</v>
      </c>
      <c r="G72" s="116">
        <v>0.65277777777777779</v>
      </c>
      <c r="H72" s="51">
        <v>0</v>
      </c>
      <c r="I72" s="16" t="s">
        <v>140</v>
      </c>
      <c r="J72" s="16" t="s">
        <v>107</v>
      </c>
      <c r="K72" s="64">
        <v>5</v>
      </c>
      <c r="L72" s="64">
        <v>0</v>
      </c>
      <c r="M72" s="24">
        <f t="shared" si="0"/>
        <v>5</v>
      </c>
      <c r="N72" s="57" t="e">
        <f>M72/#REF!</f>
        <v>#REF!</v>
      </c>
      <c r="O72" s="19"/>
      <c r="P72" s="58"/>
      <c r="Q72" s="58"/>
      <c r="T72" s="19"/>
      <c r="U72" s="19"/>
      <c r="V72" s="19"/>
      <c r="W72" s="19"/>
      <c r="X72" s="19"/>
      <c r="Y72" s="19"/>
      <c r="Z72" s="19"/>
      <c r="AA72" s="19"/>
      <c r="AB72" s="19"/>
      <c r="AC72" s="19"/>
      <c r="AD72" s="19"/>
      <c r="AE72" s="19"/>
      <c r="AF72" s="19"/>
      <c r="AG72" s="19"/>
      <c r="AH72" s="19"/>
      <c r="AI72" s="19"/>
      <c r="AJ72" s="19"/>
    </row>
    <row r="73" spans="1:36" ht="13.2">
      <c r="A73" s="16" t="s">
        <v>268</v>
      </c>
      <c r="B73" s="16" t="s">
        <v>190</v>
      </c>
      <c r="C73" s="16" t="s">
        <v>191</v>
      </c>
      <c r="D73" s="46" t="s">
        <v>400</v>
      </c>
      <c r="E73" s="46" t="s">
        <v>214</v>
      </c>
      <c r="F73" s="16" t="s">
        <v>140</v>
      </c>
      <c r="G73" s="116">
        <v>0.65486111111111112</v>
      </c>
      <c r="H73" s="51">
        <v>3</v>
      </c>
      <c r="I73" s="16" t="s">
        <v>140</v>
      </c>
      <c r="J73" s="51" t="s">
        <v>107</v>
      </c>
      <c r="K73" s="16">
        <v>5</v>
      </c>
      <c r="L73" s="16">
        <v>2</v>
      </c>
      <c r="M73" s="24">
        <f t="shared" si="0"/>
        <v>7</v>
      </c>
      <c r="N73" s="57" t="e">
        <f>M73/#REF!</f>
        <v>#REF!</v>
      </c>
      <c r="O73" s="19"/>
      <c r="P73" s="58"/>
      <c r="Q73" s="58"/>
      <c r="T73" s="19"/>
      <c r="U73" s="19"/>
      <c r="V73" s="19"/>
      <c r="W73" s="19"/>
      <c r="X73" s="19"/>
      <c r="Y73" s="19"/>
      <c r="Z73" s="19"/>
      <c r="AA73" s="19"/>
      <c r="AB73" s="19"/>
      <c r="AC73" s="19"/>
      <c r="AD73" s="19"/>
      <c r="AE73" s="19"/>
      <c r="AF73" s="19"/>
      <c r="AG73" s="19"/>
      <c r="AH73" s="19"/>
      <c r="AI73" s="19"/>
      <c r="AJ73" s="19"/>
    </row>
    <row r="74" spans="1:36" ht="13.2">
      <c r="A74" s="16" t="s">
        <v>268</v>
      </c>
      <c r="B74" s="16" t="s">
        <v>277</v>
      </c>
      <c r="C74" s="16" t="s">
        <v>278</v>
      </c>
      <c r="D74" s="46" t="s">
        <v>403</v>
      </c>
      <c r="E74" s="46" t="s">
        <v>214</v>
      </c>
      <c r="F74" s="16" t="s">
        <v>140</v>
      </c>
      <c r="G74" s="116">
        <v>0.65277777777777779</v>
      </c>
      <c r="H74" s="51">
        <v>0</v>
      </c>
      <c r="I74" s="16" t="s">
        <v>140</v>
      </c>
      <c r="J74" s="16" t="s">
        <v>140</v>
      </c>
      <c r="K74" s="16">
        <v>5</v>
      </c>
      <c r="L74" s="16">
        <v>2</v>
      </c>
      <c r="M74" s="24">
        <f t="shared" si="0"/>
        <v>7</v>
      </c>
      <c r="N74" s="57" t="e">
        <f>M74/#REF!</f>
        <v>#REF!</v>
      </c>
      <c r="O74" s="16"/>
      <c r="P74" s="58"/>
      <c r="Q74" s="58"/>
      <c r="T74" s="19"/>
      <c r="U74" s="19"/>
      <c r="V74" s="19"/>
      <c r="W74" s="19"/>
      <c r="X74" s="19"/>
      <c r="Y74" s="19"/>
      <c r="Z74" s="19"/>
      <c r="AA74" s="19"/>
      <c r="AB74" s="19"/>
      <c r="AC74" s="19"/>
      <c r="AD74" s="19"/>
      <c r="AE74" s="19"/>
      <c r="AF74" s="19"/>
      <c r="AG74" s="19"/>
      <c r="AH74" s="19"/>
      <c r="AI74" s="19"/>
      <c r="AJ74" s="19"/>
    </row>
    <row r="75" spans="1:36" ht="13.2">
      <c r="A75" s="16" t="s">
        <v>268</v>
      </c>
      <c r="B75" s="16" t="s">
        <v>282</v>
      </c>
      <c r="C75" s="16" t="s">
        <v>283</v>
      </c>
      <c r="D75" s="46" t="s">
        <v>405</v>
      </c>
      <c r="E75" s="46" t="s">
        <v>195</v>
      </c>
      <c r="F75" s="16" t="s">
        <v>140</v>
      </c>
      <c r="G75" s="49">
        <v>0.7006944444444444</v>
      </c>
      <c r="H75" s="51">
        <v>4</v>
      </c>
      <c r="I75" s="16" t="s">
        <v>140</v>
      </c>
      <c r="J75" s="16" t="s">
        <v>140</v>
      </c>
      <c r="K75" s="16">
        <v>5</v>
      </c>
      <c r="L75" s="16">
        <v>4</v>
      </c>
      <c r="M75" s="24">
        <f t="shared" si="0"/>
        <v>9</v>
      </c>
      <c r="N75" s="57" t="e">
        <f>M75/#REF!</f>
        <v>#REF!</v>
      </c>
      <c r="O75" s="19"/>
      <c r="P75" s="58"/>
      <c r="Q75" s="58"/>
      <c r="T75" s="19"/>
      <c r="U75" s="19"/>
      <c r="V75" s="19"/>
      <c r="W75" s="19"/>
      <c r="X75" s="19"/>
      <c r="Y75" s="19"/>
      <c r="Z75" s="19"/>
      <c r="AA75" s="19"/>
      <c r="AB75" s="19"/>
      <c r="AC75" s="19"/>
      <c r="AD75" s="19"/>
      <c r="AE75" s="19"/>
      <c r="AF75" s="19"/>
      <c r="AG75" s="19"/>
      <c r="AH75" s="19"/>
      <c r="AI75" s="19"/>
      <c r="AJ75" s="19"/>
    </row>
    <row r="76" spans="1:36" ht="13.2">
      <c r="A76" s="16" t="s">
        <v>268</v>
      </c>
      <c r="B76" s="16" t="s">
        <v>97</v>
      </c>
      <c r="C76" s="16" t="s">
        <v>98</v>
      </c>
      <c r="D76" s="46" t="s">
        <v>406</v>
      </c>
      <c r="E76" s="46" t="s">
        <v>195</v>
      </c>
      <c r="F76" s="16" t="s">
        <v>140</v>
      </c>
      <c r="G76" s="105">
        <v>0.72569444444444442</v>
      </c>
      <c r="H76" s="51">
        <v>40</v>
      </c>
      <c r="I76" s="16" t="s">
        <v>140</v>
      </c>
      <c r="J76" s="16" t="s">
        <v>107</v>
      </c>
      <c r="K76" s="64" t="s">
        <v>29</v>
      </c>
      <c r="L76" s="16" t="s">
        <v>29</v>
      </c>
      <c r="M76" s="24">
        <f t="shared" si="0"/>
        <v>0</v>
      </c>
      <c r="N76" s="57" t="e">
        <f>M76/#REF!</f>
        <v>#REF!</v>
      </c>
      <c r="O76" s="19"/>
      <c r="P76" s="58"/>
      <c r="Q76" s="58"/>
      <c r="T76" s="19"/>
      <c r="U76" s="19"/>
      <c r="V76" s="19"/>
      <c r="W76" s="19"/>
      <c r="X76" s="19"/>
      <c r="Y76" s="19"/>
      <c r="Z76" s="19"/>
      <c r="AA76" s="19"/>
      <c r="AB76" s="19"/>
      <c r="AC76" s="19"/>
      <c r="AD76" s="19"/>
      <c r="AE76" s="19"/>
      <c r="AF76" s="19"/>
      <c r="AG76" s="19"/>
      <c r="AH76" s="19"/>
      <c r="AI76" s="19"/>
      <c r="AJ76" s="19"/>
    </row>
    <row r="77" spans="1:36" ht="13.2">
      <c r="A77" s="16" t="s">
        <v>268</v>
      </c>
      <c r="B77" s="16" t="s">
        <v>291</v>
      </c>
      <c r="C77" s="16" t="s">
        <v>292</v>
      </c>
      <c r="D77" s="46" t="s">
        <v>408</v>
      </c>
      <c r="E77" s="46" t="s">
        <v>195</v>
      </c>
      <c r="F77" s="16" t="s">
        <v>140</v>
      </c>
      <c r="G77" s="49">
        <v>0.69791666666666663</v>
      </c>
      <c r="H77" s="51">
        <v>0</v>
      </c>
      <c r="I77" s="16" t="s">
        <v>140</v>
      </c>
      <c r="J77" s="16" t="s">
        <v>107</v>
      </c>
      <c r="K77" s="16" t="s">
        <v>29</v>
      </c>
      <c r="L77" s="16" t="s">
        <v>29</v>
      </c>
      <c r="M77" s="24">
        <f t="shared" si="0"/>
        <v>0</v>
      </c>
      <c r="N77" s="57" t="e">
        <f>M77/#REF!</f>
        <v>#REF!</v>
      </c>
      <c r="O77" s="19"/>
      <c r="P77" s="58"/>
      <c r="Q77" s="58"/>
      <c r="T77" s="19"/>
      <c r="U77" s="19"/>
      <c r="V77" s="19"/>
      <c r="W77" s="19"/>
      <c r="X77" s="19"/>
      <c r="Y77" s="19"/>
      <c r="Z77" s="19"/>
      <c r="AA77" s="19"/>
      <c r="AB77" s="19"/>
      <c r="AC77" s="19"/>
      <c r="AD77" s="19"/>
      <c r="AE77" s="19"/>
      <c r="AF77" s="19"/>
      <c r="AG77" s="19"/>
      <c r="AH77" s="19"/>
      <c r="AI77" s="19"/>
      <c r="AJ77" s="19"/>
    </row>
    <row r="78" spans="1:36" ht="13.2">
      <c r="A78" s="16" t="s">
        <v>268</v>
      </c>
      <c r="B78" s="16" t="s">
        <v>296</v>
      </c>
      <c r="C78" s="16" t="s">
        <v>297</v>
      </c>
      <c r="D78" s="46" t="s">
        <v>409</v>
      </c>
      <c r="E78" s="46" t="s">
        <v>195</v>
      </c>
      <c r="F78" s="16" t="s">
        <v>140</v>
      </c>
      <c r="G78" s="88">
        <v>0.69791666666666663</v>
      </c>
      <c r="H78" s="51">
        <v>0</v>
      </c>
      <c r="I78" s="16" t="s">
        <v>140</v>
      </c>
      <c r="J78" s="16" t="s">
        <v>140</v>
      </c>
      <c r="K78" s="16">
        <v>5</v>
      </c>
      <c r="L78" s="16">
        <v>12</v>
      </c>
      <c r="M78" s="24">
        <f t="shared" si="0"/>
        <v>17</v>
      </c>
      <c r="N78" s="57" t="e">
        <f>M78/#REF!</f>
        <v>#REF!</v>
      </c>
      <c r="O78" s="19"/>
      <c r="P78" s="58"/>
      <c r="Q78" s="58"/>
      <c r="T78" s="19"/>
      <c r="U78" s="19"/>
      <c r="V78" s="19"/>
      <c r="W78" s="19"/>
      <c r="X78" s="19"/>
      <c r="Y78" s="19"/>
      <c r="Z78" s="19"/>
      <c r="AA78" s="19"/>
      <c r="AB78" s="19"/>
      <c r="AC78" s="19"/>
      <c r="AD78" s="19"/>
      <c r="AE78" s="19"/>
      <c r="AF78" s="19"/>
      <c r="AG78" s="19"/>
      <c r="AH78" s="19"/>
      <c r="AI78" s="19"/>
      <c r="AJ78" s="19"/>
    </row>
    <row r="79" spans="1:36" ht="13.2">
      <c r="A79" s="16" t="s">
        <v>299</v>
      </c>
      <c r="B79" s="16" t="s">
        <v>300</v>
      </c>
      <c r="C79" s="16" t="s">
        <v>302</v>
      </c>
      <c r="D79" s="46" t="s">
        <v>410</v>
      </c>
      <c r="E79" s="46" t="s">
        <v>411</v>
      </c>
      <c r="F79" s="16" t="s">
        <v>140</v>
      </c>
      <c r="G79" s="49">
        <v>0.5625</v>
      </c>
      <c r="H79" s="51"/>
      <c r="I79" s="16"/>
      <c r="J79" s="16" t="s">
        <v>140</v>
      </c>
      <c r="K79" s="16">
        <v>4</v>
      </c>
      <c r="L79" s="16">
        <v>6</v>
      </c>
      <c r="M79" s="24">
        <f t="shared" si="0"/>
        <v>10</v>
      </c>
      <c r="N79" s="57" t="e">
        <f>M79/#REF!</f>
        <v>#REF!</v>
      </c>
      <c r="O79" s="16"/>
      <c r="P79" s="58"/>
      <c r="Q79" s="58"/>
      <c r="R79" s="6"/>
      <c r="S79" s="6"/>
      <c r="T79" s="19"/>
      <c r="U79" s="19"/>
      <c r="V79" s="19"/>
      <c r="W79" s="19"/>
      <c r="X79" s="19"/>
      <c r="Y79" s="19"/>
      <c r="Z79" s="19"/>
      <c r="AA79" s="19"/>
      <c r="AB79" s="19"/>
      <c r="AC79" s="19"/>
      <c r="AD79" s="19"/>
      <c r="AE79" s="19"/>
      <c r="AF79" s="19"/>
      <c r="AG79" s="19"/>
      <c r="AH79" s="19"/>
      <c r="AI79" s="19"/>
      <c r="AJ79" s="19"/>
    </row>
    <row r="80" spans="1:36" ht="13.2">
      <c r="A80" s="16" t="s">
        <v>306</v>
      </c>
      <c r="B80" s="16" t="s">
        <v>293</v>
      </c>
      <c r="C80" s="16" t="s">
        <v>294</v>
      </c>
      <c r="D80" s="46" t="s">
        <v>412</v>
      </c>
      <c r="E80" s="46" t="s">
        <v>411</v>
      </c>
      <c r="F80" s="16" t="s">
        <v>140</v>
      </c>
      <c r="G80" s="49">
        <v>0.5625</v>
      </c>
      <c r="H80" s="51"/>
      <c r="I80" s="16"/>
      <c r="J80" s="16" t="s">
        <v>140</v>
      </c>
      <c r="K80" s="16">
        <v>3</v>
      </c>
      <c r="L80" s="16">
        <v>4</v>
      </c>
      <c r="M80" s="24">
        <f t="shared" si="0"/>
        <v>7</v>
      </c>
      <c r="N80" s="57" t="e">
        <f>M80/#REF!</f>
        <v>#REF!</v>
      </c>
      <c r="O80" s="16"/>
      <c r="P80" s="58"/>
      <c r="Q80" s="58"/>
      <c r="R80" s="6"/>
      <c r="S80" s="6"/>
      <c r="T80" s="19"/>
      <c r="U80" s="19"/>
      <c r="V80" s="19"/>
      <c r="W80" s="19"/>
      <c r="X80" s="19"/>
      <c r="Y80" s="19"/>
      <c r="Z80" s="19"/>
      <c r="AA80" s="19"/>
      <c r="AB80" s="19"/>
      <c r="AC80" s="19"/>
      <c r="AD80" s="19"/>
      <c r="AE80" s="19"/>
      <c r="AF80" s="19"/>
      <c r="AG80" s="19"/>
      <c r="AH80" s="19"/>
      <c r="AI80" s="19"/>
      <c r="AJ80" s="19"/>
    </row>
    <row r="81" spans="1:36" ht="13.2">
      <c r="A81" s="16" t="s">
        <v>306</v>
      </c>
      <c r="B81" s="16" t="s">
        <v>310</v>
      </c>
      <c r="C81" s="16" t="s">
        <v>311</v>
      </c>
      <c r="D81" s="46" t="s">
        <v>415</v>
      </c>
      <c r="E81" s="46" t="s">
        <v>411</v>
      </c>
      <c r="F81" s="16" t="s">
        <v>140</v>
      </c>
      <c r="G81" s="49">
        <v>0.56388888888888888</v>
      </c>
      <c r="H81" s="51"/>
      <c r="I81" s="16"/>
      <c r="J81" s="16" t="s">
        <v>107</v>
      </c>
      <c r="K81" s="16">
        <v>3</v>
      </c>
      <c r="L81" s="16">
        <v>2</v>
      </c>
      <c r="M81" s="24">
        <f t="shared" si="0"/>
        <v>5</v>
      </c>
      <c r="N81" s="57" t="e">
        <f>M81/#REF!</f>
        <v>#REF!</v>
      </c>
      <c r="O81" s="16"/>
      <c r="P81" s="58"/>
      <c r="Q81" s="58"/>
      <c r="R81" s="6"/>
      <c r="S81" s="6"/>
      <c r="T81" s="19"/>
      <c r="U81" s="19"/>
      <c r="V81" s="19"/>
      <c r="W81" s="19"/>
      <c r="X81" s="19"/>
      <c r="Y81" s="19"/>
      <c r="Z81" s="19"/>
      <c r="AA81" s="19"/>
      <c r="AB81" s="19"/>
      <c r="AC81" s="19"/>
      <c r="AD81" s="19"/>
      <c r="AE81" s="19"/>
      <c r="AF81" s="19"/>
      <c r="AG81" s="19"/>
      <c r="AH81" s="19"/>
      <c r="AI81" s="19"/>
      <c r="AJ81" s="19"/>
    </row>
    <row r="82" spans="1:36" ht="13.2">
      <c r="A82" s="16" t="s">
        <v>306</v>
      </c>
      <c r="B82" s="16" t="s">
        <v>312</v>
      </c>
      <c r="C82" s="16" t="s">
        <v>313</v>
      </c>
      <c r="D82" s="46" t="s">
        <v>416</v>
      </c>
      <c r="E82" s="46" t="s">
        <v>411</v>
      </c>
      <c r="F82" s="16" t="s">
        <v>140</v>
      </c>
      <c r="G82" s="49">
        <v>0.5625</v>
      </c>
      <c r="H82" s="51"/>
      <c r="I82" s="16"/>
      <c r="J82" s="16" t="s">
        <v>107</v>
      </c>
      <c r="K82" s="16">
        <v>5</v>
      </c>
      <c r="L82" s="16">
        <v>0</v>
      </c>
      <c r="M82" s="24">
        <f t="shared" si="0"/>
        <v>5</v>
      </c>
      <c r="N82" s="57" t="e">
        <f>M82/#REF!</f>
        <v>#REF!</v>
      </c>
      <c r="O82" s="16"/>
      <c r="P82" s="58"/>
      <c r="Q82" s="58"/>
      <c r="R82" s="6"/>
      <c r="S82" s="6"/>
      <c r="T82" s="19"/>
      <c r="U82" s="19"/>
      <c r="V82" s="19"/>
      <c r="W82" s="19"/>
      <c r="X82" s="19"/>
      <c r="Y82" s="19"/>
      <c r="Z82" s="19"/>
      <c r="AA82" s="19"/>
      <c r="AB82" s="19"/>
      <c r="AC82" s="19"/>
      <c r="AD82" s="19"/>
      <c r="AE82" s="19"/>
      <c r="AF82" s="19"/>
      <c r="AG82" s="19"/>
      <c r="AH82" s="19"/>
      <c r="AI82" s="19"/>
      <c r="AJ82" s="19"/>
    </row>
    <row r="83" spans="1:36" ht="13.2">
      <c r="A83" s="85" t="s">
        <v>306</v>
      </c>
      <c r="B83" s="16" t="s">
        <v>315</v>
      </c>
      <c r="C83" s="16" t="s">
        <v>316</v>
      </c>
      <c r="D83" s="46" t="s">
        <v>418</v>
      </c>
      <c r="E83" s="46" t="s">
        <v>377</v>
      </c>
      <c r="F83" s="16" t="s">
        <v>140</v>
      </c>
      <c r="G83" s="49">
        <v>0.60416666666666663</v>
      </c>
      <c r="H83" s="79"/>
      <c r="I83" s="16"/>
      <c r="J83" s="16" t="s">
        <v>107</v>
      </c>
      <c r="K83" s="16">
        <v>5</v>
      </c>
      <c r="L83" s="16">
        <v>4</v>
      </c>
      <c r="M83" s="24">
        <f t="shared" si="0"/>
        <v>9</v>
      </c>
      <c r="N83" s="57" t="e">
        <f>M83/#REF!</f>
        <v>#REF!</v>
      </c>
      <c r="O83" s="16"/>
      <c r="P83" s="58"/>
      <c r="Q83" s="58"/>
      <c r="T83" s="19"/>
      <c r="U83" s="19"/>
      <c r="V83" s="19"/>
      <c r="W83" s="19"/>
      <c r="X83" s="19"/>
      <c r="Y83" s="19"/>
      <c r="Z83" s="19"/>
      <c r="AA83" s="19"/>
      <c r="AB83" s="19"/>
      <c r="AC83" s="19"/>
      <c r="AD83" s="19"/>
      <c r="AE83" s="19"/>
      <c r="AF83" s="19"/>
      <c r="AG83" s="19"/>
      <c r="AH83" s="19"/>
      <c r="AI83" s="19"/>
      <c r="AJ83" s="19"/>
    </row>
    <row r="84" spans="1:36" ht="13.2">
      <c r="A84" s="85" t="s">
        <v>306</v>
      </c>
      <c r="B84" s="16" t="s">
        <v>317</v>
      </c>
      <c r="C84" s="16" t="s">
        <v>318</v>
      </c>
      <c r="D84" s="46" t="s">
        <v>419</v>
      </c>
      <c r="E84" s="46" t="s">
        <v>377</v>
      </c>
      <c r="F84" s="16" t="s">
        <v>140</v>
      </c>
      <c r="G84" s="49">
        <v>0.60416666666666663</v>
      </c>
      <c r="H84" s="79"/>
      <c r="I84" s="16"/>
      <c r="J84" s="16" t="s">
        <v>140</v>
      </c>
      <c r="K84" s="16">
        <v>3</v>
      </c>
      <c r="L84" s="16">
        <v>4</v>
      </c>
      <c r="M84" s="24">
        <f t="shared" si="0"/>
        <v>7</v>
      </c>
      <c r="N84" s="57" t="e">
        <f>M84/#REF!</f>
        <v>#REF!</v>
      </c>
      <c r="O84" s="16"/>
      <c r="P84" s="58"/>
      <c r="Q84" s="58"/>
      <c r="T84" s="19"/>
      <c r="U84" s="19"/>
      <c r="V84" s="19"/>
      <c r="W84" s="19"/>
      <c r="X84" s="19"/>
      <c r="Y84" s="19"/>
      <c r="Z84" s="19"/>
      <c r="AA84" s="19"/>
      <c r="AB84" s="19"/>
      <c r="AC84" s="19"/>
      <c r="AD84" s="19"/>
      <c r="AE84" s="19"/>
      <c r="AF84" s="19"/>
      <c r="AG84" s="19"/>
      <c r="AH84" s="19"/>
      <c r="AI84" s="19"/>
      <c r="AJ84" s="19"/>
    </row>
    <row r="85" spans="1:36" ht="13.2">
      <c r="A85" s="85" t="s">
        <v>306</v>
      </c>
      <c r="B85" s="16" t="s">
        <v>321</v>
      </c>
      <c r="C85" s="16" t="s">
        <v>322</v>
      </c>
      <c r="D85" s="46" t="s">
        <v>421</v>
      </c>
      <c r="E85" s="46" t="s">
        <v>377</v>
      </c>
      <c r="F85" s="16" t="s">
        <v>140</v>
      </c>
      <c r="G85" s="49">
        <v>0.60555555555555551</v>
      </c>
      <c r="H85" s="79"/>
      <c r="I85" s="16"/>
      <c r="J85" s="16" t="s">
        <v>107</v>
      </c>
      <c r="K85" s="16">
        <v>5</v>
      </c>
      <c r="L85" s="16">
        <v>0</v>
      </c>
      <c r="M85" s="24">
        <f t="shared" si="0"/>
        <v>5</v>
      </c>
      <c r="N85" s="57" t="e">
        <f>M85/#REF!</f>
        <v>#REF!</v>
      </c>
      <c r="O85" s="16"/>
      <c r="P85" s="58"/>
      <c r="Q85" s="58"/>
      <c r="T85" s="19"/>
      <c r="U85" s="19"/>
      <c r="V85" s="19"/>
      <c r="W85" s="19"/>
      <c r="X85" s="19"/>
      <c r="Y85" s="19"/>
      <c r="Z85" s="19"/>
      <c r="AA85" s="19"/>
      <c r="AB85" s="19"/>
      <c r="AC85" s="19"/>
      <c r="AD85" s="19"/>
      <c r="AE85" s="19"/>
      <c r="AF85" s="19"/>
      <c r="AG85" s="19"/>
      <c r="AH85" s="19"/>
      <c r="AI85" s="19"/>
      <c r="AJ85" s="19"/>
    </row>
    <row r="86" spans="1:36" ht="13.2">
      <c r="A86" s="85" t="s">
        <v>306</v>
      </c>
      <c r="B86" s="16" t="s">
        <v>319</v>
      </c>
      <c r="C86" s="16" t="s">
        <v>320</v>
      </c>
      <c r="D86" s="46" t="s">
        <v>423</v>
      </c>
      <c r="E86" s="46" t="s">
        <v>377</v>
      </c>
      <c r="F86" s="16" t="s">
        <v>140</v>
      </c>
      <c r="G86" s="49">
        <v>0.60416666666666663</v>
      </c>
      <c r="H86" s="79"/>
      <c r="I86" s="16"/>
      <c r="J86" s="16" t="s">
        <v>107</v>
      </c>
      <c r="K86" s="16"/>
      <c r="L86" s="16"/>
      <c r="M86" s="24">
        <f t="shared" si="0"/>
        <v>0</v>
      </c>
      <c r="N86" s="57" t="e">
        <f>M86/#REF!</f>
        <v>#REF!</v>
      </c>
      <c r="O86" s="16"/>
      <c r="P86" s="58"/>
      <c r="Q86" s="58"/>
      <c r="T86" s="19"/>
      <c r="U86" s="19"/>
      <c r="V86" s="19"/>
      <c r="W86" s="19"/>
      <c r="X86" s="19"/>
      <c r="Y86" s="19"/>
      <c r="Z86" s="19"/>
      <c r="AA86" s="19"/>
      <c r="AB86" s="19"/>
      <c r="AC86" s="19"/>
      <c r="AD86" s="19"/>
      <c r="AE86" s="19"/>
      <c r="AF86" s="19"/>
      <c r="AG86" s="19"/>
      <c r="AH86" s="19"/>
      <c r="AI86" s="19"/>
      <c r="AJ86" s="19"/>
    </row>
    <row r="87" spans="1:36" ht="13.2">
      <c r="A87" s="16" t="s">
        <v>324</v>
      </c>
      <c r="B87" s="16" t="s">
        <v>325</v>
      </c>
      <c r="C87" s="16" t="s">
        <v>326</v>
      </c>
      <c r="D87" s="46" t="s">
        <v>425</v>
      </c>
      <c r="E87" s="46" t="s">
        <v>411</v>
      </c>
      <c r="F87" s="16" t="s">
        <v>140</v>
      </c>
      <c r="G87" s="49">
        <v>0.5625</v>
      </c>
      <c r="H87" s="51"/>
      <c r="I87" s="16" t="s">
        <v>140</v>
      </c>
      <c r="J87" s="16" t="s">
        <v>140</v>
      </c>
      <c r="K87" s="16">
        <v>5</v>
      </c>
      <c r="L87" s="16">
        <v>8</v>
      </c>
      <c r="M87" s="24">
        <f t="shared" si="0"/>
        <v>13</v>
      </c>
      <c r="N87" s="57" t="e">
        <f>M87/#REF!</f>
        <v>#REF!</v>
      </c>
      <c r="O87" s="16" t="s">
        <v>685</v>
      </c>
      <c r="P87" s="58"/>
      <c r="Q87" s="58"/>
      <c r="R87" s="6"/>
      <c r="S87" s="6"/>
      <c r="T87" s="19"/>
      <c r="U87" s="19"/>
      <c r="V87" s="19"/>
      <c r="W87" s="19"/>
      <c r="X87" s="19"/>
      <c r="Y87" s="19"/>
      <c r="Z87" s="19"/>
      <c r="AA87" s="19"/>
      <c r="AB87" s="19"/>
      <c r="AC87" s="19"/>
      <c r="AD87" s="19"/>
      <c r="AE87" s="19"/>
      <c r="AF87" s="19"/>
      <c r="AG87" s="19"/>
      <c r="AH87" s="19"/>
      <c r="AI87" s="19"/>
      <c r="AJ87" s="19"/>
    </row>
    <row r="88" spans="1:36" ht="13.2">
      <c r="A88" s="16" t="s">
        <v>324</v>
      </c>
      <c r="B88" s="16" t="s">
        <v>329</v>
      </c>
      <c r="C88" s="16" t="s">
        <v>330</v>
      </c>
      <c r="D88" s="46" t="s">
        <v>427</v>
      </c>
      <c r="E88" s="46" t="s">
        <v>411</v>
      </c>
      <c r="F88" s="16" t="s">
        <v>140</v>
      </c>
      <c r="G88" s="49">
        <v>0.5625</v>
      </c>
      <c r="H88" s="51"/>
      <c r="I88" s="16" t="s">
        <v>140</v>
      </c>
      <c r="J88" s="16" t="s">
        <v>107</v>
      </c>
      <c r="K88" s="16">
        <v>5</v>
      </c>
      <c r="L88" s="16">
        <v>4</v>
      </c>
      <c r="M88" s="24">
        <f t="shared" si="0"/>
        <v>9</v>
      </c>
      <c r="N88" s="57" t="e">
        <f>M88/#REF!</f>
        <v>#REF!</v>
      </c>
      <c r="O88" s="16" t="s">
        <v>687</v>
      </c>
      <c r="P88" s="58"/>
      <c r="Q88" s="58"/>
      <c r="R88" s="6"/>
      <c r="S88" s="6"/>
      <c r="T88" s="19"/>
      <c r="U88" s="19"/>
      <c r="V88" s="19"/>
      <c r="W88" s="19"/>
      <c r="X88" s="19"/>
      <c r="Y88" s="19"/>
      <c r="Z88" s="19"/>
      <c r="AA88" s="19"/>
      <c r="AB88" s="19"/>
      <c r="AC88" s="19"/>
      <c r="AD88" s="19"/>
      <c r="AE88" s="19"/>
      <c r="AF88" s="19"/>
      <c r="AG88" s="19"/>
      <c r="AH88" s="19"/>
      <c r="AI88" s="19"/>
      <c r="AJ88" s="19"/>
    </row>
    <row r="89" spans="1:36" ht="13.2">
      <c r="A89" s="16" t="s">
        <v>324</v>
      </c>
      <c r="B89" s="16" t="s">
        <v>334</v>
      </c>
      <c r="C89" s="16" t="s">
        <v>335</v>
      </c>
      <c r="D89" s="46" t="s">
        <v>428</v>
      </c>
      <c r="E89" s="46" t="s">
        <v>411</v>
      </c>
      <c r="F89" s="16" t="s">
        <v>140</v>
      </c>
      <c r="G89" s="49">
        <v>0.5625</v>
      </c>
      <c r="H89" s="51"/>
      <c r="I89" s="16" t="s">
        <v>140</v>
      </c>
      <c r="J89" s="16" t="s">
        <v>140</v>
      </c>
      <c r="K89" s="4">
        <v>5</v>
      </c>
      <c r="L89" s="16"/>
      <c r="M89" s="24">
        <f t="shared" si="0"/>
        <v>5</v>
      </c>
      <c r="N89" s="57" t="e">
        <f>M89/#REF!</f>
        <v>#REF!</v>
      </c>
      <c r="O89" s="16" t="s">
        <v>685</v>
      </c>
      <c r="P89" s="58"/>
      <c r="Q89" s="58"/>
      <c r="R89" s="6"/>
      <c r="S89" s="6"/>
      <c r="T89" s="19"/>
      <c r="U89" s="19"/>
      <c r="V89" s="19"/>
      <c r="W89" s="19"/>
      <c r="X89" s="19"/>
      <c r="Y89" s="19"/>
      <c r="Z89" s="19"/>
      <c r="AA89" s="19"/>
      <c r="AB89" s="19"/>
      <c r="AC89" s="19"/>
      <c r="AD89" s="19"/>
      <c r="AE89" s="19"/>
      <c r="AF89" s="19"/>
      <c r="AG89" s="19"/>
      <c r="AH89" s="19"/>
      <c r="AI89" s="19"/>
      <c r="AJ89" s="19"/>
    </row>
    <row r="90" spans="1:36" ht="13.2">
      <c r="A90" s="16" t="s">
        <v>324</v>
      </c>
      <c r="B90" s="16" t="s">
        <v>338</v>
      </c>
      <c r="C90" s="16" t="s">
        <v>339</v>
      </c>
      <c r="D90" s="46" t="s">
        <v>429</v>
      </c>
      <c r="E90" s="46" t="s">
        <v>411</v>
      </c>
      <c r="F90" s="16" t="s">
        <v>140</v>
      </c>
      <c r="G90" s="49">
        <v>0.56388888888888888</v>
      </c>
      <c r="H90" s="51">
        <v>2</v>
      </c>
      <c r="I90" s="16" t="s">
        <v>140</v>
      </c>
      <c r="J90" s="16" t="s">
        <v>107</v>
      </c>
      <c r="K90" s="16">
        <v>3</v>
      </c>
      <c r="L90" s="16" t="s">
        <v>29</v>
      </c>
      <c r="M90" s="24">
        <f t="shared" si="0"/>
        <v>3</v>
      </c>
      <c r="N90" s="57" t="e">
        <f>M90/#REF!</f>
        <v>#REF!</v>
      </c>
      <c r="O90" s="16" t="s">
        <v>689</v>
      </c>
      <c r="P90" s="58"/>
      <c r="Q90" s="58"/>
      <c r="T90" s="19"/>
      <c r="U90" s="19"/>
      <c r="V90" s="19"/>
      <c r="W90" s="19"/>
      <c r="X90" s="19"/>
      <c r="Y90" s="19"/>
      <c r="Z90" s="19"/>
      <c r="AA90" s="19"/>
      <c r="AB90" s="19"/>
      <c r="AC90" s="19"/>
      <c r="AD90" s="19"/>
      <c r="AE90" s="19"/>
      <c r="AF90" s="19"/>
      <c r="AG90" s="19"/>
      <c r="AH90" s="19"/>
      <c r="AI90" s="19"/>
      <c r="AJ90" s="19"/>
    </row>
    <row r="91" spans="1:36" ht="13.2">
      <c r="A91" s="16" t="s">
        <v>324</v>
      </c>
      <c r="B91" s="16" t="s">
        <v>285</v>
      </c>
      <c r="C91" s="16" t="s">
        <v>286</v>
      </c>
      <c r="D91" s="46" t="s">
        <v>431</v>
      </c>
      <c r="E91" s="46" t="s">
        <v>272</v>
      </c>
      <c r="F91" s="16" t="s">
        <v>140</v>
      </c>
      <c r="G91" s="49">
        <v>0.60763888888888884</v>
      </c>
      <c r="H91" s="79"/>
      <c r="I91" s="16" t="s">
        <v>140</v>
      </c>
      <c r="J91" s="16" t="s">
        <v>107</v>
      </c>
      <c r="K91" s="16">
        <v>5</v>
      </c>
      <c r="L91" s="16">
        <v>2</v>
      </c>
      <c r="M91" s="24">
        <f t="shared" si="0"/>
        <v>7</v>
      </c>
      <c r="N91" s="57" t="e">
        <f>M91/#REF!</f>
        <v>#REF!</v>
      </c>
      <c r="O91" s="16" t="s">
        <v>690</v>
      </c>
      <c r="P91" s="58"/>
      <c r="Q91" s="58"/>
      <c r="T91" s="19"/>
      <c r="U91" s="19"/>
      <c r="V91" s="19"/>
      <c r="W91" s="19"/>
      <c r="X91" s="19"/>
      <c r="Y91" s="19"/>
      <c r="Z91" s="19"/>
      <c r="AA91" s="19"/>
      <c r="AB91" s="19"/>
      <c r="AC91" s="19"/>
      <c r="AD91" s="19"/>
      <c r="AE91" s="19"/>
      <c r="AF91" s="19"/>
      <c r="AG91" s="19"/>
      <c r="AH91" s="19"/>
      <c r="AI91" s="19"/>
      <c r="AJ91" s="19"/>
    </row>
    <row r="92" spans="1:36" ht="13.2">
      <c r="A92" s="16" t="s">
        <v>324</v>
      </c>
      <c r="B92" s="16" t="s">
        <v>341</v>
      </c>
      <c r="C92" s="16" t="s">
        <v>342</v>
      </c>
      <c r="D92" s="46" t="s">
        <v>432</v>
      </c>
      <c r="E92" s="46" t="s">
        <v>272</v>
      </c>
      <c r="F92" s="16" t="s">
        <v>140</v>
      </c>
      <c r="G92" s="49">
        <v>0.60763888888888884</v>
      </c>
      <c r="H92" s="79"/>
      <c r="I92" s="16" t="s">
        <v>140</v>
      </c>
      <c r="J92" s="16" t="s">
        <v>107</v>
      </c>
      <c r="K92" s="16">
        <v>4</v>
      </c>
      <c r="L92" s="16" t="s">
        <v>29</v>
      </c>
      <c r="M92" s="24">
        <f t="shared" si="0"/>
        <v>4</v>
      </c>
      <c r="N92" s="57" t="e">
        <f>M92/#REF!</f>
        <v>#REF!</v>
      </c>
      <c r="O92" s="16" t="s">
        <v>692</v>
      </c>
      <c r="P92" s="58"/>
      <c r="Q92" s="58"/>
      <c r="T92" s="19"/>
      <c r="U92" s="19"/>
      <c r="V92" s="19"/>
      <c r="W92" s="19"/>
      <c r="X92" s="19"/>
      <c r="Y92" s="19"/>
      <c r="Z92" s="19"/>
      <c r="AA92" s="19"/>
      <c r="AB92" s="19"/>
      <c r="AC92" s="19"/>
      <c r="AD92" s="19"/>
      <c r="AE92" s="19"/>
      <c r="AF92" s="19"/>
      <c r="AG92" s="19"/>
      <c r="AH92" s="19"/>
      <c r="AI92" s="19"/>
      <c r="AJ92" s="19"/>
    </row>
    <row r="93" spans="1:36" ht="13.2">
      <c r="A93" s="16" t="s">
        <v>324</v>
      </c>
      <c r="B93" s="16" t="s">
        <v>288</v>
      </c>
      <c r="C93" s="16" t="s">
        <v>290</v>
      </c>
      <c r="D93" s="46" t="s">
        <v>433</v>
      </c>
      <c r="E93" s="46" t="s">
        <v>272</v>
      </c>
      <c r="F93" s="16" t="s">
        <v>140</v>
      </c>
      <c r="G93" s="49">
        <v>0.60763888888888884</v>
      </c>
      <c r="H93" s="51"/>
      <c r="I93" s="16" t="s">
        <v>140</v>
      </c>
      <c r="J93" s="16" t="s">
        <v>107</v>
      </c>
      <c r="K93" s="16">
        <v>5</v>
      </c>
      <c r="L93" s="16" t="s">
        <v>29</v>
      </c>
      <c r="M93" s="24">
        <f t="shared" si="0"/>
        <v>5</v>
      </c>
      <c r="N93" s="57" t="e">
        <f>M93/#REF!</f>
        <v>#REF!</v>
      </c>
      <c r="O93" s="16" t="s">
        <v>687</v>
      </c>
      <c r="P93" s="58"/>
      <c r="Q93" s="58"/>
      <c r="T93" s="19"/>
      <c r="U93" s="19"/>
      <c r="V93" s="19"/>
      <c r="W93" s="19"/>
      <c r="X93" s="19"/>
      <c r="Y93" s="19"/>
      <c r="Z93" s="19"/>
      <c r="AA93" s="19"/>
      <c r="AB93" s="19"/>
      <c r="AC93" s="19"/>
      <c r="AD93" s="19"/>
      <c r="AE93" s="19"/>
      <c r="AF93" s="19"/>
      <c r="AG93" s="19"/>
      <c r="AH93" s="19"/>
      <c r="AI93" s="19"/>
      <c r="AJ93" s="19"/>
    </row>
    <row r="94" spans="1:36" ht="13.2">
      <c r="A94" s="16" t="s">
        <v>324</v>
      </c>
      <c r="B94" s="16" t="s">
        <v>345</v>
      </c>
      <c r="C94" s="16" t="s">
        <v>347</v>
      </c>
      <c r="D94" s="46" t="s">
        <v>434</v>
      </c>
      <c r="E94" s="46" t="s">
        <v>272</v>
      </c>
      <c r="F94" s="16" t="s">
        <v>140</v>
      </c>
      <c r="G94" s="49">
        <v>0.60763888888888884</v>
      </c>
      <c r="H94" s="79"/>
      <c r="I94" s="16" t="s">
        <v>140</v>
      </c>
      <c r="J94" s="16" t="s">
        <v>140</v>
      </c>
      <c r="K94" s="16">
        <v>1</v>
      </c>
      <c r="L94" s="16">
        <v>6</v>
      </c>
      <c r="M94" s="24">
        <f t="shared" si="0"/>
        <v>7</v>
      </c>
      <c r="N94" s="57" t="e">
        <f>M94/#REF!</f>
        <v>#REF!</v>
      </c>
      <c r="O94" s="16" t="s">
        <v>685</v>
      </c>
      <c r="P94" s="58"/>
      <c r="Q94" s="58"/>
      <c r="T94" s="19"/>
      <c r="U94" s="19"/>
      <c r="V94" s="19"/>
      <c r="W94" s="19"/>
      <c r="X94" s="19"/>
      <c r="Y94" s="19"/>
      <c r="Z94" s="19"/>
      <c r="AA94" s="19"/>
      <c r="AB94" s="19"/>
      <c r="AC94" s="19"/>
      <c r="AD94" s="19"/>
      <c r="AE94" s="19"/>
      <c r="AF94" s="19"/>
      <c r="AG94" s="19"/>
      <c r="AH94" s="19"/>
      <c r="AI94" s="19"/>
      <c r="AJ94" s="19"/>
    </row>
    <row r="95" spans="1:36" ht="13.2">
      <c r="A95" s="25" t="s">
        <v>349</v>
      </c>
      <c r="B95" s="16" t="s">
        <v>350</v>
      </c>
      <c r="C95" s="16" t="s">
        <v>351</v>
      </c>
      <c r="D95" s="46" t="s">
        <v>435</v>
      </c>
      <c r="E95" s="46" t="s">
        <v>332</v>
      </c>
      <c r="F95" s="16" t="s">
        <v>140</v>
      </c>
      <c r="G95" s="105">
        <v>0.65555555555555556</v>
      </c>
      <c r="H95" s="51">
        <v>4</v>
      </c>
      <c r="I95" s="16" t="s">
        <v>140</v>
      </c>
      <c r="J95" s="16" t="s">
        <v>140</v>
      </c>
      <c r="K95" s="16">
        <v>7</v>
      </c>
      <c r="L95" s="16">
        <v>6</v>
      </c>
      <c r="M95" s="24">
        <f t="shared" si="0"/>
        <v>13</v>
      </c>
      <c r="N95" s="57" t="e">
        <f>M95/#REF!</f>
        <v>#REF!</v>
      </c>
      <c r="O95" s="16" t="s">
        <v>697</v>
      </c>
      <c r="P95" s="58"/>
      <c r="Q95" s="58"/>
      <c r="T95" s="19"/>
      <c r="U95" s="19"/>
      <c r="V95" s="19"/>
      <c r="W95" s="19"/>
      <c r="X95" s="19"/>
      <c r="Y95" s="19"/>
      <c r="Z95" s="19"/>
      <c r="AA95" s="19"/>
      <c r="AB95" s="19"/>
      <c r="AC95" s="19"/>
      <c r="AD95" s="19"/>
      <c r="AE95" s="19"/>
      <c r="AF95" s="19"/>
      <c r="AG95" s="19"/>
      <c r="AH95" s="19"/>
      <c r="AI95" s="19"/>
      <c r="AJ95" s="19"/>
    </row>
    <row r="96" spans="1:36" ht="13.2">
      <c r="A96" s="25" t="s">
        <v>349</v>
      </c>
      <c r="B96" s="16" t="s">
        <v>301</v>
      </c>
      <c r="C96" s="16" t="s">
        <v>304</v>
      </c>
      <c r="D96" s="46" t="s">
        <v>437</v>
      </c>
      <c r="E96" s="46" t="s">
        <v>332</v>
      </c>
      <c r="F96" s="16" t="s">
        <v>140</v>
      </c>
      <c r="G96" s="153">
        <v>0.65277777777777779</v>
      </c>
      <c r="H96" s="51">
        <v>0</v>
      </c>
      <c r="I96" s="16" t="s">
        <v>140</v>
      </c>
      <c r="J96" s="16" t="s">
        <v>107</v>
      </c>
      <c r="K96" s="16">
        <v>2</v>
      </c>
      <c r="L96" s="16">
        <v>0</v>
      </c>
      <c r="M96" s="24">
        <f t="shared" si="0"/>
        <v>2</v>
      </c>
      <c r="N96" s="57" t="e">
        <f>M96/#REF!</f>
        <v>#REF!</v>
      </c>
      <c r="O96" s="19"/>
      <c r="P96" s="58"/>
      <c r="Q96" s="58"/>
      <c r="T96" s="19"/>
      <c r="U96" s="19"/>
      <c r="V96" s="19"/>
      <c r="W96" s="19"/>
      <c r="X96" s="19"/>
      <c r="Y96" s="19"/>
      <c r="Z96" s="19"/>
      <c r="AA96" s="19"/>
      <c r="AB96" s="19"/>
      <c r="AC96" s="19"/>
      <c r="AD96" s="19"/>
      <c r="AE96" s="19"/>
      <c r="AF96" s="19"/>
      <c r="AG96" s="19"/>
      <c r="AH96" s="19"/>
      <c r="AI96" s="19"/>
      <c r="AJ96" s="19"/>
    </row>
    <row r="97" spans="1:36" ht="13.2">
      <c r="A97" s="25" t="s">
        <v>349</v>
      </c>
      <c r="B97" s="16" t="s">
        <v>130</v>
      </c>
      <c r="C97" s="16" t="s">
        <v>131</v>
      </c>
      <c r="D97" s="46" t="s">
        <v>438</v>
      </c>
      <c r="E97" s="46" t="s">
        <v>332</v>
      </c>
      <c r="F97" s="16" t="s">
        <v>140</v>
      </c>
      <c r="G97" s="153">
        <v>0.65277777777777779</v>
      </c>
      <c r="H97" s="51">
        <v>0</v>
      </c>
      <c r="I97" s="16" t="s">
        <v>140</v>
      </c>
      <c r="J97" s="16" t="s">
        <v>107</v>
      </c>
      <c r="K97" s="16">
        <v>3</v>
      </c>
      <c r="L97" s="16">
        <v>0</v>
      </c>
      <c r="M97" s="24">
        <f t="shared" si="0"/>
        <v>3</v>
      </c>
      <c r="N97" s="57" t="e">
        <f>M97/#REF!</f>
        <v>#REF!</v>
      </c>
      <c r="O97" s="19"/>
      <c r="P97" s="58"/>
      <c r="Q97" s="58"/>
      <c r="T97" s="19"/>
      <c r="U97" s="19"/>
      <c r="V97" s="19"/>
      <c r="W97" s="19"/>
      <c r="X97" s="19"/>
      <c r="Y97" s="19"/>
      <c r="Z97" s="19"/>
      <c r="AA97" s="19"/>
      <c r="AB97" s="19"/>
      <c r="AC97" s="19"/>
      <c r="AD97" s="19"/>
      <c r="AE97" s="19"/>
      <c r="AF97" s="19"/>
      <c r="AG97" s="19"/>
      <c r="AH97" s="19"/>
      <c r="AI97" s="19"/>
      <c r="AJ97" s="19"/>
    </row>
    <row r="98" spans="1:36" ht="13.2">
      <c r="A98" s="25" t="s">
        <v>349</v>
      </c>
      <c r="B98" s="16" t="s">
        <v>203</v>
      </c>
      <c r="C98" s="16" t="s">
        <v>204</v>
      </c>
      <c r="D98" s="46" t="s">
        <v>439</v>
      </c>
      <c r="E98" s="46" t="s">
        <v>332</v>
      </c>
      <c r="F98" s="16" t="s">
        <v>140</v>
      </c>
      <c r="G98" s="153">
        <v>0.65277777777777779</v>
      </c>
      <c r="H98" s="51">
        <v>0</v>
      </c>
      <c r="I98" s="16" t="s">
        <v>140</v>
      </c>
      <c r="J98" s="16" t="s">
        <v>107</v>
      </c>
      <c r="K98" s="16" t="s">
        <v>29</v>
      </c>
      <c r="L98" s="16" t="s">
        <v>29</v>
      </c>
      <c r="M98" s="24">
        <f t="shared" si="0"/>
        <v>0</v>
      </c>
      <c r="N98" s="57" t="e">
        <f>M98/#REF!</f>
        <v>#REF!</v>
      </c>
      <c r="O98" s="19"/>
      <c r="P98" s="58"/>
      <c r="Q98" s="58"/>
      <c r="T98" s="19"/>
      <c r="U98" s="19"/>
      <c r="V98" s="19"/>
      <c r="W98" s="19"/>
      <c r="X98" s="19"/>
      <c r="Y98" s="19"/>
      <c r="Z98" s="19"/>
      <c r="AA98" s="19"/>
      <c r="AB98" s="19"/>
      <c r="AC98" s="19"/>
      <c r="AD98" s="19"/>
      <c r="AE98" s="19"/>
      <c r="AF98" s="19"/>
      <c r="AG98" s="19"/>
      <c r="AH98" s="19"/>
      <c r="AI98" s="19"/>
      <c r="AJ98" s="19"/>
    </row>
    <row r="99" spans="1:36" ht="13.2">
      <c r="A99" s="25" t="s">
        <v>349</v>
      </c>
      <c r="B99" s="16" t="s">
        <v>232</v>
      </c>
      <c r="C99" s="16" t="s">
        <v>233</v>
      </c>
      <c r="D99" s="46" t="s">
        <v>441</v>
      </c>
      <c r="E99" s="46" t="s">
        <v>231</v>
      </c>
      <c r="F99" s="16" t="s">
        <v>107</v>
      </c>
      <c r="G99" s="49"/>
      <c r="H99" s="51">
        <v>0</v>
      </c>
      <c r="I99" s="16" t="s">
        <v>107</v>
      </c>
      <c r="J99" s="19"/>
      <c r="K99" s="16">
        <v>5</v>
      </c>
      <c r="L99" s="16">
        <v>3</v>
      </c>
      <c r="M99" s="24">
        <f t="shared" si="0"/>
        <v>8</v>
      </c>
      <c r="N99" s="57" t="e">
        <f>M99/#REF!</f>
        <v>#REF!</v>
      </c>
      <c r="O99" s="16"/>
      <c r="P99" s="58"/>
      <c r="Q99" s="58"/>
      <c r="T99" s="19"/>
      <c r="U99" s="19"/>
      <c r="V99" s="19"/>
      <c r="W99" s="19"/>
      <c r="X99" s="19"/>
      <c r="Y99" s="19"/>
      <c r="Z99" s="19"/>
      <c r="AA99" s="19"/>
      <c r="AB99" s="19"/>
      <c r="AC99" s="19"/>
      <c r="AD99" s="19"/>
      <c r="AE99" s="19"/>
      <c r="AF99" s="19"/>
      <c r="AG99" s="19"/>
      <c r="AH99" s="19"/>
      <c r="AI99" s="19"/>
      <c r="AJ99" s="19"/>
    </row>
    <row r="100" spans="1:36" ht="13.2">
      <c r="A100" s="25" t="s">
        <v>349</v>
      </c>
      <c r="B100" s="16" t="s">
        <v>359</v>
      </c>
      <c r="C100" s="16" t="s">
        <v>360</v>
      </c>
      <c r="D100" s="46" t="s">
        <v>442</v>
      </c>
      <c r="E100" s="46" t="s">
        <v>231</v>
      </c>
      <c r="F100" s="16" t="s">
        <v>140</v>
      </c>
      <c r="G100" s="116">
        <v>0.69791666666666663</v>
      </c>
      <c r="H100" s="51">
        <v>0</v>
      </c>
      <c r="I100" s="16" t="s">
        <v>140</v>
      </c>
      <c r="J100" s="16" t="s">
        <v>140</v>
      </c>
      <c r="K100" s="16">
        <v>3</v>
      </c>
      <c r="L100" s="16">
        <v>8</v>
      </c>
      <c r="M100" s="24">
        <f t="shared" si="0"/>
        <v>11</v>
      </c>
      <c r="N100" s="57" t="e">
        <f>M100/#REF!</f>
        <v>#REF!</v>
      </c>
      <c r="O100" s="16" t="s">
        <v>701</v>
      </c>
      <c r="P100" s="58"/>
      <c r="Q100" s="58"/>
      <c r="T100" s="19"/>
      <c r="U100" s="19"/>
      <c r="V100" s="19"/>
      <c r="W100" s="19"/>
      <c r="X100" s="19"/>
      <c r="Y100" s="19"/>
      <c r="Z100" s="19"/>
      <c r="AA100" s="19"/>
      <c r="AB100" s="19"/>
      <c r="AC100" s="19"/>
      <c r="AD100" s="19"/>
      <c r="AE100" s="19"/>
      <c r="AF100" s="19"/>
      <c r="AG100" s="19"/>
      <c r="AH100" s="19"/>
      <c r="AI100" s="19"/>
      <c r="AJ100" s="19"/>
    </row>
    <row r="101" spans="1:36" ht="13.2">
      <c r="A101" s="25" t="s">
        <v>349</v>
      </c>
      <c r="B101" s="16" t="s">
        <v>363</v>
      </c>
      <c r="C101" s="16" t="s">
        <v>364</v>
      </c>
      <c r="D101" s="46" t="s">
        <v>443</v>
      </c>
      <c r="E101" s="46" t="s">
        <v>231</v>
      </c>
      <c r="F101" s="16" t="s">
        <v>140</v>
      </c>
      <c r="G101" s="116">
        <v>0.69930555555555551</v>
      </c>
      <c r="H101" s="51">
        <v>2</v>
      </c>
      <c r="I101" s="16" t="s">
        <v>140</v>
      </c>
      <c r="J101" s="16" t="s">
        <v>107</v>
      </c>
      <c r="K101" s="16">
        <v>5</v>
      </c>
      <c r="L101" s="16">
        <v>4</v>
      </c>
      <c r="M101" s="24">
        <f t="shared" si="0"/>
        <v>9</v>
      </c>
      <c r="N101" s="57" t="e">
        <f>M101/#REF!</f>
        <v>#REF!</v>
      </c>
      <c r="O101" s="16" t="s">
        <v>703</v>
      </c>
      <c r="P101" s="58"/>
      <c r="Q101" s="58"/>
      <c r="T101" s="19"/>
      <c r="U101" s="19"/>
      <c r="V101" s="19"/>
      <c r="W101" s="19"/>
      <c r="X101" s="19"/>
      <c r="Y101" s="19"/>
      <c r="Z101" s="19"/>
      <c r="AA101" s="19"/>
      <c r="AB101" s="19"/>
      <c r="AC101" s="19"/>
      <c r="AD101" s="19"/>
      <c r="AE101" s="19"/>
      <c r="AF101" s="19"/>
      <c r="AG101" s="19"/>
      <c r="AH101" s="19"/>
      <c r="AI101" s="19"/>
      <c r="AJ101" s="19"/>
    </row>
    <row r="102" spans="1:36" ht="13.2">
      <c r="A102" s="25" t="s">
        <v>349</v>
      </c>
      <c r="B102" s="16" t="s">
        <v>77</v>
      </c>
      <c r="C102" s="16" t="s">
        <v>79</v>
      </c>
      <c r="D102" s="46" t="s">
        <v>444</v>
      </c>
      <c r="E102" s="46" t="s">
        <v>231</v>
      </c>
      <c r="F102" s="16" t="s">
        <v>140</v>
      </c>
      <c r="G102" s="91">
        <v>0.69930555555555551</v>
      </c>
      <c r="H102" s="51">
        <v>2</v>
      </c>
      <c r="I102" s="16" t="s">
        <v>140</v>
      </c>
      <c r="J102" s="16" t="s">
        <v>140</v>
      </c>
      <c r="K102" s="16">
        <v>5</v>
      </c>
      <c r="L102" s="16">
        <v>6</v>
      </c>
      <c r="M102" s="24">
        <f t="shared" si="0"/>
        <v>11</v>
      </c>
      <c r="N102" s="57" t="e">
        <f>M102/#REF!</f>
        <v>#REF!</v>
      </c>
      <c r="O102" s="16" t="s">
        <v>705</v>
      </c>
      <c r="P102" s="58"/>
      <c r="Q102" s="58"/>
      <c r="T102" s="19"/>
      <c r="U102" s="19"/>
      <c r="V102" s="19"/>
      <c r="W102" s="19"/>
      <c r="X102" s="19"/>
      <c r="Y102" s="19"/>
      <c r="Z102" s="19"/>
      <c r="AA102" s="19"/>
      <c r="AB102" s="19"/>
      <c r="AC102" s="19"/>
      <c r="AD102" s="19"/>
      <c r="AE102" s="19"/>
      <c r="AF102" s="19"/>
      <c r="AG102" s="19"/>
      <c r="AH102" s="19"/>
      <c r="AI102" s="19"/>
      <c r="AJ102" s="19"/>
    </row>
  </sheetData>
  <customSheetViews>
    <customSheetView guid="{822965C4-1A2A-43ED-ADA6-DA5DFD6C18ED}" filter="1" showAutoFilter="1">
      <pageMargins left="0.7" right="0.7" top="0.75" bottom="0.75" header="0.3" footer="0.3"/>
      <autoFilter ref="A4:P105" xr:uid="{00000000-0000-0000-0000-000000000000}">
        <sortState ref="A4:P105">
          <sortCondition ref="A4:A105"/>
          <sortCondition ref="B4:B105"/>
          <sortCondition ref="E4:E105"/>
        </sortState>
      </autoFilter>
    </customSheetView>
    <customSheetView guid="{822965C4-1A2A-43ED-ADA6-DA5DFD6C18ED}" filter="1" showAutoFilter="1">
      <pageMargins left="0.7" right="0.7" top="0.75" bottom="0.75" header="0.3" footer="0.3"/>
      <autoFilter ref="A4:O105" xr:uid="{00000000-0000-0000-0000-000000000000}"/>
    </customSheetView>
  </customSheetViews>
  <conditionalFormatting sqref="F2:F102 I2:J102">
    <cfRule type="containsBlanks" dxfId="48" priority="1">
      <formula>LEN(TRIM(F2))=0</formula>
    </cfRule>
  </conditionalFormatting>
  <conditionalFormatting sqref="F2:F102 I2:J102">
    <cfRule type="containsText" dxfId="47" priority="2" operator="containsText" text="Yes">
      <formula>NOT(ISERROR(SEARCH(("Yes"),(F2))))</formula>
    </cfRule>
  </conditionalFormatting>
  <conditionalFormatting sqref="F2:F102 I2:J102">
    <cfRule type="containsText" dxfId="46" priority="3" operator="containsText" text="No">
      <formula>NOT(ISERROR(SEARCH(("No"),(F2))))</formula>
    </cfRule>
  </conditionalFormatting>
  <conditionalFormatting sqref="H2:H102">
    <cfRule type="containsBlanks" dxfId="45" priority="4">
      <formula>LEN(TRIM(H2))=0</formula>
    </cfRule>
  </conditionalFormatting>
  <conditionalFormatting sqref="H2:H102">
    <cfRule type="cellIs" dxfId="44" priority="5" operator="between">
      <formula>5</formula>
      <formula>15</formula>
    </cfRule>
  </conditionalFormatting>
  <conditionalFormatting sqref="H2:H102">
    <cfRule type="cellIs" dxfId="43" priority="6" operator="greaterThan">
      <formula>15</formula>
    </cfRule>
  </conditionalFormatting>
  <conditionalFormatting sqref="H2:H102">
    <cfRule type="cellIs" dxfId="42" priority="7" operator="between">
      <formula>0</formula>
      <formula>4</formula>
    </cfRule>
  </conditionalFormatting>
  <conditionalFormatting sqref="G2:G45 G47 G49:G102">
    <cfRule type="notContainsBlanks" dxfId="41" priority="8">
      <formula>LEN(TRIM(G2))&gt;0</formula>
    </cfRule>
  </conditionalFormatting>
  <conditionalFormatting sqref="J2:K102 L2:L16 N2:N102 L18:L102">
    <cfRule type="cellIs" dxfId="40" priority="9" operator="greaterThan">
      <formula>0</formula>
    </cfRule>
  </conditionalFormatting>
  <dataValidations count="1">
    <dataValidation type="list" allowBlank="1" sqref="F2:F102 I2:J102" xr:uid="{00000000-0002-0000-0D00-000000000000}">
      <formula1>"Yes,No"</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9900"/>
    <outlinePr summaryBelow="0" summaryRight="0"/>
  </sheetPr>
  <dimension ref="A1:AI102"/>
  <sheetViews>
    <sheetView workbookViewId="0">
      <pane ySplit="1" topLeftCell="A2" activePane="bottomLeft" state="frozen"/>
      <selection pane="bottomLeft" activeCell="K1" sqref="K1:K1048576"/>
    </sheetView>
  </sheetViews>
  <sheetFormatPr defaultColWidth="14.44140625" defaultRowHeight="15.75" customHeight="1"/>
  <cols>
    <col min="1" max="1" width="18.33203125" customWidth="1"/>
    <col min="2" max="2" width="23.6640625" customWidth="1"/>
    <col min="3" max="3" width="28.109375" customWidth="1"/>
    <col min="4" max="4" width="16" customWidth="1"/>
    <col min="5" max="5" width="10.6640625" customWidth="1"/>
    <col min="6" max="6" width="11.44140625" customWidth="1"/>
    <col min="7" max="8" width="10.44140625" customWidth="1"/>
    <col min="9" max="9" width="11.5546875" customWidth="1"/>
    <col min="10" max="12" width="10" customWidth="1"/>
    <col min="13" max="13" width="11.109375" customWidth="1"/>
    <col min="14" max="14" width="77" customWidth="1"/>
    <col min="15" max="16" width="35.88671875" customWidth="1"/>
    <col min="17" max="17" width="15.33203125" customWidth="1"/>
  </cols>
  <sheetData>
    <row r="1" spans="1:35" ht="39.6">
      <c r="A1" s="8" t="s">
        <v>15</v>
      </c>
      <c r="B1" s="9" t="s">
        <v>16</v>
      </c>
      <c r="C1" s="9" t="s">
        <v>17</v>
      </c>
      <c r="D1" s="9" t="s">
        <v>102</v>
      </c>
      <c r="E1" s="9" t="s">
        <v>103</v>
      </c>
      <c r="F1" s="9" t="s">
        <v>104</v>
      </c>
      <c r="G1" s="8" t="s">
        <v>105</v>
      </c>
      <c r="H1" s="9" t="s">
        <v>106</v>
      </c>
      <c r="I1" s="9" t="s">
        <v>108</v>
      </c>
      <c r="J1" s="9" t="s">
        <v>628</v>
      </c>
      <c r="K1" s="9" t="s">
        <v>630</v>
      </c>
      <c r="L1" s="9" t="s">
        <v>113</v>
      </c>
      <c r="M1" s="8" t="s">
        <v>115</v>
      </c>
      <c r="N1" s="9" t="s">
        <v>116</v>
      </c>
      <c r="O1" s="9"/>
      <c r="P1" s="9"/>
      <c r="Q1" s="43"/>
      <c r="R1" s="43"/>
      <c r="S1" s="15"/>
      <c r="T1" s="15"/>
      <c r="U1" s="15"/>
      <c r="V1" s="15"/>
      <c r="W1" s="15"/>
      <c r="X1" s="15"/>
      <c r="Y1" s="15"/>
      <c r="Z1" s="15"/>
      <c r="AA1" s="15"/>
      <c r="AB1" s="15"/>
      <c r="AC1" s="15"/>
      <c r="AD1" s="15"/>
      <c r="AE1" s="15"/>
      <c r="AF1" s="15"/>
      <c r="AG1" s="15"/>
      <c r="AH1" s="15"/>
      <c r="AI1" s="15"/>
    </row>
    <row r="2" spans="1:35" ht="13.2">
      <c r="A2" s="25" t="s">
        <v>349</v>
      </c>
      <c r="B2" s="16" t="s">
        <v>350</v>
      </c>
      <c r="C2" s="16" t="s">
        <v>351</v>
      </c>
      <c r="D2" s="46" t="s">
        <v>435</v>
      </c>
      <c r="E2" s="46" t="s">
        <v>332</v>
      </c>
      <c r="F2" s="16" t="s">
        <v>140</v>
      </c>
      <c r="G2" s="82">
        <v>0.65277777777777779</v>
      </c>
      <c r="H2" s="51">
        <v>0</v>
      </c>
      <c r="I2" s="16" t="s">
        <v>140</v>
      </c>
      <c r="J2" s="16"/>
      <c r="K2" s="16">
        <v>0</v>
      </c>
      <c r="L2" s="16">
        <v>0</v>
      </c>
      <c r="M2" s="57" t="e">
        <f>L2/#REF!</f>
        <v>#REF!</v>
      </c>
      <c r="N2" s="16" t="s">
        <v>633</v>
      </c>
      <c r="O2" s="58"/>
      <c r="P2" s="58"/>
      <c r="S2" s="19"/>
      <c r="T2" s="19"/>
      <c r="U2" s="19"/>
      <c r="V2" s="19"/>
      <c r="W2" s="19"/>
      <c r="X2" s="19"/>
      <c r="Y2" s="19"/>
      <c r="Z2" s="19"/>
      <c r="AA2" s="19"/>
      <c r="AB2" s="19"/>
      <c r="AC2" s="19"/>
      <c r="AD2" s="19"/>
      <c r="AE2" s="19"/>
      <c r="AF2" s="19"/>
      <c r="AG2" s="19"/>
      <c r="AH2" s="19"/>
      <c r="AI2" s="19"/>
    </row>
    <row r="3" spans="1:35" ht="13.2">
      <c r="A3" s="25" t="s">
        <v>349</v>
      </c>
      <c r="B3" s="16" t="s">
        <v>301</v>
      </c>
      <c r="C3" s="16" t="s">
        <v>304</v>
      </c>
      <c r="D3" s="46" t="s">
        <v>437</v>
      </c>
      <c r="E3" s="46" t="s">
        <v>332</v>
      </c>
      <c r="F3" s="16" t="s">
        <v>140</v>
      </c>
      <c r="G3" s="153">
        <v>0.65555555555555556</v>
      </c>
      <c r="H3" s="51">
        <v>4</v>
      </c>
      <c r="I3" s="16" t="s">
        <v>140</v>
      </c>
      <c r="J3" s="16"/>
      <c r="K3" s="16" t="s">
        <v>29</v>
      </c>
      <c r="L3" s="16" t="str">
        <f>K3</f>
        <v>NA</v>
      </c>
      <c r="M3" s="57" t="e">
        <f>L3/#REF!</f>
        <v>#VALUE!</v>
      </c>
      <c r="N3" s="19"/>
      <c r="O3" s="58"/>
      <c r="P3" s="58"/>
      <c r="S3" s="19"/>
      <c r="T3" s="19"/>
      <c r="U3" s="19"/>
      <c r="V3" s="19"/>
      <c r="W3" s="19"/>
      <c r="X3" s="19"/>
      <c r="Y3" s="19"/>
      <c r="Z3" s="19"/>
      <c r="AA3" s="19"/>
      <c r="AB3" s="19"/>
      <c r="AC3" s="19"/>
      <c r="AD3" s="19"/>
      <c r="AE3" s="19"/>
      <c r="AF3" s="19"/>
      <c r="AG3" s="19"/>
      <c r="AH3" s="19"/>
      <c r="AI3" s="19"/>
    </row>
    <row r="4" spans="1:35" ht="13.2">
      <c r="A4" s="25" t="s">
        <v>349</v>
      </c>
      <c r="B4" s="16" t="s">
        <v>130</v>
      </c>
      <c r="C4" s="16" t="s">
        <v>131</v>
      </c>
      <c r="D4" s="46" t="s">
        <v>438</v>
      </c>
      <c r="E4" s="46" t="s">
        <v>332</v>
      </c>
      <c r="F4" s="16" t="s">
        <v>140</v>
      </c>
      <c r="G4" s="153">
        <v>0.65277777777777779</v>
      </c>
      <c r="H4" s="51">
        <v>0</v>
      </c>
      <c r="I4" s="16" t="s">
        <v>140</v>
      </c>
      <c r="J4" s="16"/>
      <c r="K4" s="64" t="s">
        <v>29</v>
      </c>
      <c r="L4" s="16" t="str">
        <f>K4</f>
        <v>NA</v>
      </c>
      <c r="M4" s="57" t="e">
        <f>L4/#REF!</f>
        <v>#VALUE!</v>
      </c>
      <c r="N4" s="19"/>
      <c r="O4" s="58"/>
      <c r="P4" s="58"/>
      <c r="S4" s="19"/>
      <c r="T4" s="19"/>
      <c r="U4" s="19"/>
      <c r="V4" s="19"/>
      <c r="W4" s="19"/>
      <c r="X4" s="19"/>
      <c r="Y4" s="19"/>
      <c r="Z4" s="19"/>
      <c r="AA4" s="19"/>
      <c r="AB4" s="19"/>
      <c r="AC4" s="19"/>
      <c r="AD4" s="19"/>
      <c r="AE4" s="19"/>
      <c r="AF4" s="19"/>
      <c r="AG4" s="19"/>
      <c r="AH4" s="19"/>
      <c r="AI4" s="19"/>
    </row>
    <row r="5" spans="1:35" ht="13.2">
      <c r="A5" s="25" t="s">
        <v>349</v>
      </c>
      <c r="B5" s="16" t="s">
        <v>203</v>
      </c>
      <c r="C5" s="16" t="s">
        <v>204</v>
      </c>
      <c r="D5" s="46" t="s">
        <v>439</v>
      </c>
      <c r="E5" s="46" t="s">
        <v>332</v>
      </c>
      <c r="F5" s="16" t="s">
        <v>107</v>
      </c>
      <c r="G5" s="153"/>
      <c r="H5" s="51">
        <v>0</v>
      </c>
      <c r="I5" s="16" t="s">
        <v>107</v>
      </c>
      <c r="J5" s="16"/>
      <c r="K5" s="64" t="s">
        <v>29</v>
      </c>
      <c r="L5" s="16" t="str">
        <f>K5</f>
        <v>NA</v>
      </c>
      <c r="M5" s="57" t="e">
        <f>L5/#REF!</f>
        <v>#VALUE!</v>
      </c>
      <c r="N5" s="19"/>
      <c r="O5" s="58"/>
      <c r="P5" s="58"/>
      <c r="S5" s="19"/>
      <c r="T5" s="19"/>
      <c r="U5" s="19"/>
      <c r="V5" s="19"/>
      <c r="W5" s="19"/>
      <c r="X5" s="19"/>
      <c r="Y5" s="19"/>
      <c r="Z5" s="19"/>
      <c r="AA5" s="19"/>
      <c r="AB5" s="19"/>
      <c r="AC5" s="19"/>
      <c r="AD5" s="19"/>
      <c r="AE5" s="19"/>
      <c r="AF5" s="19"/>
      <c r="AG5" s="19"/>
      <c r="AH5" s="19"/>
      <c r="AI5" s="19"/>
    </row>
    <row r="6" spans="1:35" ht="13.2">
      <c r="A6" s="25" t="s">
        <v>349</v>
      </c>
      <c r="B6" s="16" t="s">
        <v>232</v>
      </c>
      <c r="C6" s="16" t="s">
        <v>233</v>
      </c>
      <c r="D6" s="46" t="s">
        <v>441</v>
      </c>
      <c r="E6" s="46" t="s">
        <v>231</v>
      </c>
      <c r="F6" s="16" t="s">
        <v>140</v>
      </c>
      <c r="G6" s="49">
        <v>0.19444444444444445</v>
      </c>
      <c r="H6" s="51">
        <v>0</v>
      </c>
      <c r="I6" s="16" t="s">
        <v>140</v>
      </c>
      <c r="J6" s="16"/>
      <c r="K6" s="16">
        <v>0</v>
      </c>
      <c r="L6" s="16">
        <v>0</v>
      </c>
      <c r="M6" s="57" t="e">
        <f>L6/#REF!</f>
        <v>#REF!</v>
      </c>
      <c r="N6" s="16"/>
      <c r="O6" s="58"/>
      <c r="P6" s="58"/>
      <c r="S6" s="19"/>
      <c r="T6" s="19"/>
      <c r="U6" s="19"/>
      <c r="V6" s="19"/>
      <c r="W6" s="19"/>
      <c r="X6" s="19"/>
      <c r="Y6" s="19"/>
      <c r="Z6" s="19"/>
      <c r="AA6" s="19"/>
      <c r="AB6" s="19"/>
      <c r="AC6" s="19"/>
      <c r="AD6" s="19"/>
      <c r="AE6" s="19"/>
      <c r="AF6" s="19"/>
      <c r="AG6" s="19"/>
      <c r="AH6" s="19"/>
      <c r="AI6" s="19"/>
    </row>
    <row r="7" spans="1:35" ht="13.2">
      <c r="A7" s="25" t="s">
        <v>349</v>
      </c>
      <c r="B7" s="16" t="s">
        <v>359</v>
      </c>
      <c r="C7" s="16" t="s">
        <v>360</v>
      </c>
      <c r="D7" s="46" t="s">
        <v>442</v>
      </c>
      <c r="E7" s="46" t="s">
        <v>231</v>
      </c>
      <c r="F7" s="16" t="s">
        <v>140</v>
      </c>
      <c r="G7" s="88">
        <v>0.19444444444444445</v>
      </c>
      <c r="H7" s="51">
        <v>0</v>
      </c>
      <c r="I7" s="16" t="s">
        <v>140</v>
      </c>
      <c r="J7" s="16"/>
      <c r="K7" s="16">
        <v>4</v>
      </c>
      <c r="L7" s="16">
        <v>4</v>
      </c>
      <c r="M7" s="57" t="e">
        <f>L7/#REF!</f>
        <v>#REF!</v>
      </c>
      <c r="N7" s="16" t="s">
        <v>633</v>
      </c>
      <c r="O7" s="58"/>
      <c r="P7" s="58"/>
      <c r="S7" s="19"/>
      <c r="T7" s="19"/>
      <c r="U7" s="19"/>
      <c r="V7" s="19"/>
      <c r="W7" s="19"/>
      <c r="X7" s="19"/>
      <c r="Y7" s="19"/>
      <c r="Z7" s="19"/>
      <c r="AA7" s="19"/>
      <c r="AB7" s="19"/>
      <c r="AC7" s="19"/>
      <c r="AD7" s="19"/>
      <c r="AE7" s="19"/>
      <c r="AF7" s="19"/>
      <c r="AG7" s="19"/>
      <c r="AH7" s="19"/>
      <c r="AI7" s="19"/>
    </row>
    <row r="8" spans="1:35" ht="13.2">
      <c r="A8" s="25" t="s">
        <v>349</v>
      </c>
      <c r="B8" s="16" t="s">
        <v>363</v>
      </c>
      <c r="C8" s="16" t="s">
        <v>364</v>
      </c>
      <c r="D8" s="46" t="s">
        <v>443</v>
      </c>
      <c r="E8" s="46" t="s">
        <v>231</v>
      </c>
      <c r="F8" s="16" t="s">
        <v>140</v>
      </c>
      <c r="G8" s="88">
        <v>0.19444444444444445</v>
      </c>
      <c r="H8" s="51">
        <v>0</v>
      </c>
      <c r="I8" s="16" t="s">
        <v>140</v>
      </c>
      <c r="J8" s="16"/>
      <c r="K8" s="16">
        <v>6</v>
      </c>
      <c r="L8" s="16">
        <v>6</v>
      </c>
      <c r="M8" s="57" t="e">
        <f>L8/#REF!</f>
        <v>#REF!</v>
      </c>
      <c r="N8" s="16" t="s">
        <v>639</v>
      </c>
      <c r="O8" s="58"/>
      <c r="P8" s="58"/>
      <c r="S8" s="19"/>
      <c r="T8" s="19"/>
      <c r="U8" s="19"/>
      <c r="V8" s="19"/>
      <c r="W8" s="19"/>
      <c r="X8" s="19"/>
      <c r="Y8" s="19"/>
      <c r="Z8" s="19"/>
      <c r="AA8" s="19"/>
      <c r="AB8" s="19"/>
      <c r="AC8" s="19"/>
      <c r="AD8" s="19"/>
      <c r="AE8" s="19"/>
      <c r="AF8" s="19"/>
      <c r="AG8" s="19"/>
      <c r="AH8" s="19"/>
      <c r="AI8" s="19"/>
    </row>
    <row r="9" spans="1:35" ht="13.2">
      <c r="A9" s="25" t="s">
        <v>349</v>
      </c>
      <c r="B9" s="16" t="s">
        <v>77</v>
      </c>
      <c r="C9" s="16" t="s">
        <v>79</v>
      </c>
      <c r="D9" s="46" t="s">
        <v>444</v>
      </c>
      <c r="E9" s="46" t="s">
        <v>231</v>
      </c>
      <c r="F9" s="16" t="s">
        <v>140</v>
      </c>
      <c r="G9" s="94">
        <v>0.19444444444444445</v>
      </c>
      <c r="H9" s="51">
        <v>0</v>
      </c>
      <c r="I9" s="16" t="s">
        <v>140</v>
      </c>
      <c r="J9" s="16" t="s">
        <v>140</v>
      </c>
      <c r="K9" s="16">
        <v>4</v>
      </c>
      <c r="L9" s="16">
        <v>4</v>
      </c>
      <c r="M9" s="57" t="e">
        <f>L9/#REF!</f>
        <v>#REF!</v>
      </c>
      <c r="N9" s="16" t="s">
        <v>641</v>
      </c>
      <c r="O9" s="58"/>
      <c r="P9" s="58"/>
      <c r="S9" s="19"/>
      <c r="T9" s="19"/>
      <c r="U9" s="19"/>
      <c r="V9" s="19"/>
      <c r="W9" s="19"/>
      <c r="X9" s="19"/>
      <c r="Y9" s="19"/>
      <c r="Z9" s="19"/>
      <c r="AA9" s="19"/>
      <c r="AB9" s="19"/>
      <c r="AC9" s="19"/>
      <c r="AD9" s="19"/>
      <c r="AE9" s="19"/>
      <c r="AF9" s="19"/>
      <c r="AG9" s="19"/>
      <c r="AH9" s="19"/>
      <c r="AI9" s="19"/>
    </row>
    <row r="10" spans="1:35" ht="13.2">
      <c r="A10" s="16" t="s">
        <v>324</v>
      </c>
      <c r="B10" s="16" t="s">
        <v>325</v>
      </c>
      <c r="C10" s="16" t="s">
        <v>326</v>
      </c>
      <c r="D10" s="46" t="s">
        <v>425</v>
      </c>
      <c r="E10" s="46" t="s">
        <v>411</v>
      </c>
      <c r="F10" s="16" t="s">
        <v>140</v>
      </c>
      <c r="G10" s="49">
        <v>0.5625</v>
      </c>
      <c r="H10" s="51"/>
      <c r="I10" s="16" t="s">
        <v>140</v>
      </c>
      <c r="J10" s="16"/>
      <c r="K10" s="16">
        <v>4</v>
      </c>
      <c r="L10" s="16">
        <f>K10</f>
        <v>4</v>
      </c>
      <c r="M10" s="57" t="e">
        <f>L10/#REF!</f>
        <v>#REF!</v>
      </c>
      <c r="N10" s="16" t="s">
        <v>643</v>
      </c>
      <c r="O10" s="58"/>
      <c r="P10" s="58"/>
      <c r="Q10" s="6"/>
      <c r="R10" s="6"/>
      <c r="S10" s="19"/>
      <c r="T10" s="19"/>
      <c r="U10" s="19"/>
      <c r="V10" s="19"/>
      <c r="W10" s="19"/>
      <c r="X10" s="19"/>
      <c r="Y10" s="19"/>
      <c r="Z10" s="19"/>
      <c r="AA10" s="19"/>
      <c r="AB10" s="19"/>
      <c r="AC10" s="19"/>
      <c r="AD10" s="19"/>
      <c r="AE10" s="19"/>
      <c r="AF10" s="19"/>
      <c r="AG10" s="19"/>
      <c r="AH10" s="19"/>
      <c r="AI10" s="19"/>
    </row>
    <row r="11" spans="1:35" ht="13.2">
      <c r="A11" s="16" t="s">
        <v>324</v>
      </c>
      <c r="B11" s="16" t="s">
        <v>329</v>
      </c>
      <c r="C11" s="16" t="s">
        <v>330</v>
      </c>
      <c r="D11" s="46" t="s">
        <v>427</v>
      </c>
      <c r="E11" s="46" t="s">
        <v>411</v>
      </c>
      <c r="F11" s="16" t="s">
        <v>140</v>
      </c>
      <c r="G11" s="49">
        <v>0.55555555555555558</v>
      </c>
      <c r="H11" s="51"/>
      <c r="I11" s="16" t="s">
        <v>140</v>
      </c>
      <c r="J11" s="16"/>
      <c r="K11" s="16">
        <v>4</v>
      </c>
      <c r="L11" s="16">
        <f>K11</f>
        <v>4</v>
      </c>
      <c r="M11" s="57" t="e">
        <f>L11/#REF!</f>
        <v>#REF!</v>
      </c>
      <c r="N11" s="16" t="s">
        <v>644</v>
      </c>
      <c r="O11" s="58"/>
      <c r="P11" s="58"/>
      <c r="Q11" s="6"/>
      <c r="R11" s="6"/>
      <c r="S11" s="19"/>
      <c r="T11" s="19"/>
      <c r="U11" s="19"/>
      <c r="V11" s="19"/>
      <c r="W11" s="19"/>
      <c r="X11" s="19"/>
      <c r="Y11" s="19"/>
      <c r="Z11" s="19"/>
      <c r="AA11" s="19"/>
      <c r="AB11" s="19"/>
      <c r="AC11" s="19"/>
      <c r="AD11" s="19"/>
      <c r="AE11" s="19"/>
      <c r="AF11" s="19"/>
      <c r="AG11" s="19"/>
      <c r="AH11" s="19"/>
      <c r="AI11" s="19"/>
    </row>
    <row r="12" spans="1:35" ht="13.2">
      <c r="A12" s="16" t="s">
        <v>324</v>
      </c>
      <c r="B12" s="16" t="s">
        <v>334</v>
      </c>
      <c r="C12" s="16" t="s">
        <v>335</v>
      </c>
      <c r="D12" s="46" t="s">
        <v>428</v>
      </c>
      <c r="E12" s="46" t="s">
        <v>411</v>
      </c>
      <c r="F12" s="16" t="s">
        <v>140</v>
      </c>
      <c r="G12" s="49">
        <v>0.5625</v>
      </c>
      <c r="H12" s="51"/>
      <c r="I12" s="16" t="s">
        <v>140</v>
      </c>
      <c r="J12" s="16"/>
      <c r="K12" s="16">
        <v>6</v>
      </c>
      <c r="L12" s="16">
        <f>K12</f>
        <v>6</v>
      </c>
      <c r="M12" s="57" t="e">
        <f>L12/#REF!</f>
        <v>#REF!</v>
      </c>
      <c r="N12" s="16" t="s">
        <v>645</v>
      </c>
      <c r="O12" s="58"/>
      <c r="P12" s="58"/>
      <c r="Q12" s="6"/>
      <c r="R12" s="6"/>
      <c r="S12" s="19"/>
      <c r="T12" s="19"/>
      <c r="U12" s="19"/>
      <c r="V12" s="19"/>
      <c r="W12" s="19"/>
      <c r="X12" s="19"/>
      <c r="Y12" s="19"/>
      <c r="Z12" s="19"/>
      <c r="AA12" s="19"/>
      <c r="AB12" s="19"/>
      <c r="AC12" s="19"/>
      <c r="AD12" s="19"/>
      <c r="AE12" s="19"/>
      <c r="AF12" s="19"/>
      <c r="AG12" s="19"/>
      <c r="AH12" s="19"/>
      <c r="AI12" s="19"/>
    </row>
    <row r="13" spans="1:35" ht="13.2">
      <c r="A13" s="16" t="s">
        <v>324</v>
      </c>
      <c r="B13" s="16" t="s">
        <v>338</v>
      </c>
      <c r="C13" s="16" t="s">
        <v>339</v>
      </c>
      <c r="D13" s="46" t="s">
        <v>429</v>
      </c>
      <c r="E13" s="46" t="s">
        <v>411</v>
      </c>
      <c r="F13" s="16" t="s">
        <v>140</v>
      </c>
      <c r="G13" s="49">
        <v>0.5625</v>
      </c>
      <c r="H13" s="51"/>
      <c r="I13" s="16" t="s">
        <v>140</v>
      </c>
      <c r="J13" s="16"/>
      <c r="K13" s="16">
        <v>0</v>
      </c>
      <c r="L13" s="16">
        <v>0</v>
      </c>
      <c r="M13" s="57" t="e">
        <f>L13/#REF!</f>
        <v>#REF!</v>
      </c>
      <c r="N13" s="16" t="s">
        <v>646</v>
      </c>
      <c r="O13" s="58"/>
      <c r="P13" s="58"/>
      <c r="S13" s="19"/>
      <c r="T13" s="19"/>
      <c r="U13" s="19"/>
      <c r="V13" s="19"/>
      <c r="W13" s="19"/>
      <c r="X13" s="19"/>
      <c r="Y13" s="19"/>
      <c r="Z13" s="19"/>
      <c r="AA13" s="19"/>
      <c r="AB13" s="19"/>
      <c r="AC13" s="19"/>
      <c r="AD13" s="19"/>
      <c r="AE13" s="19"/>
      <c r="AF13" s="19"/>
      <c r="AG13" s="19"/>
      <c r="AH13" s="19"/>
      <c r="AI13" s="19"/>
    </row>
    <row r="14" spans="1:35" ht="13.2">
      <c r="A14" s="16" t="s">
        <v>324</v>
      </c>
      <c r="B14" s="16" t="s">
        <v>285</v>
      </c>
      <c r="C14" s="16" t="s">
        <v>286</v>
      </c>
      <c r="D14" s="46" t="s">
        <v>431</v>
      </c>
      <c r="E14" s="46" t="s">
        <v>272</v>
      </c>
      <c r="F14" s="16" t="s">
        <v>140</v>
      </c>
      <c r="G14" s="49">
        <v>0.60763888888888884</v>
      </c>
      <c r="H14" s="79"/>
      <c r="I14" s="16" t="s">
        <v>140</v>
      </c>
      <c r="J14" s="16"/>
      <c r="K14" s="64" t="s">
        <v>29</v>
      </c>
      <c r="L14" s="16" t="str">
        <f>K14</f>
        <v>NA</v>
      </c>
      <c r="M14" s="57" t="e">
        <f>L14/#REF!</f>
        <v>#VALUE!</v>
      </c>
      <c r="N14" s="155" t="s">
        <v>648</v>
      </c>
      <c r="O14" s="58"/>
      <c r="P14" s="58"/>
      <c r="S14" s="19"/>
      <c r="T14" s="19"/>
      <c r="U14" s="19"/>
      <c r="V14" s="19"/>
      <c r="W14" s="19"/>
      <c r="X14" s="19"/>
      <c r="Y14" s="19"/>
      <c r="Z14" s="19"/>
      <c r="AA14" s="19"/>
      <c r="AB14" s="19"/>
      <c r="AC14" s="19"/>
      <c r="AD14" s="19"/>
      <c r="AE14" s="19"/>
      <c r="AF14" s="19"/>
      <c r="AG14" s="19"/>
      <c r="AH14" s="19"/>
      <c r="AI14" s="19"/>
    </row>
    <row r="15" spans="1:35" ht="13.2">
      <c r="A15" s="16" t="s">
        <v>324</v>
      </c>
      <c r="B15" s="16" t="s">
        <v>341</v>
      </c>
      <c r="C15" s="16" t="s">
        <v>342</v>
      </c>
      <c r="D15" s="46" t="s">
        <v>432</v>
      </c>
      <c r="E15" s="46" t="s">
        <v>272</v>
      </c>
      <c r="F15" s="16" t="s">
        <v>140</v>
      </c>
      <c r="G15" s="49">
        <v>0.60763888888888884</v>
      </c>
      <c r="H15" s="79"/>
      <c r="I15" s="16" t="s">
        <v>140</v>
      </c>
      <c r="J15" s="16"/>
      <c r="K15" s="64">
        <v>6</v>
      </c>
      <c r="L15" s="16">
        <f>K15</f>
        <v>6</v>
      </c>
      <c r="M15" s="57" t="e">
        <f>L15/#REF!</f>
        <v>#REF!</v>
      </c>
      <c r="N15" s="16" t="s">
        <v>649</v>
      </c>
      <c r="O15" s="58"/>
      <c r="P15" s="58"/>
      <c r="S15" s="19"/>
      <c r="T15" s="19"/>
      <c r="U15" s="19"/>
      <c r="V15" s="19"/>
      <c r="W15" s="19"/>
      <c r="X15" s="19"/>
      <c r="Y15" s="19"/>
      <c r="Z15" s="19"/>
      <c r="AA15" s="19"/>
      <c r="AB15" s="19"/>
      <c r="AC15" s="19"/>
      <c r="AD15" s="19"/>
      <c r="AE15" s="19"/>
      <c r="AF15" s="19"/>
      <c r="AG15" s="19"/>
      <c r="AH15" s="19"/>
      <c r="AI15" s="19"/>
    </row>
    <row r="16" spans="1:35" ht="13.2">
      <c r="A16" s="16" t="s">
        <v>324</v>
      </c>
      <c r="B16" s="16" t="s">
        <v>288</v>
      </c>
      <c r="C16" s="16" t="s">
        <v>290</v>
      </c>
      <c r="D16" s="46" t="s">
        <v>433</v>
      </c>
      <c r="E16" s="46" t="s">
        <v>272</v>
      </c>
      <c r="F16" s="16" t="s">
        <v>140</v>
      </c>
      <c r="G16" s="49">
        <v>0.60763888888888884</v>
      </c>
      <c r="H16" s="51"/>
      <c r="I16" s="16" t="s">
        <v>140</v>
      </c>
      <c r="J16" s="16"/>
      <c r="K16" s="64" t="s">
        <v>29</v>
      </c>
      <c r="L16" s="16" t="str">
        <f>K16</f>
        <v>NA</v>
      </c>
      <c r="M16" s="57" t="e">
        <f>L16/#REF!</f>
        <v>#VALUE!</v>
      </c>
      <c r="N16" s="16" t="s">
        <v>650</v>
      </c>
      <c r="O16" s="58"/>
      <c r="P16" s="58"/>
      <c r="S16" s="19"/>
      <c r="T16" s="19"/>
      <c r="U16" s="19"/>
      <c r="V16" s="19"/>
      <c r="W16" s="19"/>
      <c r="X16" s="19"/>
      <c r="Y16" s="19"/>
      <c r="Z16" s="19"/>
      <c r="AA16" s="19"/>
      <c r="AB16" s="19"/>
      <c r="AC16" s="19"/>
      <c r="AD16" s="19"/>
      <c r="AE16" s="19"/>
      <c r="AF16" s="19"/>
      <c r="AG16" s="19"/>
      <c r="AH16" s="19"/>
      <c r="AI16" s="19"/>
    </row>
    <row r="17" spans="1:35" ht="13.2">
      <c r="A17" s="16" t="s">
        <v>324</v>
      </c>
      <c r="B17" s="16" t="s">
        <v>345</v>
      </c>
      <c r="C17" s="16" t="s">
        <v>347</v>
      </c>
      <c r="D17" s="46" t="s">
        <v>434</v>
      </c>
      <c r="E17" s="46" t="s">
        <v>272</v>
      </c>
      <c r="F17" s="16" t="s">
        <v>140</v>
      </c>
      <c r="G17" s="49">
        <v>0.60763888888888884</v>
      </c>
      <c r="H17" s="79"/>
      <c r="I17" s="16" t="s">
        <v>140</v>
      </c>
      <c r="J17" s="16"/>
      <c r="K17" s="16">
        <v>6</v>
      </c>
      <c r="L17" s="16">
        <f>K17</f>
        <v>6</v>
      </c>
      <c r="M17" s="57" t="e">
        <f>L17/#REF!</f>
        <v>#REF!</v>
      </c>
      <c r="N17" s="16" t="s">
        <v>651</v>
      </c>
      <c r="O17" s="58"/>
      <c r="P17" s="58"/>
      <c r="S17" s="19"/>
      <c r="T17" s="19"/>
      <c r="U17" s="19"/>
      <c r="V17" s="19"/>
      <c r="W17" s="19"/>
      <c r="X17" s="19"/>
      <c r="Y17" s="19"/>
      <c r="Z17" s="19"/>
      <c r="AA17" s="19"/>
      <c r="AB17" s="19"/>
      <c r="AC17" s="19"/>
      <c r="AD17" s="19"/>
      <c r="AE17" s="19"/>
      <c r="AF17" s="19"/>
      <c r="AG17" s="19"/>
      <c r="AH17" s="19"/>
      <c r="AI17" s="19"/>
    </row>
    <row r="18" spans="1:35" ht="13.2">
      <c r="A18" s="16" t="s">
        <v>306</v>
      </c>
      <c r="B18" s="16" t="s">
        <v>293</v>
      </c>
      <c r="C18" s="16" t="s">
        <v>294</v>
      </c>
      <c r="D18" s="46" t="s">
        <v>412</v>
      </c>
      <c r="E18" s="46" t="s">
        <v>411</v>
      </c>
      <c r="F18" s="16" t="s">
        <v>140</v>
      </c>
      <c r="G18" s="49">
        <v>0.5625</v>
      </c>
      <c r="H18" s="51"/>
      <c r="I18" s="16" t="s">
        <v>140</v>
      </c>
      <c r="J18" s="16" t="s">
        <v>107</v>
      </c>
      <c r="K18" s="16">
        <v>1</v>
      </c>
      <c r="L18" s="16">
        <v>0</v>
      </c>
      <c r="M18" s="57" t="e">
        <f>L18/#REF!</f>
        <v>#REF!</v>
      </c>
      <c r="N18" s="16" t="s">
        <v>652</v>
      </c>
      <c r="O18" s="58"/>
      <c r="P18" s="58"/>
      <c r="Q18" s="6"/>
      <c r="R18" s="6"/>
      <c r="S18" s="19"/>
      <c r="T18" s="19"/>
      <c r="U18" s="19"/>
      <c r="V18" s="19"/>
      <c r="W18" s="19"/>
      <c r="X18" s="19"/>
      <c r="Y18" s="19"/>
      <c r="Z18" s="19"/>
      <c r="AA18" s="19"/>
      <c r="AB18" s="19"/>
      <c r="AC18" s="19"/>
      <c r="AD18" s="19"/>
      <c r="AE18" s="19"/>
      <c r="AF18" s="19"/>
      <c r="AG18" s="19"/>
      <c r="AH18" s="19"/>
      <c r="AI18" s="19"/>
    </row>
    <row r="19" spans="1:35" ht="13.2">
      <c r="A19" s="16" t="s">
        <v>306</v>
      </c>
      <c r="B19" s="16" t="s">
        <v>310</v>
      </c>
      <c r="C19" s="16" t="s">
        <v>311</v>
      </c>
      <c r="D19" s="46" t="s">
        <v>415</v>
      </c>
      <c r="E19" s="46" t="s">
        <v>411</v>
      </c>
      <c r="F19" s="16" t="s">
        <v>140</v>
      </c>
      <c r="G19" s="49">
        <v>0.5625</v>
      </c>
      <c r="H19" s="51"/>
      <c r="I19" s="16" t="s">
        <v>140</v>
      </c>
      <c r="J19" s="16" t="s">
        <v>107</v>
      </c>
      <c r="K19" s="16">
        <v>0</v>
      </c>
      <c r="L19" s="16">
        <v>0</v>
      </c>
      <c r="M19" s="57" t="e">
        <f>L19/#REF!</f>
        <v>#REF!</v>
      </c>
      <c r="N19" s="16"/>
      <c r="O19" s="58"/>
      <c r="P19" s="58"/>
      <c r="Q19" s="6"/>
      <c r="R19" s="6"/>
      <c r="S19" s="19"/>
      <c r="T19" s="19"/>
      <c r="U19" s="19"/>
      <c r="V19" s="19"/>
      <c r="W19" s="19"/>
      <c r="X19" s="19"/>
      <c r="Y19" s="19"/>
      <c r="Z19" s="19"/>
      <c r="AA19" s="19"/>
      <c r="AB19" s="19"/>
      <c r="AC19" s="19"/>
      <c r="AD19" s="19"/>
      <c r="AE19" s="19"/>
      <c r="AF19" s="19"/>
      <c r="AG19" s="19"/>
      <c r="AH19" s="19"/>
      <c r="AI19" s="19"/>
    </row>
    <row r="20" spans="1:35" ht="13.2">
      <c r="A20" s="16" t="s">
        <v>306</v>
      </c>
      <c r="B20" s="16" t="s">
        <v>312</v>
      </c>
      <c r="C20" s="16" t="s">
        <v>313</v>
      </c>
      <c r="D20" s="46" t="s">
        <v>416</v>
      </c>
      <c r="E20" s="46" t="s">
        <v>411</v>
      </c>
      <c r="F20" s="16" t="s">
        <v>140</v>
      </c>
      <c r="G20" s="49">
        <v>0.5625</v>
      </c>
      <c r="H20" s="51"/>
      <c r="I20" s="16" t="s">
        <v>140</v>
      </c>
      <c r="J20" s="16" t="s">
        <v>107</v>
      </c>
      <c r="K20" s="16">
        <v>0</v>
      </c>
      <c r="L20" s="16">
        <v>0</v>
      </c>
      <c r="M20" s="57" t="e">
        <f>L20/#REF!</f>
        <v>#REF!</v>
      </c>
      <c r="N20" s="16"/>
      <c r="O20" s="58"/>
      <c r="P20" s="58"/>
      <c r="Q20" s="6"/>
      <c r="R20" s="6"/>
      <c r="S20" s="19"/>
      <c r="T20" s="19"/>
      <c r="U20" s="19"/>
      <c r="V20" s="19"/>
      <c r="W20" s="19"/>
      <c r="X20" s="19"/>
      <c r="Y20" s="19"/>
      <c r="Z20" s="19"/>
      <c r="AA20" s="19"/>
      <c r="AB20" s="19"/>
      <c r="AC20" s="19"/>
      <c r="AD20" s="19"/>
      <c r="AE20" s="19"/>
      <c r="AF20" s="19"/>
      <c r="AG20" s="19"/>
      <c r="AH20" s="19"/>
      <c r="AI20" s="19"/>
    </row>
    <row r="21" spans="1:35" ht="13.2">
      <c r="A21" s="85" t="s">
        <v>306</v>
      </c>
      <c r="B21" s="16" t="s">
        <v>315</v>
      </c>
      <c r="C21" s="16" t="s">
        <v>316</v>
      </c>
      <c r="D21" s="46" t="s">
        <v>418</v>
      </c>
      <c r="E21" s="46" t="s">
        <v>377</v>
      </c>
      <c r="F21" s="16" t="s">
        <v>140</v>
      </c>
      <c r="G21" s="49">
        <v>0.60763888888888884</v>
      </c>
      <c r="H21" s="79"/>
      <c r="I21" s="16"/>
      <c r="J21" s="16" t="s">
        <v>107</v>
      </c>
      <c r="K21" s="16">
        <v>0</v>
      </c>
      <c r="L21" s="16">
        <v>0</v>
      </c>
      <c r="M21" s="57" t="e">
        <f>L21/#REF!</f>
        <v>#REF!</v>
      </c>
      <c r="N21" s="16"/>
      <c r="O21" s="58"/>
      <c r="P21" s="58"/>
      <c r="S21" s="19"/>
      <c r="T21" s="19"/>
      <c r="U21" s="19"/>
      <c r="V21" s="19"/>
      <c r="W21" s="19"/>
      <c r="X21" s="19"/>
      <c r="Y21" s="19"/>
      <c r="Z21" s="19"/>
      <c r="AA21" s="19"/>
      <c r="AB21" s="19"/>
      <c r="AC21" s="19"/>
      <c r="AD21" s="19"/>
      <c r="AE21" s="19"/>
      <c r="AF21" s="19"/>
      <c r="AG21" s="19"/>
      <c r="AH21" s="19"/>
      <c r="AI21" s="19"/>
    </row>
    <row r="22" spans="1:35" ht="13.2">
      <c r="A22" s="85" t="s">
        <v>306</v>
      </c>
      <c r="B22" s="16" t="s">
        <v>317</v>
      </c>
      <c r="C22" s="16" t="s">
        <v>318</v>
      </c>
      <c r="D22" s="46" t="s">
        <v>419</v>
      </c>
      <c r="E22" s="46" t="s">
        <v>377</v>
      </c>
      <c r="F22" s="16" t="s">
        <v>140</v>
      </c>
      <c r="G22" s="116">
        <v>0.60763888888888884</v>
      </c>
      <c r="H22" s="79"/>
      <c r="I22" s="16"/>
      <c r="J22" s="16" t="s">
        <v>107</v>
      </c>
      <c r="K22" s="16">
        <v>0</v>
      </c>
      <c r="L22" s="16">
        <v>0</v>
      </c>
      <c r="M22" s="57" t="e">
        <f>L22/#REF!</f>
        <v>#REF!</v>
      </c>
      <c r="N22" s="16"/>
      <c r="O22" s="58"/>
      <c r="P22" s="58"/>
      <c r="S22" s="19"/>
      <c r="T22" s="19"/>
      <c r="U22" s="19"/>
      <c r="V22" s="19"/>
      <c r="W22" s="19"/>
      <c r="X22" s="19"/>
      <c r="Y22" s="19"/>
      <c r="Z22" s="19"/>
      <c r="AA22" s="19"/>
      <c r="AB22" s="19"/>
      <c r="AC22" s="19"/>
      <c r="AD22" s="19"/>
      <c r="AE22" s="19"/>
      <c r="AF22" s="19"/>
      <c r="AG22" s="19"/>
      <c r="AH22" s="19"/>
      <c r="AI22" s="19"/>
    </row>
    <row r="23" spans="1:35" ht="13.2">
      <c r="A23" s="85" t="s">
        <v>306</v>
      </c>
      <c r="B23" s="16" t="s">
        <v>321</v>
      </c>
      <c r="C23" s="16" t="s">
        <v>322</v>
      </c>
      <c r="D23" s="46" t="s">
        <v>421</v>
      </c>
      <c r="E23" s="46" t="s">
        <v>377</v>
      </c>
      <c r="F23" s="16" t="s">
        <v>140</v>
      </c>
      <c r="G23" s="49">
        <v>0.60902777777777772</v>
      </c>
      <c r="H23" s="51">
        <v>2</v>
      </c>
      <c r="I23" s="16" t="s">
        <v>140</v>
      </c>
      <c r="J23" s="16" t="s">
        <v>107</v>
      </c>
      <c r="K23" s="16" t="s">
        <v>29</v>
      </c>
      <c r="L23" s="16" t="s">
        <v>29</v>
      </c>
      <c r="M23" s="57" t="e">
        <f>L23/#REF!</f>
        <v>#VALUE!</v>
      </c>
      <c r="N23" s="16"/>
      <c r="O23" s="58"/>
      <c r="P23" s="58"/>
      <c r="S23" s="19"/>
      <c r="T23" s="19"/>
      <c r="U23" s="19"/>
      <c r="V23" s="19"/>
      <c r="W23" s="19"/>
      <c r="X23" s="19"/>
      <c r="Y23" s="19"/>
      <c r="Z23" s="19"/>
      <c r="AA23" s="19"/>
      <c r="AB23" s="19"/>
      <c r="AC23" s="19"/>
      <c r="AD23" s="19"/>
      <c r="AE23" s="19"/>
      <c r="AF23" s="19"/>
      <c r="AG23" s="19"/>
      <c r="AH23" s="19"/>
      <c r="AI23" s="19"/>
    </row>
    <row r="24" spans="1:35" ht="13.2">
      <c r="A24" s="85" t="s">
        <v>306</v>
      </c>
      <c r="B24" s="16" t="s">
        <v>319</v>
      </c>
      <c r="C24" s="16" t="s">
        <v>320</v>
      </c>
      <c r="D24" s="46" t="s">
        <v>423</v>
      </c>
      <c r="E24" s="46" t="s">
        <v>377</v>
      </c>
      <c r="F24" s="16" t="s">
        <v>140</v>
      </c>
      <c r="G24" s="116">
        <v>0.60763888888888884</v>
      </c>
      <c r="H24" s="51">
        <v>0</v>
      </c>
      <c r="I24" s="16" t="s">
        <v>140</v>
      </c>
      <c r="J24" s="16" t="s">
        <v>107</v>
      </c>
      <c r="K24" s="16">
        <v>0</v>
      </c>
      <c r="L24" s="16">
        <v>0</v>
      </c>
      <c r="M24" s="57" t="e">
        <f>L24/#REF!</f>
        <v>#REF!</v>
      </c>
      <c r="N24" s="16"/>
      <c r="O24" s="58"/>
      <c r="P24" s="58"/>
      <c r="S24" s="19"/>
      <c r="T24" s="19"/>
      <c r="U24" s="19"/>
      <c r="V24" s="19"/>
      <c r="W24" s="19"/>
      <c r="X24" s="19"/>
      <c r="Y24" s="19"/>
      <c r="Z24" s="19"/>
      <c r="AA24" s="19"/>
      <c r="AB24" s="19"/>
      <c r="AC24" s="19"/>
      <c r="AD24" s="19"/>
      <c r="AE24" s="19"/>
      <c r="AF24" s="19"/>
      <c r="AG24" s="19"/>
      <c r="AH24" s="19"/>
      <c r="AI24" s="19"/>
    </row>
    <row r="25" spans="1:35" ht="13.2">
      <c r="A25" s="16" t="s">
        <v>299</v>
      </c>
      <c r="B25" s="16" t="s">
        <v>300</v>
      </c>
      <c r="C25" s="16" t="s">
        <v>302</v>
      </c>
      <c r="D25" s="46" t="s">
        <v>410</v>
      </c>
      <c r="E25" s="46" t="s">
        <v>411</v>
      </c>
      <c r="F25" s="16" t="s">
        <v>140</v>
      </c>
      <c r="G25" s="49">
        <v>0.5625</v>
      </c>
      <c r="H25" s="51"/>
      <c r="I25" s="16" t="s">
        <v>140</v>
      </c>
      <c r="J25" s="16" t="s">
        <v>107</v>
      </c>
      <c r="K25" s="16">
        <v>0</v>
      </c>
      <c r="L25" s="16">
        <v>0</v>
      </c>
      <c r="M25" s="57" t="e">
        <f>L25/#REF!</f>
        <v>#REF!</v>
      </c>
      <c r="N25" s="16" t="s">
        <v>653</v>
      </c>
      <c r="O25" s="58"/>
      <c r="P25" s="58"/>
      <c r="Q25" s="6"/>
      <c r="R25" s="6"/>
      <c r="S25" s="19"/>
      <c r="T25" s="19"/>
      <c r="U25" s="19"/>
      <c r="V25" s="19"/>
      <c r="W25" s="19"/>
      <c r="X25" s="19"/>
      <c r="Y25" s="19"/>
      <c r="Z25" s="19"/>
      <c r="AA25" s="19"/>
      <c r="AB25" s="19"/>
      <c r="AC25" s="19"/>
      <c r="AD25" s="19"/>
      <c r="AE25" s="19"/>
      <c r="AF25" s="19"/>
      <c r="AG25" s="19"/>
      <c r="AH25" s="19"/>
      <c r="AI25" s="19"/>
    </row>
    <row r="26" spans="1:35" ht="13.2">
      <c r="A26" s="16" t="s">
        <v>268</v>
      </c>
      <c r="B26" s="16" t="s">
        <v>269</v>
      </c>
      <c r="C26" s="16" t="s">
        <v>270</v>
      </c>
      <c r="D26" s="46" t="s">
        <v>396</v>
      </c>
      <c r="E26" s="46" t="s">
        <v>214</v>
      </c>
      <c r="F26" s="16" t="s">
        <v>140</v>
      </c>
      <c r="G26" s="153">
        <v>0.65277777777777779</v>
      </c>
      <c r="H26" s="79"/>
      <c r="I26" s="16" t="s">
        <v>140</v>
      </c>
      <c r="J26" s="16"/>
      <c r="K26" s="16">
        <v>5.5</v>
      </c>
      <c r="L26" s="16">
        <f t="shared" ref="L26:L41" si="0">K26</f>
        <v>5.5</v>
      </c>
      <c r="M26" s="57" t="e">
        <f>L26/#REF!</f>
        <v>#REF!</v>
      </c>
      <c r="N26" s="19"/>
      <c r="O26" s="58"/>
      <c r="P26" s="58"/>
      <c r="S26" s="19"/>
      <c r="T26" s="19"/>
      <c r="U26" s="19"/>
      <c r="V26" s="19"/>
      <c r="W26" s="19"/>
      <c r="X26" s="19"/>
      <c r="Y26" s="19"/>
      <c r="Z26" s="19"/>
      <c r="AA26" s="19"/>
      <c r="AB26" s="19"/>
      <c r="AC26" s="19"/>
      <c r="AD26" s="19"/>
      <c r="AE26" s="19"/>
      <c r="AF26" s="19"/>
      <c r="AG26" s="19"/>
      <c r="AH26" s="19"/>
      <c r="AI26" s="19"/>
    </row>
    <row r="27" spans="1:35" ht="13.2">
      <c r="A27" s="16" t="s">
        <v>268</v>
      </c>
      <c r="B27" s="16" t="s">
        <v>153</v>
      </c>
      <c r="C27" s="16" t="s">
        <v>154</v>
      </c>
      <c r="D27" s="46" t="s">
        <v>398</v>
      </c>
      <c r="E27" s="46" t="s">
        <v>214</v>
      </c>
      <c r="F27" s="16" t="s">
        <v>140</v>
      </c>
      <c r="G27" s="153">
        <v>0.65277777777777779</v>
      </c>
      <c r="H27" s="79"/>
      <c r="I27" s="16" t="s">
        <v>140</v>
      </c>
      <c r="J27" s="16"/>
      <c r="K27" s="64" t="s">
        <v>29</v>
      </c>
      <c r="L27" s="16" t="str">
        <f t="shared" si="0"/>
        <v>NA</v>
      </c>
      <c r="M27" s="57" t="e">
        <f>L27/#REF!</f>
        <v>#VALUE!</v>
      </c>
      <c r="N27" s="19"/>
      <c r="O27" s="58"/>
      <c r="P27" s="58"/>
      <c r="S27" s="19"/>
      <c r="T27" s="19"/>
      <c r="U27" s="19"/>
      <c r="V27" s="19"/>
      <c r="W27" s="19"/>
      <c r="X27" s="19"/>
      <c r="Y27" s="19"/>
      <c r="Z27" s="19"/>
      <c r="AA27" s="19"/>
      <c r="AB27" s="19"/>
      <c r="AC27" s="19"/>
      <c r="AD27" s="19"/>
      <c r="AE27" s="19"/>
      <c r="AF27" s="19"/>
      <c r="AG27" s="19"/>
      <c r="AH27" s="19"/>
      <c r="AI27" s="19"/>
    </row>
    <row r="28" spans="1:35" ht="13.2">
      <c r="A28" s="16" t="s">
        <v>268</v>
      </c>
      <c r="B28" s="16" t="s">
        <v>190</v>
      </c>
      <c r="C28" s="16" t="s">
        <v>191</v>
      </c>
      <c r="D28" s="46" t="s">
        <v>400</v>
      </c>
      <c r="E28" s="46" t="s">
        <v>214</v>
      </c>
      <c r="F28" s="16" t="s">
        <v>107</v>
      </c>
      <c r="G28" s="153"/>
      <c r="H28" s="79"/>
      <c r="I28" s="16" t="s">
        <v>107</v>
      </c>
      <c r="J28" s="16"/>
      <c r="K28" s="64" t="s">
        <v>29</v>
      </c>
      <c r="L28" s="16" t="str">
        <f t="shared" si="0"/>
        <v>NA</v>
      </c>
      <c r="M28" s="57" t="e">
        <f>L28/#REF!</f>
        <v>#VALUE!</v>
      </c>
      <c r="N28" s="19"/>
      <c r="O28" s="58"/>
      <c r="P28" s="58"/>
      <c r="S28" s="19"/>
      <c r="T28" s="19"/>
      <c r="U28" s="19"/>
      <c r="V28" s="19"/>
      <c r="W28" s="19"/>
      <c r="X28" s="19"/>
      <c r="Y28" s="19"/>
      <c r="Z28" s="19"/>
      <c r="AA28" s="19"/>
      <c r="AB28" s="19"/>
      <c r="AC28" s="19"/>
      <c r="AD28" s="19"/>
      <c r="AE28" s="19"/>
      <c r="AF28" s="19"/>
      <c r="AG28" s="19"/>
      <c r="AH28" s="19"/>
      <c r="AI28" s="19"/>
    </row>
    <row r="29" spans="1:35" ht="13.2">
      <c r="A29" s="16" t="s">
        <v>268</v>
      </c>
      <c r="B29" s="16" t="s">
        <v>277</v>
      </c>
      <c r="C29" s="16" t="s">
        <v>278</v>
      </c>
      <c r="D29" s="46" t="s">
        <v>403</v>
      </c>
      <c r="E29" s="46" t="s">
        <v>214</v>
      </c>
      <c r="F29" s="16" t="s">
        <v>140</v>
      </c>
      <c r="G29" s="153">
        <v>0.65277777777777779</v>
      </c>
      <c r="H29" s="51"/>
      <c r="I29" s="16" t="s">
        <v>140</v>
      </c>
      <c r="J29" s="16"/>
      <c r="K29" s="16">
        <v>4</v>
      </c>
      <c r="L29" s="16">
        <f t="shared" si="0"/>
        <v>4</v>
      </c>
      <c r="M29" s="57" t="e">
        <f>L29/#REF!</f>
        <v>#REF!</v>
      </c>
      <c r="N29" s="16"/>
      <c r="O29" s="58"/>
      <c r="P29" s="58"/>
      <c r="S29" s="19"/>
      <c r="T29" s="19"/>
      <c r="U29" s="19"/>
      <c r="V29" s="19"/>
      <c r="W29" s="19"/>
      <c r="X29" s="19"/>
      <c r="Y29" s="19"/>
      <c r="Z29" s="19"/>
      <c r="AA29" s="19"/>
      <c r="AB29" s="19"/>
      <c r="AC29" s="19"/>
      <c r="AD29" s="19"/>
      <c r="AE29" s="19"/>
      <c r="AF29" s="19"/>
      <c r="AG29" s="19"/>
      <c r="AH29" s="19"/>
      <c r="AI29" s="19"/>
    </row>
    <row r="30" spans="1:35" ht="13.2">
      <c r="A30" s="16" t="s">
        <v>268</v>
      </c>
      <c r="B30" s="16" t="s">
        <v>282</v>
      </c>
      <c r="C30" s="16" t="s">
        <v>283</v>
      </c>
      <c r="D30" s="46" t="s">
        <v>405</v>
      </c>
      <c r="E30" s="46" t="s">
        <v>195</v>
      </c>
      <c r="F30" s="16" t="s">
        <v>140</v>
      </c>
      <c r="G30" s="49">
        <v>0.69791666666666663</v>
      </c>
      <c r="H30" s="79"/>
      <c r="I30" s="16" t="s">
        <v>140</v>
      </c>
      <c r="J30" s="16"/>
      <c r="K30" s="16">
        <v>5</v>
      </c>
      <c r="L30" s="16">
        <f t="shared" si="0"/>
        <v>5</v>
      </c>
      <c r="M30" s="57" t="e">
        <f>L30/#REF!</f>
        <v>#REF!</v>
      </c>
      <c r="N30" s="19"/>
      <c r="O30" s="58"/>
      <c r="P30" s="58"/>
      <c r="S30" s="19"/>
      <c r="T30" s="19"/>
      <c r="U30" s="19"/>
      <c r="V30" s="19"/>
      <c r="W30" s="19"/>
      <c r="X30" s="19"/>
      <c r="Y30" s="19"/>
      <c r="Z30" s="19"/>
      <c r="AA30" s="19"/>
      <c r="AB30" s="19"/>
      <c r="AC30" s="19"/>
      <c r="AD30" s="19"/>
      <c r="AE30" s="19"/>
      <c r="AF30" s="19"/>
      <c r="AG30" s="19"/>
      <c r="AH30" s="19"/>
      <c r="AI30" s="19"/>
    </row>
    <row r="31" spans="1:35" ht="13.2">
      <c r="A31" s="16" t="s">
        <v>268</v>
      </c>
      <c r="B31" s="16" t="s">
        <v>97</v>
      </c>
      <c r="C31" s="16" t="s">
        <v>98</v>
      </c>
      <c r="D31" s="46" t="s">
        <v>406</v>
      </c>
      <c r="E31" s="46" t="s">
        <v>195</v>
      </c>
      <c r="F31" s="16" t="s">
        <v>107</v>
      </c>
      <c r="G31" s="51"/>
      <c r="H31" s="79"/>
      <c r="I31" s="16" t="s">
        <v>107</v>
      </c>
      <c r="J31" s="16"/>
      <c r="K31" s="64" t="s">
        <v>29</v>
      </c>
      <c r="L31" s="16" t="str">
        <f t="shared" si="0"/>
        <v>NA</v>
      </c>
      <c r="M31" s="57" t="e">
        <f>L31/#REF!</f>
        <v>#VALUE!</v>
      </c>
      <c r="N31" s="19"/>
      <c r="O31" s="58"/>
      <c r="P31" s="58"/>
      <c r="S31" s="19"/>
      <c r="T31" s="19"/>
      <c r="U31" s="19"/>
      <c r="V31" s="19"/>
      <c r="W31" s="19"/>
      <c r="X31" s="19"/>
      <c r="Y31" s="19"/>
      <c r="Z31" s="19"/>
      <c r="AA31" s="19"/>
      <c r="AB31" s="19"/>
      <c r="AC31" s="19"/>
      <c r="AD31" s="19"/>
      <c r="AE31" s="19"/>
      <c r="AF31" s="19"/>
      <c r="AG31" s="19"/>
      <c r="AH31" s="19"/>
      <c r="AI31" s="19"/>
    </row>
    <row r="32" spans="1:35" ht="13.2">
      <c r="A32" s="16" t="s">
        <v>268</v>
      </c>
      <c r="B32" s="16" t="s">
        <v>291</v>
      </c>
      <c r="C32" s="16" t="s">
        <v>292</v>
      </c>
      <c r="D32" s="46" t="s">
        <v>408</v>
      </c>
      <c r="E32" s="46" t="s">
        <v>195</v>
      </c>
      <c r="F32" s="16" t="s">
        <v>140</v>
      </c>
      <c r="G32" s="49">
        <v>0.69791666666666663</v>
      </c>
      <c r="H32" s="79"/>
      <c r="I32" s="16" t="s">
        <v>140</v>
      </c>
      <c r="J32" s="16"/>
      <c r="K32" s="64" t="s">
        <v>29</v>
      </c>
      <c r="L32" s="16" t="str">
        <f t="shared" si="0"/>
        <v>NA</v>
      </c>
      <c r="M32" s="57" t="e">
        <f>L32/#REF!</f>
        <v>#VALUE!</v>
      </c>
      <c r="N32" s="19"/>
      <c r="O32" s="58"/>
      <c r="P32" s="58"/>
      <c r="S32" s="19"/>
      <c r="T32" s="19"/>
      <c r="U32" s="19"/>
      <c r="V32" s="19"/>
      <c r="W32" s="19"/>
      <c r="X32" s="19"/>
      <c r="Y32" s="19"/>
      <c r="Z32" s="19"/>
      <c r="AA32" s="19"/>
      <c r="AB32" s="19"/>
      <c r="AC32" s="19"/>
      <c r="AD32" s="19"/>
      <c r="AE32" s="19"/>
      <c r="AF32" s="19"/>
      <c r="AG32" s="19"/>
      <c r="AH32" s="19"/>
      <c r="AI32" s="19"/>
    </row>
    <row r="33" spans="1:35" ht="13.2">
      <c r="A33" s="16" t="s">
        <v>268</v>
      </c>
      <c r="B33" s="16" t="s">
        <v>296</v>
      </c>
      <c r="C33" s="16" t="s">
        <v>297</v>
      </c>
      <c r="D33" s="46" t="s">
        <v>409</v>
      </c>
      <c r="E33" s="46" t="s">
        <v>195</v>
      </c>
      <c r="F33" s="16" t="s">
        <v>140</v>
      </c>
      <c r="G33" s="49">
        <v>0.70138888888888884</v>
      </c>
      <c r="H33" s="51">
        <v>5</v>
      </c>
      <c r="I33" s="16" t="s">
        <v>140</v>
      </c>
      <c r="J33" s="16"/>
      <c r="K33" s="16">
        <v>5</v>
      </c>
      <c r="L33" s="16">
        <f t="shared" si="0"/>
        <v>5</v>
      </c>
      <c r="M33" s="57" t="e">
        <f>L33/#REF!</f>
        <v>#REF!</v>
      </c>
      <c r="N33" s="19"/>
      <c r="O33" s="58"/>
      <c r="P33" s="58"/>
      <c r="S33" s="19"/>
      <c r="T33" s="19"/>
      <c r="U33" s="19"/>
      <c r="V33" s="19"/>
      <c r="W33" s="19"/>
      <c r="X33" s="19"/>
      <c r="Y33" s="19"/>
      <c r="Z33" s="19"/>
      <c r="AA33" s="19"/>
      <c r="AB33" s="19"/>
      <c r="AC33" s="19"/>
      <c r="AD33" s="19"/>
      <c r="AE33" s="19"/>
      <c r="AF33" s="19"/>
      <c r="AG33" s="19"/>
      <c r="AH33" s="19"/>
      <c r="AI33" s="19"/>
    </row>
    <row r="34" spans="1:35" ht="13.2">
      <c r="A34" s="16" t="s">
        <v>240</v>
      </c>
      <c r="B34" s="16" t="s">
        <v>162</v>
      </c>
      <c r="C34" s="16" t="s">
        <v>164</v>
      </c>
      <c r="D34" s="46" t="s">
        <v>340</v>
      </c>
      <c r="E34" s="46" t="s">
        <v>245</v>
      </c>
      <c r="F34" s="16" t="s">
        <v>140</v>
      </c>
      <c r="G34" s="91">
        <v>0.58333333333333337</v>
      </c>
      <c r="H34" s="51">
        <v>30</v>
      </c>
      <c r="I34" s="16" t="s">
        <v>140</v>
      </c>
      <c r="J34" s="16"/>
      <c r="K34" s="16">
        <v>5</v>
      </c>
      <c r="L34" s="16">
        <f t="shared" si="0"/>
        <v>5</v>
      </c>
      <c r="M34" s="57" t="e">
        <f>L34/#REF!</f>
        <v>#REF!</v>
      </c>
      <c r="N34" s="16" t="s">
        <v>656</v>
      </c>
      <c r="O34" s="58"/>
      <c r="P34" s="58"/>
      <c r="S34" s="19"/>
      <c r="T34" s="19"/>
      <c r="U34" s="19"/>
      <c r="V34" s="19"/>
      <c r="W34" s="19"/>
      <c r="X34" s="19"/>
      <c r="Y34" s="19"/>
      <c r="Z34" s="19"/>
      <c r="AA34" s="19"/>
      <c r="AB34" s="19"/>
      <c r="AC34" s="19"/>
      <c r="AD34" s="19"/>
      <c r="AE34" s="19"/>
      <c r="AF34" s="19"/>
      <c r="AG34" s="19"/>
      <c r="AH34" s="19"/>
      <c r="AI34" s="19"/>
    </row>
    <row r="35" spans="1:35" ht="13.2">
      <c r="A35" s="16" t="s">
        <v>240</v>
      </c>
      <c r="B35" s="16" t="s">
        <v>228</v>
      </c>
      <c r="C35" s="16" t="s">
        <v>229</v>
      </c>
      <c r="D35" s="46" t="s">
        <v>386</v>
      </c>
      <c r="E35" s="46" t="s">
        <v>245</v>
      </c>
      <c r="F35" s="16" t="s">
        <v>140</v>
      </c>
      <c r="G35" s="49">
        <v>0.5625</v>
      </c>
      <c r="H35" s="51">
        <v>0</v>
      </c>
      <c r="I35" s="16" t="s">
        <v>140</v>
      </c>
      <c r="J35" s="16"/>
      <c r="K35" s="16" t="s">
        <v>29</v>
      </c>
      <c r="L35" s="16" t="str">
        <f t="shared" si="0"/>
        <v>NA</v>
      </c>
      <c r="M35" s="57" t="e">
        <f>L35/#REF!</f>
        <v>#VALUE!</v>
      </c>
      <c r="N35" s="16" t="s">
        <v>659</v>
      </c>
      <c r="O35" s="58"/>
      <c r="P35" s="58"/>
      <c r="S35" s="19"/>
      <c r="T35" s="19"/>
      <c r="U35" s="19"/>
      <c r="V35" s="19"/>
      <c r="W35" s="19"/>
      <c r="X35" s="19"/>
      <c r="Y35" s="19"/>
      <c r="Z35" s="19"/>
      <c r="AA35" s="19"/>
      <c r="AB35" s="19"/>
      <c r="AC35" s="19"/>
      <c r="AD35" s="19"/>
      <c r="AE35" s="19"/>
      <c r="AF35" s="19"/>
      <c r="AG35" s="19"/>
      <c r="AH35" s="19"/>
      <c r="AI35" s="19"/>
    </row>
    <row r="36" spans="1:35" ht="13.2">
      <c r="A36" s="16" t="s">
        <v>240</v>
      </c>
      <c r="B36" s="16" t="s">
        <v>248</v>
      </c>
      <c r="C36" s="16" t="s">
        <v>249</v>
      </c>
      <c r="D36" s="46" t="s">
        <v>387</v>
      </c>
      <c r="E36" s="46" t="s">
        <v>245</v>
      </c>
      <c r="F36" s="16" t="s">
        <v>140</v>
      </c>
      <c r="G36" s="49">
        <v>0.5625</v>
      </c>
      <c r="H36" s="51">
        <v>0</v>
      </c>
      <c r="I36" s="16" t="s">
        <v>140</v>
      </c>
      <c r="J36" s="16"/>
      <c r="K36" s="16" t="s">
        <v>29</v>
      </c>
      <c r="L36" s="16" t="str">
        <f t="shared" si="0"/>
        <v>NA</v>
      </c>
      <c r="M36" s="57" t="e">
        <f>L36/#REF!</f>
        <v>#VALUE!</v>
      </c>
      <c r="N36" s="19"/>
      <c r="O36" s="58"/>
      <c r="P36" s="58"/>
      <c r="S36" s="19"/>
      <c r="T36" s="19"/>
      <c r="U36" s="19"/>
      <c r="V36" s="19"/>
      <c r="W36" s="19"/>
      <c r="X36" s="19"/>
      <c r="Y36" s="19"/>
      <c r="Z36" s="19"/>
      <c r="AA36" s="19"/>
      <c r="AB36" s="19"/>
      <c r="AC36" s="19"/>
      <c r="AD36" s="19"/>
      <c r="AE36" s="19"/>
      <c r="AF36" s="19"/>
      <c r="AG36" s="19"/>
      <c r="AH36" s="19"/>
      <c r="AI36" s="19"/>
    </row>
    <row r="37" spans="1:35" ht="13.2">
      <c r="A37" s="16" t="s">
        <v>240</v>
      </c>
      <c r="B37" s="16" t="s">
        <v>252</v>
      </c>
      <c r="C37" s="16" t="s">
        <v>253</v>
      </c>
      <c r="D37" s="46" t="s">
        <v>390</v>
      </c>
      <c r="E37" s="46" t="s">
        <v>245</v>
      </c>
      <c r="F37" s="16" t="s">
        <v>140</v>
      </c>
      <c r="G37" s="49">
        <v>0.5625</v>
      </c>
      <c r="H37" s="51">
        <v>0</v>
      </c>
      <c r="I37" s="16" t="s">
        <v>140</v>
      </c>
      <c r="J37" s="16"/>
      <c r="K37" s="16">
        <v>5</v>
      </c>
      <c r="L37" s="16">
        <f t="shared" si="0"/>
        <v>5</v>
      </c>
      <c r="M37" s="57" t="e">
        <f>L37/#REF!</f>
        <v>#REF!</v>
      </c>
      <c r="N37" s="16" t="s">
        <v>662</v>
      </c>
      <c r="O37" s="58"/>
      <c r="P37" s="58"/>
      <c r="S37" s="19"/>
      <c r="T37" s="19"/>
      <c r="U37" s="19"/>
      <c r="V37" s="19"/>
      <c r="W37" s="19"/>
      <c r="X37" s="19"/>
      <c r="Y37" s="19"/>
      <c r="Z37" s="19"/>
      <c r="AA37" s="19"/>
      <c r="AB37" s="19"/>
      <c r="AC37" s="19"/>
      <c r="AD37" s="19"/>
      <c r="AE37" s="19"/>
      <c r="AF37" s="19"/>
      <c r="AG37" s="19"/>
      <c r="AH37" s="19"/>
      <c r="AI37" s="19"/>
    </row>
    <row r="38" spans="1:35" ht="13.2">
      <c r="A38" s="16" t="s">
        <v>240</v>
      </c>
      <c r="B38" s="16" t="s">
        <v>255</v>
      </c>
      <c r="C38" s="16" t="s">
        <v>256</v>
      </c>
      <c r="D38" s="46" t="s">
        <v>391</v>
      </c>
      <c r="E38" s="46" t="s">
        <v>159</v>
      </c>
      <c r="F38" s="16" t="s">
        <v>140</v>
      </c>
      <c r="G38" s="116">
        <v>0.60763888888888884</v>
      </c>
      <c r="H38" s="51">
        <v>0</v>
      </c>
      <c r="I38" s="16" t="s">
        <v>140</v>
      </c>
      <c r="J38" s="16"/>
      <c r="K38" s="16">
        <v>2</v>
      </c>
      <c r="L38" s="16">
        <f t="shared" si="0"/>
        <v>2</v>
      </c>
      <c r="M38" s="57" t="e">
        <f>L38/#REF!</f>
        <v>#REF!</v>
      </c>
      <c r="N38" s="19"/>
      <c r="O38" s="58"/>
      <c r="P38" s="58"/>
      <c r="S38" s="19"/>
      <c r="T38" s="19"/>
      <c r="U38" s="19"/>
      <c r="V38" s="19"/>
      <c r="W38" s="19"/>
      <c r="X38" s="19"/>
      <c r="Y38" s="19"/>
      <c r="Z38" s="19"/>
      <c r="AA38" s="19"/>
      <c r="AB38" s="19"/>
      <c r="AC38" s="19"/>
      <c r="AD38" s="19"/>
      <c r="AE38" s="19"/>
      <c r="AF38" s="19"/>
      <c r="AG38" s="19"/>
      <c r="AH38" s="19"/>
      <c r="AI38" s="19"/>
    </row>
    <row r="39" spans="1:35" ht="13.2">
      <c r="A39" s="16" t="s">
        <v>240</v>
      </c>
      <c r="B39" s="16" t="s">
        <v>258</v>
      </c>
      <c r="C39" s="16" t="s">
        <v>260</v>
      </c>
      <c r="D39" s="46" t="s">
        <v>392</v>
      </c>
      <c r="E39" s="46" t="s">
        <v>159</v>
      </c>
      <c r="F39" s="16" t="s">
        <v>140</v>
      </c>
      <c r="G39" s="49">
        <v>0.60763888888888884</v>
      </c>
      <c r="H39" s="51">
        <v>0</v>
      </c>
      <c r="I39" s="16" t="s">
        <v>140</v>
      </c>
      <c r="J39" s="16"/>
      <c r="K39" s="16">
        <v>1</v>
      </c>
      <c r="L39" s="16">
        <f t="shared" si="0"/>
        <v>1</v>
      </c>
      <c r="M39" s="57" t="e">
        <f>L39/#REF!</f>
        <v>#REF!</v>
      </c>
      <c r="N39" s="19"/>
      <c r="O39" s="58"/>
      <c r="P39" s="58"/>
      <c r="S39" s="19"/>
      <c r="T39" s="19"/>
      <c r="U39" s="19"/>
      <c r="V39" s="19"/>
      <c r="W39" s="19"/>
      <c r="X39" s="19"/>
      <c r="Y39" s="19"/>
      <c r="Z39" s="19"/>
      <c r="AA39" s="19"/>
      <c r="AB39" s="19"/>
      <c r="AC39" s="19"/>
      <c r="AD39" s="19"/>
      <c r="AE39" s="19"/>
      <c r="AF39" s="19"/>
      <c r="AG39" s="19"/>
      <c r="AH39" s="19"/>
      <c r="AI39" s="19"/>
    </row>
    <row r="40" spans="1:35" ht="13.2">
      <c r="A40" s="16" t="s">
        <v>240</v>
      </c>
      <c r="B40" s="16" t="s">
        <v>261</v>
      </c>
      <c r="C40" s="16" t="s">
        <v>263</v>
      </c>
      <c r="D40" s="46" t="s">
        <v>393</v>
      </c>
      <c r="E40" s="46" t="s">
        <v>159</v>
      </c>
      <c r="F40" s="16" t="s">
        <v>140</v>
      </c>
      <c r="G40" s="116">
        <v>0.60763888888888884</v>
      </c>
      <c r="H40" s="51">
        <v>0</v>
      </c>
      <c r="I40" s="16" t="s">
        <v>140</v>
      </c>
      <c r="J40" s="16"/>
      <c r="K40" s="16">
        <v>0</v>
      </c>
      <c r="L40" s="16">
        <f t="shared" si="0"/>
        <v>0</v>
      </c>
      <c r="M40" s="57" t="e">
        <f>L40/#REF!</f>
        <v>#REF!</v>
      </c>
      <c r="N40" s="19"/>
      <c r="O40" s="58"/>
      <c r="P40" s="58"/>
      <c r="S40" s="19"/>
      <c r="T40" s="19"/>
      <c r="U40" s="19"/>
      <c r="V40" s="19"/>
      <c r="W40" s="19"/>
      <c r="X40" s="19"/>
      <c r="Y40" s="19"/>
      <c r="Z40" s="19"/>
      <c r="AA40" s="19"/>
      <c r="AB40" s="19"/>
      <c r="AC40" s="19"/>
      <c r="AD40" s="19"/>
      <c r="AE40" s="19"/>
      <c r="AF40" s="19"/>
      <c r="AG40" s="19"/>
      <c r="AH40" s="19"/>
      <c r="AI40" s="19"/>
    </row>
    <row r="41" spans="1:35" ht="13.2">
      <c r="A41" s="16" t="s">
        <v>240</v>
      </c>
      <c r="B41" s="16" t="s">
        <v>265</v>
      </c>
      <c r="C41" s="16" t="s">
        <v>266</v>
      </c>
      <c r="D41" s="46" t="s">
        <v>395</v>
      </c>
      <c r="E41" s="46" t="s">
        <v>159</v>
      </c>
      <c r="F41" s="16" t="s">
        <v>140</v>
      </c>
      <c r="G41" s="49">
        <v>0.60763888888888884</v>
      </c>
      <c r="H41" s="51">
        <v>0</v>
      </c>
      <c r="I41" s="16" t="s">
        <v>140</v>
      </c>
      <c r="J41" s="16"/>
      <c r="K41" s="16" t="s">
        <v>29</v>
      </c>
      <c r="L41" s="16" t="str">
        <f t="shared" si="0"/>
        <v>NA</v>
      </c>
      <c r="M41" s="57" t="e">
        <f>L41/#REF!</f>
        <v>#VALUE!</v>
      </c>
      <c r="N41" s="19"/>
      <c r="O41" s="58"/>
      <c r="P41" s="58"/>
      <c r="S41" s="19"/>
      <c r="T41" s="19"/>
      <c r="U41" s="19"/>
      <c r="V41" s="19"/>
      <c r="W41" s="19"/>
      <c r="X41" s="19"/>
      <c r="Y41" s="19"/>
      <c r="Z41" s="19"/>
      <c r="AA41" s="19"/>
      <c r="AB41" s="19"/>
      <c r="AC41" s="19"/>
      <c r="AD41" s="19"/>
      <c r="AE41" s="19"/>
      <c r="AF41" s="19"/>
      <c r="AG41" s="19"/>
      <c r="AH41" s="19"/>
      <c r="AI41" s="19"/>
    </row>
    <row r="42" spans="1:35" ht="13.2">
      <c r="A42" s="16" t="s">
        <v>208</v>
      </c>
      <c r="B42" s="16" t="s">
        <v>93</v>
      </c>
      <c r="C42" s="16" t="s">
        <v>94</v>
      </c>
      <c r="D42" s="46" t="s">
        <v>368</v>
      </c>
      <c r="E42" s="46" t="s">
        <v>123</v>
      </c>
      <c r="F42" s="16" t="s">
        <v>140</v>
      </c>
      <c r="G42" s="91">
        <v>0.56041666666666667</v>
      </c>
      <c r="H42" s="51">
        <v>0</v>
      </c>
      <c r="I42" s="16" t="s">
        <v>140</v>
      </c>
      <c r="J42" s="16"/>
      <c r="K42" s="16">
        <v>0</v>
      </c>
      <c r="L42" s="16">
        <v>5</v>
      </c>
      <c r="M42" s="57" t="e">
        <f>L42/#REF!</f>
        <v>#REF!</v>
      </c>
      <c r="N42" s="16"/>
      <c r="O42" s="58"/>
      <c r="P42" s="58"/>
      <c r="S42" s="19"/>
      <c r="T42" s="19"/>
      <c r="U42" s="19"/>
      <c r="V42" s="19"/>
      <c r="W42" s="19"/>
      <c r="X42" s="19"/>
      <c r="Y42" s="19"/>
      <c r="Z42" s="19"/>
      <c r="AA42" s="19"/>
      <c r="AB42" s="19"/>
      <c r="AC42" s="19"/>
      <c r="AD42" s="19"/>
      <c r="AE42" s="19"/>
      <c r="AF42" s="19"/>
      <c r="AG42" s="19"/>
      <c r="AH42" s="19"/>
      <c r="AI42" s="19"/>
    </row>
    <row r="43" spans="1:35" ht="13.2">
      <c r="A43" s="16" t="s">
        <v>208</v>
      </c>
      <c r="B43" s="16" t="s">
        <v>52</v>
      </c>
      <c r="C43" s="16" t="s">
        <v>53</v>
      </c>
      <c r="D43" s="46" t="s">
        <v>370</v>
      </c>
      <c r="E43" s="46" t="s">
        <v>123</v>
      </c>
      <c r="F43" s="16" t="s">
        <v>107</v>
      </c>
      <c r="G43" s="51" t="s">
        <v>305</v>
      </c>
      <c r="H43" s="51" t="s">
        <v>305</v>
      </c>
      <c r="I43" s="16" t="s">
        <v>107</v>
      </c>
      <c r="J43" s="16"/>
      <c r="K43" s="16">
        <v>0</v>
      </c>
      <c r="L43" s="16">
        <v>4</v>
      </c>
      <c r="M43" s="57" t="e">
        <f>L43/#REF!</f>
        <v>#REF!</v>
      </c>
      <c r="N43" s="16"/>
      <c r="O43" s="58"/>
      <c r="P43" s="58"/>
      <c r="S43" s="19"/>
      <c r="T43" s="19"/>
      <c r="U43" s="19"/>
      <c r="V43" s="19"/>
      <c r="W43" s="19"/>
      <c r="X43" s="19"/>
      <c r="Y43" s="19"/>
      <c r="Z43" s="19"/>
      <c r="AA43" s="19"/>
      <c r="AB43" s="19"/>
      <c r="AC43" s="19"/>
      <c r="AD43" s="19"/>
      <c r="AE43" s="19"/>
      <c r="AF43" s="19"/>
      <c r="AG43" s="19"/>
      <c r="AH43" s="19"/>
      <c r="AI43" s="19"/>
    </row>
    <row r="44" spans="1:35" ht="13.2">
      <c r="A44" s="16" t="s">
        <v>208</v>
      </c>
      <c r="B44" s="16" t="s">
        <v>211</v>
      </c>
      <c r="C44" s="16" t="s">
        <v>212</v>
      </c>
      <c r="D44" s="46" t="s">
        <v>372</v>
      </c>
      <c r="E44" s="46" t="s">
        <v>123</v>
      </c>
      <c r="F44" s="16" t="s">
        <v>107</v>
      </c>
      <c r="G44" s="51" t="s">
        <v>305</v>
      </c>
      <c r="H44" s="51" t="s">
        <v>305</v>
      </c>
      <c r="I44" s="16" t="s">
        <v>107</v>
      </c>
      <c r="J44" s="16"/>
      <c r="K44" s="16">
        <v>0</v>
      </c>
      <c r="L44" s="16">
        <v>2</v>
      </c>
      <c r="M44" s="57" t="e">
        <f>L44/#REF!</f>
        <v>#REF!</v>
      </c>
      <c r="N44" s="64"/>
      <c r="O44" s="58"/>
      <c r="P44" s="58"/>
      <c r="S44" s="19"/>
      <c r="T44" s="19"/>
      <c r="U44" s="19"/>
      <c r="V44" s="19"/>
      <c r="W44" s="19"/>
      <c r="X44" s="19"/>
      <c r="Y44" s="19"/>
      <c r="Z44" s="19"/>
      <c r="AA44" s="19"/>
      <c r="AB44" s="19"/>
      <c r="AC44" s="19"/>
      <c r="AD44" s="19"/>
      <c r="AE44" s="19"/>
      <c r="AF44" s="19"/>
      <c r="AG44" s="19"/>
      <c r="AH44" s="19"/>
      <c r="AI44" s="19"/>
    </row>
    <row r="45" spans="1:35" ht="13.2">
      <c r="A45" s="16" t="s">
        <v>208</v>
      </c>
      <c r="B45" s="16" t="s">
        <v>216</v>
      </c>
      <c r="C45" s="16" t="s">
        <v>217</v>
      </c>
      <c r="D45" s="46" t="s">
        <v>374</v>
      </c>
      <c r="E45" s="46" t="s">
        <v>123</v>
      </c>
      <c r="F45" s="16" t="s">
        <v>140</v>
      </c>
      <c r="G45" s="49">
        <v>0.56111111111111112</v>
      </c>
      <c r="H45" s="51">
        <v>0</v>
      </c>
      <c r="I45" s="16" t="s">
        <v>140</v>
      </c>
      <c r="J45" s="16"/>
      <c r="K45" s="16">
        <v>0</v>
      </c>
      <c r="L45" s="16">
        <v>2</v>
      </c>
      <c r="M45" s="57" t="e">
        <f>L45/#REF!</f>
        <v>#REF!</v>
      </c>
      <c r="N45" s="16"/>
      <c r="O45" s="58"/>
      <c r="P45" s="58"/>
      <c r="S45" s="19"/>
      <c r="T45" s="19"/>
      <c r="U45" s="19"/>
      <c r="V45" s="19"/>
      <c r="W45" s="19"/>
      <c r="X45" s="19"/>
      <c r="Y45" s="19"/>
      <c r="Z45" s="19"/>
      <c r="AA45" s="19"/>
      <c r="AB45" s="19"/>
      <c r="AC45" s="19"/>
      <c r="AD45" s="19"/>
      <c r="AE45" s="19"/>
      <c r="AF45" s="19"/>
      <c r="AG45" s="19"/>
      <c r="AH45" s="19"/>
      <c r="AI45" s="19"/>
    </row>
    <row r="46" spans="1:35" ht="13.2">
      <c r="A46" s="85" t="s">
        <v>208</v>
      </c>
      <c r="B46" s="16" t="s">
        <v>221</v>
      </c>
      <c r="C46" s="16" t="s">
        <v>223</v>
      </c>
      <c r="D46" s="46" t="s">
        <v>376</v>
      </c>
      <c r="E46" s="46" t="s">
        <v>377</v>
      </c>
      <c r="F46" s="16" t="s">
        <v>140</v>
      </c>
      <c r="G46" s="116">
        <v>0.60763888888888884</v>
      </c>
      <c r="H46" s="51">
        <v>0</v>
      </c>
      <c r="I46" s="16" t="s">
        <v>140</v>
      </c>
      <c r="J46" s="16"/>
      <c r="K46" s="16">
        <v>0</v>
      </c>
      <c r="L46" s="16">
        <v>2</v>
      </c>
      <c r="M46" s="57" t="e">
        <f>L46/#REF!</f>
        <v>#REF!</v>
      </c>
      <c r="N46" s="16"/>
      <c r="O46" s="58"/>
      <c r="P46" s="58"/>
      <c r="S46" s="19"/>
      <c r="T46" s="19"/>
      <c r="U46" s="19"/>
      <c r="V46" s="19"/>
      <c r="W46" s="19"/>
      <c r="X46" s="19"/>
      <c r="Y46" s="19"/>
      <c r="Z46" s="19"/>
      <c r="AA46" s="19"/>
      <c r="AB46" s="19"/>
      <c r="AC46" s="19"/>
      <c r="AD46" s="19"/>
      <c r="AE46" s="19"/>
      <c r="AF46" s="19"/>
      <c r="AG46" s="19"/>
      <c r="AH46" s="19"/>
      <c r="AI46" s="19"/>
    </row>
    <row r="47" spans="1:35" ht="13.2">
      <c r="A47" s="85" t="s">
        <v>208</v>
      </c>
      <c r="B47" s="16" t="s">
        <v>226</v>
      </c>
      <c r="C47" s="16" t="s">
        <v>227</v>
      </c>
      <c r="D47" s="46" t="s">
        <v>378</v>
      </c>
      <c r="E47" s="46" t="s">
        <v>377</v>
      </c>
      <c r="F47" s="16" t="s">
        <v>140</v>
      </c>
      <c r="G47" s="116">
        <v>0.60763888888888884</v>
      </c>
      <c r="H47" s="51">
        <v>0</v>
      </c>
      <c r="I47" s="16" t="s">
        <v>140</v>
      </c>
      <c r="J47" s="16"/>
      <c r="K47" s="16">
        <v>0</v>
      </c>
      <c r="L47" s="16">
        <v>4</v>
      </c>
      <c r="M47" s="57" t="e">
        <f>L47/#REF!</f>
        <v>#REF!</v>
      </c>
      <c r="N47" s="16"/>
      <c r="O47" s="58"/>
      <c r="P47" s="58"/>
      <c r="S47" s="19"/>
      <c r="T47" s="19"/>
      <c r="U47" s="19"/>
      <c r="V47" s="19"/>
      <c r="W47" s="19"/>
      <c r="X47" s="19"/>
      <c r="Y47" s="19"/>
      <c r="Z47" s="19"/>
      <c r="AA47" s="19"/>
      <c r="AB47" s="19"/>
      <c r="AC47" s="19"/>
      <c r="AD47" s="19"/>
      <c r="AE47" s="19"/>
      <c r="AF47" s="19"/>
      <c r="AG47" s="19"/>
      <c r="AH47" s="19"/>
      <c r="AI47" s="19"/>
    </row>
    <row r="48" spans="1:35" ht="13.2">
      <c r="A48" s="85" t="s">
        <v>208</v>
      </c>
      <c r="B48" s="16" t="s">
        <v>234</v>
      </c>
      <c r="C48" s="16" t="s">
        <v>235</v>
      </c>
      <c r="D48" s="46" t="s">
        <v>380</v>
      </c>
      <c r="E48" s="46" t="s">
        <v>377</v>
      </c>
      <c r="F48" s="16" t="s">
        <v>140</v>
      </c>
      <c r="G48" s="116">
        <v>0.60763888888888884</v>
      </c>
      <c r="H48" s="51">
        <v>0</v>
      </c>
      <c r="I48" s="16" t="s">
        <v>140</v>
      </c>
      <c r="J48" s="16"/>
      <c r="K48" s="16">
        <v>0</v>
      </c>
      <c r="L48" s="16" t="s">
        <v>305</v>
      </c>
      <c r="M48" s="57" t="e">
        <f>L48/#REF!</f>
        <v>#VALUE!</v>
      </c>
      <c r="N48" s="16"/>
      <c r="O48" s="58"/>
      <c r="P48" s="58"/>
      <c r="S48" s="19"/>
      <c r="T48" s="19"/>
      <c r="U48" s="19"/>
      <c r="V48" s="19"/>
      <c r="W48" s="19"/>
      <c r="X48" s="19"/>
      <c r="Y48" s="19"/>
      <c r="Z48" s="19"/>
      <c r="AA48" s="19"/>
      <c r="AB48" s="19"/>
      <c r="AC48" s="19"/>
      <c r="AD48" s="19"/>
      <c r="AE48" s="19"/>
      <c r="AF48" s="19"/>
      <c r="AG48" s="19"/>
      <c r="AH48" s="19"/>
      <c r="AI48" s="19"/>
    </row>
    <row r="49" spans="1:35" ht="13.2">
      <c r="A49" s="85" t="s">
        <v>208</v>
      </c>
      <c r="B49" s="16" t="s">
        <v>238</v>
      </c>
      <c r="C49" s="16" t="s">
        <v>239</v>
      </c>
      <c r="D49" s="46" t="s">
        <v>382</v>
      </c>
      <c r="E49" s="46" t="s">
        <v>377</v>
      </c>
      <c r="F49" s="16" t="s">
        <v>140</v>
      </c>
      <c r="G49" s="116">
        <v>0.60763888888888884</v>
      </c>
      <c r="H49" s="51">
        <v>0</v>
      </c>
      <c r="I49" s="16" t="s">
        <v>140</v>
      </c>
      <c r="J49" s="16"/>
      <c r="K49" s="16">
        <v>0</v>
      </c>
      <c r="L49" s="16">
        <f t="shared" ref="L49:L55" si="1">K49</f>
        <v>0</v>
      </c>
      <c r="M49" s="57" t="e">
        <f>L49/#REF!</f>
        <v>#REF!</v>
      </c>
      <c r="N49" s="16"/>
      <c r="O49" s="58"/>
      <c r="P49" s="58"/>
      <c r="S49" s="19"/>
      <c r="T49" s="19"/>
      <c r="U49" s="19"/>
      <c r="V49" s="19"/>
      <c r="W49" s="19"/>
      <c r="X49" s="19"/>
      <c r="Y49" s="19"/>
      <c r="Z49" s="19"/>
      <c r="AA49" s="19"/>
      <c r="AB49" s="19"/>
      <c r="AC49" s="19"/>
      <c r="AD49" s="19"/>
      <c r="AE49" s="19"/>
      <c r="AF49" s="19"/>
      <c r="AG49" s="19"/>
      <c r="AH49" s="19"/>
      <c r="AI49" s="19"/>
    </row>
    <row r="50" spans="1:35" ht="13.2">
      <c r="A50" s="25" t="s">
        <v>176</v>
      </c>
      <c r="B50" s="16" t="s">
        <v>177</v>
      </c>
      <c r="C50" s="16" t="s">
        <v>178</v>
      </c>
      <c r="D50" s="46" t="s">
        <v>352</v>
      </c>
      <c r="E50" s="46" t="s">
        <v>174</v>
      </c>
      <c r="F50" s="16" t="s">
        <v>140</v>
      </c>
      <c r="G50" s="153">
        <v>0.65277777777777779</v>
      </c>
      <c r="H50" s="79"/>
      <c r="I50" s="16" t="s">
        <v>140</v>
      </c>
      <c r="J50" s="16" t="s">
        <v>107</v>
      </c>
      <c r="K50" s="16">
        <v>5</v>
      </c>
      <c r="L50" s="16">
        <f t="shared" si="1"/>
        <v>5</v>
      </c>
      <c r="M50" s="57" t="e">
        <f>L50/#REF!</f>
        <v>#REF!</v>
      </c>
      <c r="N50" s="16" t="s">
        <v>667</v>
      </c>
      <c r="O50" s="58"/>
      <c r="P50" s="58"/>
      <c r="S50" s="19"/>
      <c r="T50" s="19"/>
      <c r="U50" s="19"/>
      <c r="V50" s="19"/>
      <c r="W50" s="19"/>
      <c r="X50" s="19"/>
      <c r="Y50" s="19"/>
      <c r="Z50" s="19"/>
      <c r="AA50" s="19"/>
      <c r="AB50" s="19"/>
      <c r="AC50" s="19"/>
      <c r="AD50" s="19"/>
      <c r="AE50" s="19"/>
      <c r="AF50" s="19"/>
      <c r="AG50" s="19"/>
      <c r="AH50" s="19"/>
      <c r="AI50" s="19"/>
    </row>
    <row r="51" spans="1:35" ht="13.2">
      <c r="A51" s="25" t="s">
        <v>176</v>
      </c>
      <c r="B51" s="16" t="s">
        <v>180</v>
      </c>
      <c r="C51" s="16" t="s">
        <v>181</v>
      </c>
      <c r="D51" s="46" t="s">
        <v>354</v>
      </c>
      <c r="E51" s="46" t="s">
        <v>174</v>
      </c>
      <c r="F51" s="16" t="s">
        <v>107</v>
      </c>
      <c r="G51" s="153"/>
      <c r="H51" s="79"/>
      <c r="I51" s="16" t="s">
        <v>107</v>
      </c>
      <c r="J51" s="16" t="s">
        <v>107</v>
      </c>
      <c r="K51" s="16" t="s">
        <v>29</v>
      </c>
      <c r="L51" s="16" t="str">
        <f t="shared" si="1"/>
        <v>NA</v>
      </c>
      <c r="M51" s="57" t="e">
        <f>L51/#REF!</f>
        <v>#VALUE!</v>
      </c>
      <c r="N51" s="19"/>
      <c r="O51" s="58"/>
      <c r="P51" s="58"/>
      <c r="S51" s="19"/>
      <c r="T51" s="19"/>
      <c r="U51" s="19"/>
      <c r="V51" s="19"/>
      <c r="W51" s="19"/>
      <c r="X51" s="19"/>
      <c r="Y51" s="19"/>
      <c r="Z51" s="19"/>
      <c r="AA51" s="19"/>
      <c r="AB51" s="19"/>
      <c r="AC51" s="19"/>
      <c r="AD51" s="19"/>
      <c r="AE51" s="19"/>
      <c r="AF51" s="19"/>
      <c r="AG51" s="19"/>
      <c r="AH51" s="19"/>
      <c r="AI51" s="19"/>
    </row>
    <row r="52" spans="1:35" ht="13.2">
      <c r="A52" s="25" t="s">
        <v>176</v>
      </c>
      <c r="B52" s="16" t="s">
        <v>666</v>
      </c>
      <c r="C52" s="16" t="s">
        <v>185</v>
      </c>
      <c r="D52" s="46" t="s">
        <v>356</v>
      </c>
      <c r="E52" s="46" t="s">
        <v>174</v>
      </c>
      <c r="F52" s="16" t="s">
        <v>140</v>
      </c>
      <c r="G52" s="153">
        <v>0.65277777777777779</v>
      </c>
      <c r="H52" s="79"/>
      <c r="I52" s="16" t="s">
        <v>140</v>
      </c>
      <c r="J52" s="16" t="s">
        <v>107</v>
      </c>
      <c r="K52" s="16">
        <v>5</v>
      </c>
      <c r="L52" s="16">
        <f t="shared" si="1"/>
        <v>5</v>
      </c>
      <c r="M52" s="57" t="e">
        <f>L52/#REF!</f>
        <v>#REF!</v>
      </c>
      <c r="N52" s="16" t="s">
        <v>668</v>
      </c>
      <c r="O52" s="58"/>
      <c r="P52" s="58"/>
      <c r="S52" s="19"/>
      <c r="T52" s="19"/>
      <c r="U52" s="19"/>
      <c r="V52" s="19"/>
      <c r="W52" s="19"/>
      <c r="X52" s="19"/>
      <c r="Y52" s="19"/>
      <c r="Z52" s="19"/>
      <c r="AA52" s="19"/>
      <c r="AB52" s="19"/>
      <c r="AC52" s="19"/>
      <c r="AD52" s="19"/>
      <c r="AE52" s="19"/>
      <c r="AF52" s="19"/>
      <c r="AG52" s="19"/>
      <c r="AH52" s="19"/>
      <c r="AI52" s="19"/>
    </row>
    <row r="53" spans="1:35" ht="13.2">
      <c r="A53" s="25" t="s">
        <v>176</v>
      </c>
      <c r="B53" s="16" t="s">
        <v>128</v>
      </c>
      <c r="C53" s="16" t="s">
        <v>129</v>
      </c>
      <c r="D53" s="46" t="s">
        <v>280</v>
      </c>
      <c r="E53" s="46" t="s">
        <v>174</v>
      </c>
      <c r="F53" s="16" t="s">
        <v>140</v>
      </c>
      <c r="G53" s="153">
        <v>0.65277777777777779</v>
      </c>
      <c r="H53" s="51"/>
      <c r="I53" s="16" t="s">
        <v>140</v>
      </c>
      <c r="J53" s="16" t="s">
        <v>140</v>
      </c>
      <c r="K53" s="16">
        <v>6</v>
      </c>
      <c r="L53" s="16">
        <f t="shared" si="1"/>
        <v>6</v>
      </c>
      <c r="M53" s="57" t="e">
        <f>L53/#REF!</f>
        <v>#REF!</v>
      </c>
      <c r="N53" s="16" t="s">
        <v>670</v>
      </c>
      <c r="O53" s="58"/>
      <c r="P53" s="58"/>
      <c r="S53" s="19"/>
      <c r="T53" s="19"/>
      <c r="U53" s="19"/>
      <c r="V53" s="19"/>
      <c r="W53" s="19"/>
      <c r="X53" s="19"/>
      <c r="Y53" s="19"/>
      <c r="Z53" s="19"/>
      <c r="AA53" s="19"/>
      <c r="AB53" s="19"/>
      <c r="AC53" s="19"/>
      <c r="AD53" s="19"/>
      <c r="AE53" s="19"/>
      <c r="AF53" s="19"/>
      <c r="AG53" s="19"/>
      <c r="AH53" s="19"/>
      <c r="AI53" s="19"/>
    </row>
    <row r="54" spans="1:35" ht="13.2">
      <c r="A54" s="25" t="s">
        <v>176</v>
      </c>
      <c r="B54" s="16" t="s">
        <v>187</v>
      </c>
      <c r="C54" s="16" t="s">
        <v>188</v>
      </c>
      <c r="D54" s="46" t="s">
        <v>357</v>
      </c>
      <c r="E54" s="46" t="s">
        <v>346</v>
      </c>
      <c r="F54" s="16" t="s">
        <v>140</v>
      </c>
      <c r="G54" s="51" t="s">
        <v>671</v>
      </c>
      <c r="H54" s="79"/>
      <c r="I54" s="16"/>
      <c r="J54" s="16" t="s">
        <v>107</v>
      </c>
      <c r="K54" s="16">
        <v>4</v>
      </c>
      <c r="L54" s="16">
        <f t="shared" si="1"/>
        <v>4</v>
      </c>
      <c r="M54" s="57" t="e">
        <f>L54/#REF!</f>
        <v>#REF!</v>
      </c>
      <c r="N54" s="19"/>
      <c r="O54" s="58"/>
      <c r="P54" s="58"/>
      <c r="S54" s="19"/>
      <c r="T54" s="19"/>
      <c r="U54" s="19"/>
      <c r="V54" s="19"/>
      <c r="W54" s="19"/>
      <c r="X54" s="19"/>
      <c r="Y54" s="19"/>
      <c r="Z54" s="19"/>
      <c r="AA54" s="19"/>
      <c r="AB54" s="19"/>
      <c r="AC54" s="19"/>
      <c r="AD54" s="19"/>
      <c r="AE54" s="19"/>
      <c r="AF54" s="19"/>
      <c r="AG54" s="19"/>
      <c r="AH54" s="19"/>
      <c r="AI54" s="19"/>
    </row>
    <row r="55" spans="1:35" ht="13.2">
      <c r="A55" s="25" t="s">
        <v>176</v>
      </c>
      <c r="B55" s="16" t="s">
        <v>192</v>
      </c>
      <c r="C55" s="16" t="s">
        <v>194</v>
      </c>
      <c r="D55" s="46" t="s">
        <v>361</v>
      </c>
      <c r="E55" s="46" t="s">
        <v>346</v>
      </c>
      <c r="F55" s="16" t="s">
        <v>140</v>
      </c>
      <c r="G55" s="91">
        <v>0.69930555555555551</v>
      </c>
      <c r="H55" s="79"/>
      <c r="I55" s="16"/>
      <c r="J55" s="16" t="s">
        <v>107</v>
      </c>
      <c r="K55" s="16" t="s">
        <v>29</v>
      </c>
      <c r="L55" s="16" t="str">
        <f t="shared" si="1"/>
        <v>NA</v>
      </c>
      <c r="M55" s="57" t="e">
        <f>L55/#REF!</f>
        <v>#VALUE!</v>
      </c>
      <c r="N55" s="19"/>
      <c r="O55" s="58"/>
      <c r="P55" s="58"/>
      <c r="S55" s="19"/>
      <c r="T55" s="19"/>
      <c r="U55" s="19"/>
      <c r="V55" s="19"/>
      <c r="W55" s="19"/>
      <c r="X55" s="19"/>
      <c r="Y55" s="19"/>
      <c r="Z55" s="19"/>
      <c r="AA55" s="19"/>
      <c r="AB55" s="19"/>
      <c r="AC55" s="19"/>
      <c r="AD55" s="19"/>
      <c r="AE55" s="19"/>
      <c r="AF55" s="19"/>
      <c r="AG55" s="19"/>
      <c r="AH55" s="19"/>
      <c r="AI55" s="19"/>
    </row>
    <row r="56" spans="1:35" ht="13.2">
      <c r="A56" s="25" t="s">
        <v>176</v>
      </c>
      <c r="B56" s="16" t="s">
        <v>199</v>
      </c>
      <c r="C56" s="16" t="s">
        <v>201</v>
      </c>
      <c r="D56" s="46" t="s">
        <v>365</v>
      </c>
      <c r="E56" s="46" t="s">
        <v>346</v>
      </c>
      <c r="F56" s="16" t="s">
        <v>140</v>
      </c>
      <c r="G56" s="49">
        <v>0.69861111111111107</v>
      </c>
      <c r="H56" s="79"/>
      <c r="I56" s="16" t="s">
        <v>140</v>
      </c>
      <c r="J56" s="16" t="s">
        <v>107</v>
      </c>
      <c r="K56" s="16">
        <v>3.5</v>
      </c>
      <c r="L56" s="16">
        <v>3.5</v>
      </c>
      <c r="M56" s="57" t="e">
        <f>L56/#REF!</f>
        <v>#REF!</v>
      </c>
      <c r="N56" s="16"/>
      <c r="O56" s="58"/>
      <c r="P56" s="58"/>
      <c r="S56" s="19"/>
      <c r="T56" s="19"/>
      <c r="U56" s="19"/>
      <c r="V56" s="19"/>
      <c r="W56" s="19"/>
      <c r="X56" s="19"/>
      <c r="Y56" s="19"/>
      <c r="Z56" s="19"/>
      <c r="AA56" s="19"/>
      <c r="AB56" s="19"/>
      <c r="AC56" s="19"/>
      <c r="AD56" s="19"/>
      <c r="AE56" s="19"/>
      <c r="AF56" s="19"/>
      <c r="AG56" s="19"/>
      <c r="AH56" s="19"/>
      <c r="AI56" s="19"/>
    </row>
    <row r="57" spans="1:35" ht="13.2">
      <c r="A57" s="25" t="s">
        <v>176</v>
      </c>
      <c r="B57" s="16" t="s">
        <v>197</v>
      </c>
      <c r="C57" s="16" t="s">
        <v>198</v>
      </c>
      <c r="D57" s="46" t="s">
        <v>367</v>
      </c>
      <c r="E57" s="46" t="s">
        <v>346</v>
      </c>
      <c r="F57" s="16" t="s">
        <v>107</v>
      </c>
      <c r="G57" s="49"/>
      <c r="H57" s="79"/>
      <c r="I57" s="16"/>
      <c r="J57" s="16"/>
      <c r="K57" s="16" t="s">
        <v>29</v>
      </c>
      <c r="L57" s="16" t="s">
        <v>29</v>
      </c>
      <c r="M57" s="57" t="e">
        <f>L57/#REF!</f>
        <v>#VALUE!</v>
      </c>
      <c r="N57" s="64" t="s">
        <v>674</v>
      </c>
      <c r="O57" s="58"/>
      <c r="P57" s="58"/>
      <c r="S57" s="19"/>
      <c r="T57" s="19"/>
      <c r="U57" s="19"/>
      <c r="V57" s="19"/>
      <c r="W57" s="19"/>
      <c r="X57" s="19"/>
      <c r="Y57" s="19"/>
      <c r="Z57" s="19"/>
      <c r="AA57" s="19"/>
      <c r="AB57" s="19"/>
      <c r="AC57" s="19"/>
      <c r="AD57" s="19"/>
      <c r="AE57" s="19"/>
      <c r="AF57" s="19"/>
      <c r="AG57" s="19"/>
      <c r="AH57" s="19"/>
      <c r="AI57" s="19"/>
    </row>
    <row r="58" spans="1:35" ht="13.2">
      <c r="A58" s="16" t="s">
        <v>155</v>
      </c>
      <c r="B58" s="16" t="s">
        <v>156</v>
      </c>
      <c r="C58" s="16" t="s">
        <v>157</v>
      </c>
      <c r="D58" s="46" t="s">
        <v>331</v>
      </c>
      <c r="E58" s="46" t="s">
        <v>332</v>
      </c>
      <c r="F58" s="16" t="s">
        <v>140</v>
      </c>
      <c r="G58" s="153">
        <v>0.65277777777777779</v>
      </c>
      <c r="I58" s="16" t="s">
        <v>140</v>
      </c>
      <c r="J58" s="16" t="s">
        <v>107</v>
      </c>
      <c r="K58" s="16" t="s">
        <v>29</v>
      </c>
      <c r="L58" s="16">
        <v>2</v>
      </c>
      <c r="M58" s="57" t="e">
        <f>L58/#REF!</f>
        <v>#REF!</v>
      </c>
      <c r="N58" s="19"/>
      <c r="O58" s="58"/>
      <c r="P58" s="58"/>
      <c r="S58" s="19"/>
      <c r="T58" s="19"/>
      <c r="U58" s="19"/>
      <c r="V58" s="19"/>
      <c r="W58" s="19"/>
      <c r="X58" s="19"/>
      <c r="Y58" s="19"/>
      <c r="Z58" s="19"/>
      <c r="AA58" s="19"/>
      <c r="AB58" s="19"/>
      <c r="AC58" s="19"/>
      <c r="AD58" s="19"/>
      <c r="AE58" s="19"/>
      <c r="AF58" s="19"/>
      <c r="AG58" s="19"/>
      <c r="AH58" s="19"/>
      <c r="AI58" s="19"/>
    </row>
    <row r="59" spans="1:35" ht="13.2">
      <c r="A59" s="16" t="s">
        <v>155</v>
      </c>
      <c r="B59" s="16" t="s">
        <v>160</v>
      </c>
      <c r="C59" s="16" t="s">
        <v>161</v>
      </c>
      <c r="D59" s="46" t="s">
        <v>337</v>
      </c>
      <c r="E59" s="46" t="s">
        <v>332</v>
      </c>
      <c r="F59" s="16" t="s">
        <v>140</v>
      </c>
      <c r="G59" s="153">
        <v>0.65277777777777779</v>
      </c>
      <c r="H59" s="79"/>
      <c r="I59" s="16" t="s">
        <v>140</v>
      </c>
      <c r="J59" s="16" t="s">
        <v>107</v>
      </c>
      <c r="K59" s="16" t="s">
        <v>29</v>
      </c>
      <c r="L59" s="16">
        <v>0</v>
      </c>
      <c r="M59" s="57" t="e">
        <f>L59/#REF!</f>
        <v>#REF!</v>
      </c>
      <c r="N59" s="19"/>
      <c r="O59" s="58"/>
      <c r="P59" s="58"/>
      <c r="S59" s="19"/>
      <c r="T59" s="19"/>
      <c r="U59" s="19"/>
      <c r="V59" s="19"/>
      <c r="W59" s="19"/>
      <c r="X59" s="19"/>
      <c r="Y59" s="19"/>
      <c r="Z59" s="19"/>
      <c r="AA59" s="19"/>
      <c r="AB59" s="19"/>
      <c r="AC59" s="19"/>
      <c r="AD59" s="19"/>
      <c r="AE59" s="19"/>
      <c r="AF59" s="19"/>
      <c r="AG59" s="19"/>
      <c r="AH59" s="19"/>
      <c r="AI59" s="19"/>
    </row>
    <row r="60" spans="1:35" ht="13.2">
      <c r="A60" s="16" t="s">
        <v>155</v>
      </c>
      <c r="B60" s="16" t="s">
        <v>242</v>
      </c>
      <c r="C60" s="16" t="s">
        <v>243</v>
      </c>
      <c r="D60" s="46" t="s">
        <v>384</v>
      </c>
      <c r="E60" s="46" t="s">
        <v>332</v>
      </c>
      <c r="F60" s="16" t="s">
        <v>140</v>
      </c>
      <c r="G60" s="153">
        <v>0.65277777777777779</v>
      </c>
      <c r="H60" s="51"/>
      <c r="I60" s="16" t="s">
        <v>140</v>
      </c>
      <c r="J60" s="16" t="s">
        <v>140</v>
      </c>
      <c r="K60" s="16" t="s">
        <v>29</v>
      </c>
      <c r="L60" s="16">
        <v>0</v>
      </c>
      <c r="M60" s="57" t="e">
        <f>L60/#REF!</f>
        <v>#REF!</v>
      </c>
      <c r="N60" s="19"/>
      <c r="O60" s="58"/>
      <c r="P60" s="58"/>
      <c r="S60" s="19"/>
      <c r="T60" s="19"/>
      <c r="U60" s="19"/>
      <c r="V60" s="19"/>
      <c r="W60" s="19"/>
      <c r="X60" s="19"/>
      <c r="Y60" s="19"/>
      <c r="Z60" s="19"/>
      <c r="AA60" s="19"/>
      <c r="AB60" s="19"/>
      <c r="AC60" s="19"/>
      <c r="AD60" s="19"/>
      <c r="AE60" s="19"/>
      <c r="AF60" s="19"/>
      <c r="AG60" s="19"/>
      <c r="AH60" s="19"/>
      <c r="AI60" s="19"/>
    </row>
    <row r="61" spans="1:35" ht="13.2">
      <c r="A61" s="16" t="s">
        <v>155</v>
      </c>
      <c r="B61" s="16" t="s">
        <v>165</v>
      </c>
      <c r="C61" s="16" t="s">
        <v>166</v>
      </c>
      <c r="D61" s="46" t="s">
        <v>343</v>
      </c>
      <c r="E61" s="46" t="s">
        <v>332</v>
      </c>
      <c r="F61" s="16" t="s">
        <v>140</v>
      </c>
      <c r="G61" s="91">
        <v>0.65277777777777779</v>
      </c>
      <c r="H61" s="51"/>
      <c r="I61" s="16" t="s">
        <v>140</v>
      </c>
      <c r="J61" s="16" t="s">
        <v>107</v>
      </c>
      <c r="K61" s="16" t="s">
        <v>29</v>
      </c>
      <c r="L61" s="16">
        <v>0</v>
      </c>
      <c r="M61" s="57" t="e">
        <f>L61/#REF!</f>
        <v>#REF!</v>
      </c>
      <c r="N61" s="19"/>
      <c r="O61" s="58"/>
      <c r="P61" s="58"/>
      <c r="S61" s="19"/>
      <c r="T61" s="19"/>
      <c r="U61" s="19"/>
      <c r="V61" s="19"/>
      <c r="W61" s="19"/>
      <c r="X61" s="19"/>
      <c r="Y61" s="19"/>
      <c r="Z61" s="19"/>
      <c r="AA61" s="19"/>
      <c r="AB61" s="19"/>
      <c r="AC61" s="19"/>
      <c r="AD61" s="19"/>
      <c r="AE61" s="19"/>
      <c r="AF61" s="19"/>
      <c r="AG61" s="19"/>
      <c r="AH61" s="19"/>
      <c r="AI61" s="19"/>
    </row>
    <row r="62" spans="1:35" ht="13.2">
      <c r="A62" s="16" t="s">
        <v>155</v>
      </c>
      <c r="B62" s="16" t="s">
        <v>168</v>
      </c>
      <c r="C62" s="16" t="s">
        <v>169</v>
      </c>
      <c r="D62" s="46" t="s">
        <v>344</v>
      </c>
      <c r="E62" s="46" t="s">
        <v>346</v>
      </c>
      <c r="F62" s="16" t="s">
        <v>140</v>
      </c>
      <c r="G62" s="49">
        <v>0.69791666666666663</v>
      </c>
      <c r="H62" s="79"/>
      <c r="I62" s="16" t="s">
        <v>140</v>
      </c>
      <c r="J62" s="16" t="s">
        <v>140</v>
      </c>
      <c r="K62" s="16">
        <v>0</v>
      </c>
      <c r="L62" s="16">
        <v>6</v>
      </c>
      <c r="M62" s="57" t="e">
        <f>L62/#REF!</f>
        <v>#REF!</v>
      </c>
      <c r="N62" s="19"/>
      <c r="O62" s="58"/>
      <c r="P62" s="58"/>
      <c r="S62" s="19"/>
      <c r="T62" s="19"/>
      <c r="U62" s="19"/>
      <c r="V62" s="19"/>
      <c r="W62" s="19"/>
      <c r="X62" s="19"/>
      <c r="Y62" s="19"/>
      <c r="Z62" s="19"/>
      <c r="AA62" s="19"/>
      <c r="AB62" s="19"/>
      <c r="AC62" s="19"/>
      <c r="AD62" s="19"/>
      <c r="AE62" s="19"/>
      <c r="AF62" s="19"/>
      <c r="AG62" s="19"/>
      <c r="AH62" s="19"/>
      <c r="AI62" s="19"/>
    </row>
    <row r="63" spans="1:35" ht="16.5" customHeight="1">
      <c r="A63" s="16" t="s">
        <v>155</v>
      </c>
      <c r="B63" s="16" t="s">
        <v>205</v>
      </c>
      <c r="C63" s="16" t="s">
        <v>206</v>
      </c>
      <c r="D63" s="46" t="s">
        <v>600</v>
      </c>
      <c r="E63" s="46" t="s">
        <v>346</v>
      </c>
      <c r="F63" s="16" t="s">
        <v>107</v>
      </c>
      <c r="G63" s="49"/>
      <c r="H63" s="79"/>
      <c r="I63" s="16" t="s">
        <v>601</v>
      </c>
      <c r="J63" s="16" t="s">
        <v>107</v>
      </c>
      <c r="K63" s="16" t="s">
        <v>29</v>
      </c>
      <c r="L63" s="16" t="str">
        <f>K63</f>
        <v>NA</v>
      </c>
      <c r="M63" s="57" t="e">
        <f>L63/#REF!</f>
        <v>#VALUE!</v>
      </c>
      <c r="N63" s="19"/>
      <c r="O63" s="58"/>
      <c r="P63" s="58"/>
      <c r="S63" s="19"/>
      <c r="T63" s="19"/>
      <c r="U63" s="19"/>
      <c r="V63" s="19"/>
      <c r="W63" s="19"/>
      <c r="X63" s="19"/>
      <c r="Y63" s="19"/>
      <c r="Z63" s="19"/>
      <c r="AA63" s="19"/>
      <c r="AB63" s="19"/>
      <c r="AC63" s="19"/>
      <c r="AD63" s="19"/>
      <c r="AE63" s="19"/>
      <c r="AF63" s="19"/>
      <c r="AG63" s="19"/>
      <c r="AH63" s="19"/>
      <c r="AI63" s="19"/>
    </row>
    <row r="64" spans="1:35" ht="13.2">
      <c r="A64" s="16" t="s">
        <v>155</v>
      </c>
      <c r="B64" s="16" t="s">
        <v>171</v>
      </c>
      <c r="C64" s="16" t="s">
        <v>172</v>
      </c>
      <c r="D64" s="46" t="s">
        <v>348</v>
      </c>
      <c r="E64" s="46" t="s">
        <v>346</v>
      </c>
      <c r="F64" s="16" t="s">
        <v>140</v>
      </c>
      <c r="G64" s="49">
        <v>0.69444444444444442</v>
      </c>
      <c r="H64" s="79"/>
      <c r="I64" s="16" t="s">
        <v>140</v>
      </c>
      <c r="J64" s="16" t="s">
        <v>107</v>
      </c>
      <c r="K64" s="147">
        <v>0</v>
      </c>
      <c r="L64" s="16">
        <v>1</v>
      </c>
      <c r="M64" s="57" t="e">
        <f>L64/#REF!</f>
        <v>#REF!</v>
      </c>
      <c r="N64" s="19"/>
      <c r="O64" s="58"/>
      <c r="P64" s="58"/>
      <c r="S64" s="19"/>
      <c r="T64" s="19"/>
      <c r="U64" s="19"/>
      <c r="V64" s="19"/>
      <c r="W64" s="19"/>
      <c r="X64" s="19"/>
      <c r="Y64" s="19"/>
      <c r="Z64" s="19"/>
      <c r="AA64" s="19"/>
      <c r="AB64" s="19"/>
      <c r="AC64" s="19"/>
      <c r="AD64" s="19"/>
      <c r="AE64" s="19"/>
      <c r="AF64" s="19"/>
      <c r="AG64" s="19"/>
      <c r="AH64" s="19"/>
      <c r="AI64" s="19"/>
    </row>
    <row r="65" spans="1:35" ht="13.2">
      <c r="A65" s="16" t="s">
        <v>132</v>
      </c>
      <c r="B65" s="16" t="s">
        <v>133</v>
      </c>
      <c r="C65" s="16" t="s">
        <v>134</v>
      </c>
      <c r="D65" s="46" t="s">
        <v>289</v>
      </c>
      <c r="E65" s="46" t="s">
        <v>123</v>
      </c>
      <c r="F65" s="16" t="s">
        <v>140</v>
      </c>
      <c r="G65" s="91">
        <v>0.5625</v>
      </c>
      <c r="H65" s="51">
        <v>0</v>
      </c>
      <c r="I65" s="16" t="s">
        <v>140</v>
      </c>
      <c r="J65" s="16" t="s">
        <v>140</v>
      </c>
      <c r="K65" s="16" t="s">
        <v>29</v>
      </c>
      <c r="L65" s="16">
        <v>4</v>
      </c>
      <c r="M65" s="57" t="e">
        <f>L65/#REF!</f>
        <v>#REF!</v>
      </c>
      <c r="N65" s="16"/>
      <c r="O65" s="58"/>
      <c r="P65" s="58"/>
      <c r="S65" s="19"/>
      <c r="T65" s="19"/>
      <c r="U65" s="19"/>
      <c r="V65" s="19"/>
      <c r="W65" s="19"/>
      <c r="X65" s="19"/>
      <c r="Y65" s="19"/>
      <c r="Z65" s="19"/>
      <c r="AA65" s="19"/>
      <c r="AB65" s="19"/>
      <c r="AC65" s="19"/>
      <c r="AD65" s="19"/>
      <c r="AE65" s="19"/>
      <c r="AF65" s="19"/>
      <c r="AG65" s="19"/>
      <c r="AH65" s="19"/>
      <c r="AI65" s="19"/>
    </row>
    <row r="66" spans="1:35" ht="13.2">
      <c r="A66" s="16" t="s">
        <v>132</v>
      </c>
      <c r="B66" s="16" t="s">
        <v>135</v>
      </c>
      <c r="C66" s="16" t="s">
        <v>136</v>
      </c>
      <c r="D66" s="46" t="s">
        <v>295</v>
      </c>
      <c r="E66" s="46" t="s">
        <v>123</v>
      </c>
      <c r="F66" s="16" t="s">
        <v>140</v>
      </c>
      <c r="G66" s="91">
        <v>0.56458333333333333</v>
      </c>
      <c r="H66" s="51">
        <v>3</v>
      </c>
      <c r="I66" s="16" t="s">
        <v>140</v>
      </c>
      <c r="J66" s="16" t="s">
        <v>107</v>
      </c>
      <c r="K66" s="16" t="s">
        <v>29</v>
      </c>
      <c r="L66" s="16">
        <v>0</v>
      </c>
      <c r="M66" s="57" t="e">
        <f>L66/#REF!</f>
        <v>#REF!</v>
      </c>
      <c r="N66" s="19"/>
      <c r="O66" s="58"/>
      <c r="P66" s="58"/>
      <c r="S66" s="19"/>
      <c r="T66" s="19"/>
      <c r="U66" s="19"/>
      <c r="V66" s="19"/>
      <c r="W66" s="19"/>
      <c r="X66" s="19"/>
      <c r="Y66" s="19"/>
      <c r="Z66" s="19"/>
      <c r="AA66" s="19"/>
      <c r="AB66" s="19"/>
      <c r="AC66" s="19"/>
      <c r="AD66" s="19"/>
      <c r="AE66" s="19"/>
      <c r="AF66" s="19"/>
      <c r="AG66" s="19"/>
      <c r="AH66" s="19"/>
      <c r="AI66" s="19"/>
    </row>
    <row r="67" spans="1:35" ht="13.2">
      <c r="A67" s="16" t="s">
        <v>132</v>
      </c>
      <c r="B67" s="16" t="s">
        <v>87</v>
      </c>
      <c r="C67" s="16" t="s">
        <v>88</v>
      </c>
      <c r="D67" s="46" t="s">
        <v>298</v>
      </c>
      <c r="E67" s="46" t="s">
        <v>123</v>
      </c>
      <c r="F67" s="16" t="s">
        <v>140</v>
      </c>
      <c r="G67" s="91">
        <v>0.56944444444444442</v>
      </c>
      <c r="H67" s="51">
        <v>10</v>
      </c>
      <c r="I67" s="16" t="s">
        <v>140</v>
      </c>
      <c r="J67" s="16" t="s">
        <v>107</v>
      </c>
      <c r="K67" s="16" t="s">
        <v>29</v>
      </c>
      <c r="L67" s="16">
        <v>0</v>
      </c>
      <c r="M67" s="57" t="e">
        <f>L67/#REF!</f>
        <v>#REF!</v>
      </c>
      <c r="N67" s="36"/>
      <c r="O67" s="58"/>
      <c r="P67" s="58"/>
      <c r="S67" s="19"/>
      <c r="T67" s="19"/>
      <c r="U67" s="19"/>
      <c r="V67" s="19"/>
      <c r="W67" s="19"/>
      <c r="X67" s="19"/>
      <c r="Y67" s="19"/>
      <c r="Z67" s="19"/>
      <c r="AA67" s="19"/>
      <c r="AB67" s="19"/>
      <c r="AC67" s="19"/>
      <c r="AD67" s="19"/>
      <c r="AE67" s="19"/>
      <c r="AF67" s="19"/>
      <c r="AG67" s="19"/>
      <c r="AH67" s="19"/>
      <c r="AI67" s="19"/>
    </row>
    <row r="68" spans="1:35" ht="13.2">
      <c r="A68" s="16" t="s">
        <v>132</v>
      </c>
      <c r="B68" s="16" t="s">
        <v>137</v>
      </c>
      <c r="C68" s="16" t="s">
        <v>138</v>
      </c>
      <c r="D68" s="46" t="s">
        <v>303</v>
      </c>
      <c r="E68" s="46" t="s">
        <v>123</v>
      </c>
      <c r="F68" s="16" t="s">
        <v>140</v>
      </c>
      <c r="G68" s="49">
        <v>0.5708333333333333</v>
      </c>
      <c r="H68" s="51">
        <v>12</v>
      </c>
      <c r="I68" s="16" t="s">
        <v>140</v>
      </c>
      <c r="J68" s="16" t="s">
        <v>107</v>
      </c>
      <c r="K68" s="16" t="s">
        <v>29</v>
      </c>
      <c r="L68" s="16">
        <v>0</v>
      </c>
      <c r="M68" s="57" t="e">
        <f>L68/#REF!</f>
        <v>#REF!</v>
      </c>
      <c r="N68" s="64"/>
      <c r="O68" s="58"/>
      <c r="P68" s="58"/>
      <c r="S68" s="19"/>
      <c r="T68" s="19"/>
      <c r="U68" s="19"/>
      <c r="V68" s="19"/>
      <c r="W68" s="19"/>
      <c r="X68" s="19"/>
      <c r="Y68" s="19"/>
      <c r="Z68" s="19"/>
      <c r="AA68" s="19"/>
      <c r="AB68" s="19"/>
      <c r="AC68" s="19"/>
      <c r="AD68" s="19"/>
      <c r="AE68" s="19"/>
      <c r="AF68" s="19"/>
      <c r="AG68" s="19"/>
      <c r="AH68" s="19"/>
      <c r="AI68" s="19"/>
    </row>
    <row r="69" spans="1:35" ht="13.2">
      <c r="A69" s="16" t="s">
        <v>132</v>
      </c>
      <c r="B69" s="16" t="s">
        <v>141</v>
      </c>
      <c r="C69" s="16" t="s">
        <v>142</v>
      </c>
      <c r="D69" s="46" t="s">
        <v>308</v>
      </c>
      <c r="E69" s="46" t="s">
        <v>272</v>
      </c>
      <c r="F69" s="16" t="s">
        <v>107</v>
      </c>
      <c r="G69" s="51" t="s">
        <v>305</v>
      </c>
      <c r="H69" s="79"/>
      <c r="I69" s="16" t="s">
        <v>107</v>
      </c>
      <c r="J69" s="16" t="s">
        <v>107</v>
      </c>
      <c r="K69" s="16" t="s">
        <v>29</v>
      </c>
      <c r="L69" s="16" t="s">
        <v>29</v>
      </c>
      <c r="M69" s="57" t="e">
        <f>L69/#REF!</f>
        <v>#VALUE!</v>
      </c>
      <c r="N69" s="16" t="s">
        <v>681</v>
      </c>
      <c r="O69" s="58"/>
      <c r="P69" s="58"/>
      <c r="S69" s="19"/>
      <c r="T69" s="19"/>
      <c r="U69" s="19"/>
      <c r="V69" s="19"/>
      <c r="W69" s="19"/>
      <c r="X69" s="19"/>
      <c r="Y69" s="19"/>
      <c r="Z69" s="19"/>
      <c r="AA69" s="19"/>
      <c r="AB69" s="19"/>
      <c r="AC69" s="19"/>
      <c r="AD69" s="19"/>
      <c r="AE69" s="19"/>
      <c r="AF69" s="19"/>
      <c r="AG69" s="19"/>
      <c r="AH69" s="19"/>
      <c r="AI69" s="19"/>
    </row>
    <row r="70" spans="1:35" ht="13.2">
      <c r="A70" s="16" t="s">
        <v>132</v>
      </c>
      <c r="B70" s="16" t="s">
        <v>143</v>
      </c>
      <c r="C70" s="16" t="s">
        <v>145</v>
      </c>
      <c r="D70" s="46" t="s">
        <v>314</v>
      </c>
      <c r="E70" s="46" t="s">
        <v>272</v>
      </c>
      <c r="F70" s="16" t="s">
        <v>140</v>
      </c>
      <c r="G70" s="49">
        <v>0.60972222222222228</v>
      </c>
      <c r="H70" s="51">
        <v>3</v>
      </c>
      <c r="I70" s="16" t="s">
        <v>140</v>
      </c>
      <c r="J70" s="16" t="s">
        <v>107</v>
      </c>
      <c r="K70" s="16" t="s">
        <v>29</v>
      </c>
      <c r="L70" s="16">
        <v>0</v>
      </c>
      <c r="M70" s="57" t="e">
        <f>L70/#REF!</f>
        <v>#REF!</v>
      </c>
      <c r="N70" s="16"/>
      <c r="O70" s="58"/>
      <c r="P70" s="58"/>
      <c r="S70" s="19"/>
      <c r="T70" s="19"/>
      <c r="U70" s="19"/>
      <c r="V70" s="19"/>
      <c r="W70" s="19"/>
      <c r="X70" s="19"/>
      <c r="Y70" s="19"/>
      <c r="Z70" s="19"/>
      <c r="AA70" s="19"/>
      <c r="AB70" s="19"/>
      <c r="AC70" s="19"/>
      <c r="AD70" s="19"/>
      <c r="AE70" s="19"/>
      <c r="AF70" s="19"/>
      <c r="AG70" s="19"/>
      <c r="AH70" s="19"/>
      <c r="AI70" s="19"/>
    </row>
    <row r="71" spans="1:35" ht="13.2">
      <c r="A71" s="16" t="s">
        <v>132</v>
      </c>
      <c r="B71" s="16" t="s">
        <v>147</v>
      </c>
      <c r="C71" s="16" t="s">
        <v>148</v>
      </c>
      <c r="D71" s="46" t="s">
        <v>323</v>
      </c>
      <c r="E71" s="46" t="s">
        <v>272</v>
      </c>
      <c r="F71" s="16" t="s">
        <v>140</v>
      </c>
      <c r="G71" s="49">
        <v>0.60763888888888884</v>
      </c>
      <c r="H71" s="79"/>
      <c r="I71" s="16" t="s">
        <v>140</v>
      </c>
      <c r="J71" s="16" t="s">
        <v>140</v>
      </c>
      <c r="K71" s="16" t="s">
        <v>29</v>
      </c>
      <c r="L71" s="16">
        <v>4</v>
      </c>
      <c r="M71" s="57" t="e">
        <f>L71/#REF!</f>
        <v>#REF!</v>
      </c>
      <c r="N71" s="16" t="s">
        <v>683</v>
      </c>
      <c r="O71" s="58"/>
      <c r="P71" s="58"/>
      <c r="S71" s="19"/>
      <c r="T71" s="19"/>
      <c r="U71" s="19"/>
      <c r="V71" s="19"/>
      <c r="W71" s="19"/>
      <c r="X71" s="19"/>
      <c r="Y71" s="19"/>
      <c r="Z71" s="19"/>
      <c r="AA71" s="19"/>
      <c r="AB71" s="19"/>
      <c r="AC71" s="19"/>
      <c r="AD71" s="19"/>
      <c r="AE71" s="19"/>
      <c r="AF71" s="19"/>
      <c r="AG71" s="19"/>
      <c r="AH71" s="19"/>
      <c r="AI71" s="19"/>
    </row>
    <row r="72" spans="1:35" ht="13.2">
      <c r="A72" s="16" t="s">
        <v>132</v>
      </c>
      <c r="B72" s="16" t="s">
        <v>149</v>
      </c>
      <c r="C72" s="16" t="s">
        <v>151</v>
      </c>
      <c r="D72" s="46" t="s">
        <v>327</v>
      </c>
      <c r="E72" s="46" t="s">
        <v>272</v>
      </c>
      <c r="F72" s="16" t="s">
        <v>140</v>
      </c>
      <c r="G72" s="49">
        <v>0.60833333333333328</v>
      </c>
      <c r="H72" s="51">
        <v>1</v>
      </c>
      <c r="I72" s="16" t="s">
        <v>140</v>
      </c>
      <c r="J72" s="16" t="s">
        <v>140</v>
      </c>
      <c r="K72" s="16" t="s">
        <v>29</v>
      </c>
      <c r="L72" s="16">
        <v>5</v>
      </c>
      <c r="M72" s="57" t="e">
        <f>L72/#REF!</f>
        <v>#REF!</v>
      </c>
      <c r="N72" s="16" t="s">
        <v>684</v>
      </c>
      <c r="O72" s="58"/>
      <c r="P72" s="58"/>
      <c r="S72" s="19"/>
      <c r="T72" s="19"/>
      <c r="U72" s="19"/>
      <c r="V72" s="19"/>
      <c r="W72" s="19"/>
      <c r="X72" s="19"/>
      <c r="Y72" s="19"/>
      <c r="Z72" s="19"/>
      <c r="AA72" s="19"/>
      <c r="AB72" s="19"/>
      <c r="AC72" s="19"/>
      <c r="AD72" s="19"/>
      <c r="AE72" s="19"/>
      <c r="AF72" s="19"/>
      <c r="AG72" s="19"/>
      <c r="AH72" s="19"/>
      <c r="AI72" s="19"/>
    </row>
    <row r="73" spans="1:35" ht="13.2">
      <c r="A73" s="16" t="s">
        <v>84</v>
      </c>
      <c r="B73" s="16" t="s">
        <v>85</v>
      </c>
      <c r="C73" s="16" t="s">
        <v>86</v>
      </c>
      <c r="D73" s="46" t="s">
        <v>244</v>
      </c>
      <c r="E73" s="46" t="s">
        <v>245</v>
      </c>
      <c r="F73" s="16" t="s">
        <v>140</v>
      </c>
      <c r="G73" s="49">
        <v>0.5625</v>
      </c>
      <c r="H73" s="51"/>
      <c r="I73" s="51" t="s">
        <v>140</v>
      </c>
      <c r="J73" s="51"/>
      <c r="K73" s="16">
        <v>4</v>
      </c>
      <c r="L73" s="16">
        <f>K73</f>
        <v>4</v>
      </c>
      <c r="M73" s="57" t="e">
        <f>L73/#REF!</f>
        <v>#REF!</v>
      </c>
      <c r="N73" s="19"/>
      <c r="O73" s="58"/>
      <c r="P73" s="58"/>
      <c r="S73" s="19"/>
      <c r="T73" s="19"/>
      <c r="U73" s="19"/>
      <c r="V73" s="19"/>
      <c r="W73" s="19"/>
      <c r="X73" s="19"/>
      <c r="Y73" s="19"/>
      <c r="Z73" s="19"/>
      <c r="AA73" s="19"/>
      <c r="AB73" s="19"/>
      <c r="AC73" s="19"/>
      <c r="AD73" s="19"/>
      <c r="AE73" s="19"/>
      <c r="AF73" s="19"/>
      <c r="AG73" s="19"/>
      <c r="AH73" s="19"/>
      <c r="AI73" s="19"/>
    </row>
    <row r="74" spans="1:35" ht="13.2">
      <c r="A74" s="16" t="s">
        <v>84</v>
      </c>
      <c r="B74" s="16" t="s">
        <v>91</v>
      </c>
      <c r="C74" s="16" t="s">
        <v>92</v>
      </c>
      <c r="D74" s="46" t="s">
        <v>251</v>
      </c>
      <c r="E74" s="46" t="s">
        <v>245</v>
      </c>
      <c r="F74" s="16" t="s">
        <v>140</v>
      </c>
      <c r="G74" s="49">
        <v>0.5625</v>
      </c>
      <c r="H74" s="51"/>
      <c r="I74" s="16" t="s">
        <v>140</v>
      </c>
      <c r="J74" s="16"/>
      <c r="K74" s="16">
        <v>2.5</v>
      </c>
      <c r="L74" s="16">
        <f>K74</f>
        <v>2.5</v>
      </c>
      <c r="M74" s="57" t="e">
        <f>L74/#REF!</f>
        <v>#REF!</v>
      </c>
      <c r="N74" s="19"/>
      <c r="O74" s="58"/>
      <c r="P74" s="58"/>
      <c r="S74" s="19"/>
      <c r="T74" s="19"/>
      <c r="U74" s="19"/>
      <c r="V74" s="19"/>
      <c r="W74" s="19"/>
      <c r="X74" s="19"/>
      <c r="Y74" s="19"/>
      <c r="Z74" s="19"/>
      <c r="AA74" s="19"/>
      <c r="AB74" s="19"/>
      <c r="AC74" s="19"/>
      <c r="AD74" s="19"/>
      <c r="AE74" s="19"/>
      <c r="AF74" s="19"/>
      <c r="AG74" s="19"/>
      <c r="AH74" s="19"/>
      <c r="AI74" s="19"/>
    </row>
    <row r="75" spans="1:35" ht="13.2">
      <c r="A75" s="16" t="s">
        <v>84</v>
      </c>
      <c r="B75" s="16" t="s">
        <v>95</v>
      </c>
      <c r="C75" s="16" t="s">
        <v>96</v>
      </c>
      <c r="D75" s="46" t="s">
        <v>259</v>
      </c>
      <c r="E75" s="46" t="s">
        <v>245</v>
      </c>
      <c r="F75" s="16" t="s">
        <v>140</v>
      </c>
      <c r="G75" s="49">
        <v>0.5625</v>
      </c>
      <c r="H75" s="51"/>
      <c r="I75" s="16" t="s">
        <v>140</v>
      </c>
      <c r="J75" s="16"/>
      <c r="K75" s="16">
        <v>3</v>
      </c>
      <c r="L75" s="16">
        <f>K75</f>
        <v>3</v>
      </c>
      <c r="M75" s="57" t="e">
        <f>L75/#REF!</f>
        <v>#REF!</v>
      </c>
      <c r="N75" s="19"/>
      <c r="O75" s="58"/>
      <c r="P75" s="58"/>
      <c r="S75" s="19"/>
      <c r="T75" s="19"/>
      <c r="U75" s="19"/>
      <c r="V75" s="19"/>
      <c r="W75" s="19"/>
      <c r="X75" s="19"/>
      <c r="Y75" s="19"/>
      <c r="Z75" s="19"/>
      <c r="AA75" s="19"/>
      <c r="AB75" s="19"/>
      <c r="AC75" s="19"/>
      <c r="AD75" s="19"/>
      <c r="AE75" s="19"/>
      <c r="AF75" s="19"/>
      <c r="AG75" s="19"/>
      <c r="AH75" s="19"/>
      <c r="AI75" s="19"/>
    </row>
    <row r="76" spans="1:35" ht="13.2">
      <c r="A76" s="16" t="s">
        <v>84</v>
      </c>
      <c r="B76" s="16" t="s">
        <v>99</v>
      </c>
      <c r="C76" s="16" t="s">
        <v>100</v>
      </c>
      <c r="D76" s="46" t="s">
        <v>262</v>
      </c>
      <c r="E76" s="46" t="s">
        <v>245</v>
      </c>
      <c r="F76" s="16" t="s">
        <v>140</v>
      </c>
      <c r="G76" s="49">
        <v>0.5625</v>
      </c>
      <c r="H76" s="51"/>
      <c r="I76" s="16" t="s">
        <v>140</v>
      </c>
      <c r="J76" s="16"/>
      <c r="K76" s="16" t="s">
        <v>29</v>
      </c>
      <c r="L76" s="16" t="s">
        <v>29</v>
      </c>
      <c r="M76" s="57" t="e">
        <f>L76/#REF!</f>
        <v>#VALUE!</v>
      </c>
      <c r="N76" s="19"/>
      <c r="O76" s="58"/>
      <c r="P76" s="58"/>
      <c r="S76" s="19"/>
      <c r="T76" s="19"/>
      <c r="U76" s="19"/>
      <c r="V76" s="19"/>
      <c r="W76" s="19"/>
      <c r="X76" s="19"/>
      <c r="Y76" s="19"/>
      <c r="Z76" s="19"/>
      <c r="AA76" s="19"/>
      <c r="AB76" s="19"/>
      <c r="AC76" s="19"/>
      <c r="AD76" s="19"/>
      <c r="AE76" s="19"/>
      <c r="AF76" s="19"/>
      <c r="AG76" s="19"/>
      <c r="AH76" s="19"/>
      <c r="AI76" s="19"/>
    </row>
    <row r="77" spans="1:35" ht="13.2">
      <c r="A77" s="16" t="s">
        <v>84</v>
      </c>
      <c r="B77" s="16" t="s">
        <v>111</v>
      </c>
      <c r="C77" s="16" t="s">
        <v>114</v>
      </c>
      <c r="D77" s="46" t="s">
        <v>271</v>
      </c>
      <c r="E77" s="46" t="s">
        <v>272</v>
      </c>
      <c r="F77" s="16" t="s">
        <v>140</v>
      </c>
      <c r="G77" s="91">
        <v>0.6118055555555556</v>
      </c>
      <c r="H77" s="51">
        <v>6</v>
      </c>
      <c r="I77" s="16" t="s">
        <v>140</v>
      </c>
      <c r="J77" s="16"/>
      <c r="K77" s="16">
        <v>0</v>
      </c>
      <c r="L77" s="16">
        <v>0</v>
      </c>
      <c r="M77" s="57" t="e">
        <f>L77/#REF!</f>
        <v>#REF!</v>
      </c>
      <c r="N77" s="19"/>
      <c r="O77" s="58"/>
      <c r="P77" s="58"/>
      <c r="S77" s="19"/>
      <c r="T77" s="19"/>
      <c r="U77" s="19"/>
      <c r="V77" s="19"/>
      <c r="W77" s="19"/>
      <c r="X77" s="19"/>
      <c r="Y77" s="19"/>
      <c r="Z77" s="19"/>
      <c r="AA77" s="19"/>
      <c r="AB77" s="19"/>
      <c r="AC77" s="19"/>
      <c r="AD77" s="19"/>
      <c r="AE77" s="19"/>
      <c r="AF77" s="19"/>
      <c r="AG77" s="19"/>
      <c r="AH77" s="19"/>
      <c r="AI77" s="19"/>
    </row>
    <row r="78" spans="1:35" ht="13.2">
      <c r="A78" s="16" t="s">
        <v>84</v>
      </c>
      <c r="B78" s="16" t="s">
        <v>120</v>
      </c>
      <c r="C78" s="16" t="s">
        <v>121</v>
      </c>
      <c r="D78" s="46" t="s">
        <v>275</v>
      </c>
      <c r="E78" s="46" t="s">
        <v>272</v>
      </c>
      <c r="F78" s="16" t="s">
        <v>140</v>
      </c>
      <c r="G78" s="91">
        <v>0.60416666666666663</v>
      </c>
      <c r="H78" s="51"/>
      <c r="I78" s="16" t="s">
        <v>140</v>
      </c>
      <c r="J78" s="16"/>
      <c r="K78" s="16">
        <v>6</v>
      </c>
      <c r="L78" s="16">
        <v>6</v>
      </c>
      <c r="M78" s="57" t="e">
        <f>L78/#REF!</f>
        <v>#REF!</v>
      </c>
      <c r="N78" s="16" t="s">
        <v>688</v>
      </c>
      <c r="O78" s="58"/>
      <c r="P78" s="58"/>
      <c r="S78" s="19"/>
      <c r="T78" s="19"/>
      <c r="U78" s="19"/>
      <c r="V78" s="19"/>
      <c r="W78" s="19"/>
      <c r="X78" s="19"/>
      <c r="Y78" s="19"/>
      <c r="Z78" s="19"/>
      <c r="AA78" s="19"/>
      <c r="AB78" s="19"/>
      <c r="AC78" s="19"/>
      <c r="AD78" s="19"/>
      <c r="AE78" s="19"/>
      <c r="AF78" s="19"/>
      <c r="AG78" s="19"/>
      <c r="AH78" s="19"/>
      <c r="AI78" s="19"/>
    </row>
    <row r="79" spans="1:35" ht="13.2">
      <c r="A79" s="16" t="s">
        <v>84</v>
      </c>
      <c r="B79" s="16" t="s">
        <v>124</v>
      </c>
      <c r="C79" s="16" t="s">
        <v>125</v>
      </c>
      <c r="D79" s="46" t="s">
        <v>276</v>
      </c>
      <c r="E79" s="46" t="s">
        <v>272</v>
      </c>
      <c r="F79" s="16" t="s">
        <v>140</v>
      </c>
      <c r="G79" s="91">
        <v>0.60416666666666663</v>
      </c>
      <c r="H79" s="79"/>
      <c r="I79" s="16" t="s">
        <v>140</v>
      </c>
      <c r="J79" s="16"/>
      <c r="K79" s="16">
        <v>4</v>
      </c>
      <c r="L79" s="16">
        <f>K79</f>
        <v>4</v>
      </c>
      <c r="M79" s="57" t="e">
        <f>L79/#REF!</f>
        <v>#REF!</v>
      </c>
      <c r="N79" s="19"/>
      <c r="O79" s="58"/>
      <c r="P79" s="58"/>
      <c r="S79" s="19"/>
      <c r="T79" s="19"/>
      <c r="U79" s="19"/>
      <c r="V79" s="19"/>
      <c r="W79" s="19"/>
      <c r="X79" s="19"/>
      <c r="Y79" s="19"/>
      <c r="Z79" s="19"/>
      <c r="AA79" s="19"/>
      <c r="AB79" s="19"/>
      <c r="AC79" s="19"/>
      <c r="AD79" s="19"/>
      <c r="AE79" s="19"/>
      <c r="AF79" s="19"/>
      <c r="AG79" s="19"/>
      <c r="AH79" s="19"/>
      <c r="AI79" s="19"/>
    </row>
    <row r="80" spans="1:35" ht="13.2">
      <c r="A80" s="16" t="s">
        <v>84</v>
      </c>
      <c r="B80" s="16" t="s">
        <v>126</v>
      </c>
      <c r="C80" s="16" t="s">
        <v>127</v>
      </c>
      <c r="D80" s="46" t="s">
        <v>279</v>
      </c>
      <c r="E80" s="46" t="s">
        <v>272</v>
      </c>
      <c r="F80" s="16" t="s">
        <v>140</v>
      </c>
      <c r="G80" s="91">
        <v>0.60416666666666663</v>
      </c>
      <c r="H80" s="79"/>
      <c r="I80" s="16" t="s">
        <v>140</v>
      </c>
      <c r="J80" s="16"/>
      <c r="K80" s="16">
        <v>2.5</v>
      </c>
      <c r="L80" s="16">
        <f>K80</f>
        <v>2.5</v>
      </c>
      <c r="M80" s="57" t="e">
        <f>L80/#REF!</f>
        <v>#REF!</v>
      </c>
      <c r="N80" s="19"/>
      <c r="O80" s="58"/>
      <c r="P80" s="58"/>
      <c r="S80" s="19"/>
      <c r="T80" s="19"/>
      <c r="U80" s="19"/>
      <c r="V80" s="19"/>
      <c r="W80" s="19"/>
      <c r="X80" s="19"/>
      <c r="Y80" s="19"/>
      <c r="Z80" s="19"/>
      <c r="AA80" s="19"/>
      <c r="AB80" s="19"/>
      <c r="AC80" s="19"/>
      <c r="AD80" s="19"/>
      <c r="AE80" s="19"/>
      <c r="AF80" s="19"/>
      <c r="AG80" s="19"/>
      <c r="AH80" s="19"/>
      <c r="AI80" s="19"/>
    </row>
    <row r="81" spans="1:35" ht="13.2">
      <c r="A81" s="16" t="s">
        <v>64</v>
      </c>
      <c r="B81" s="16" t="s">
        <v>635</v>
      </c>
      <c r="C81" s="16" t="s">
        <v>66</v>
      </c>
      <c r="D81" s="46" t="s">
        <v>213</v>
      </c>
      <c r="E81" s="46" t="s">
        <v>214</v>
      </c>
      <c r="F81" s="16" t="s">
        <v>140</v>
      </c>
      <c r="G81" s="82">
        <v>0.64930555555555558</v>
      </c>
      <c r="H81" s="79"/>
      <c r="I81" s="16" t="s">
        <v>140</v>
      </c>
      <c r="J81" s="16"/>
      <c r="K81" s="16">
        <v>4</v>
      </c>
      <c r="L81" s="16">
        <f>K81</f>
        <v>4</v>
      </c>
      <c r="M81" s="57" t="e">
        <f>L81/#REF!</f>
        <v>#REF!</v>
      </c>
      <c r="N81" s="19"/>
      <c r="O81" s="58"/>
      <c r="P81" s="58"/>
      <c r="S81" s="19"/>
      <c r="T81" s="19"/>
      <c r="U81" s="19"/>
      <c r="V81" s="19"/>
      <c r="W81" s="19"/>
      <c r="X81" s="19"/>
      <c r="Y81" s="19"/>
      <c r="Z81" s="19"/>
      <c r="AA81" s="19"/>
      <c r="AB81" s="19"/>
      <c r="AC81" s="19"/>
      <c r="AD81" s="19"/>
      <c r="AE81" s="19"/>
      <c r="AF81" s="19"/>
      <c r="AG81" s="19"/>
      <c r="AH81" s="19"/>
      <c r="AI81" s="19"/>
    </row>
    <row r="82" spans="1:35" ht="13.2">
      <c r="A82" s="16" t="s">
        <v>64</v>
      </c>
      <c r="B82" s="16" t="s">
        <v>68</v>
      </c>
      <c r="C82" s="16" t="s">
        <v>69</v>
      </c>
      <c r="D82" s="46" t="s">
        <v>218</v>
      </c>
      <c r="E82" s="46" t="s">
        <v>214</v>
      </c>
      <c r="F82" s="16" t="s">
        <v>140</v>
      </c>
      <c r="G82" s="82">
        <v>0.64722222222222225</v>
      </c>
      <c r="H82" s="79"/>
      <c r="I82" s="16" t="s">
        <v>140</v>
      </c>
      <c r="J82" s="16"/>
      <c r="K82" s="16"/>
      <c r="L82" s="16" t="e">
        <f>#REF!</f>
        <v>#REF!</v>
      </c>
      <c r="M82" s="57" t="e">
        <f>L82/#REF!</f>
        <v>#REF!</v>
      </c>
      <c r="N82" s="16"/>
      <c r="O82" s="58"/>
      <c r="P82" s="58"/>
      <c r="S82" s="19"/>
      <c r="T82" s="19"/>
      <c r="U82" s="19"/>
      <c r="V82" s="19"/>
      <c r="W82" s="19"/>
      <c r="X82" s="19"/>
      <c r="Y82" s="19"/>
      <c r="Z82" s="19"/>
      <c r="AA82" s="19"/>
      <c r="AB82" s="19"/>
      <c r="AC82" s="19"/>
      <c r="AD82" s="19"/>
      <c r="AE82" s="19"/>
      <c r="AF82" s="19"/>
      <c r="AG82" s="19"/>
      <c r="AH82" s="19"/>
      <c r="AI82" s="19"/>
    </row>
    <row r="83" spans="1:35" ht="13.2">
      <c r="A83" s="16" t="s">
        <v>64</v>
      </c>
      <c r="B83" s="16" t="s">
        <v>70</v>
      </c>
      <c r="C83" s="16" t="s">
        <v>71</v>
      </c>
      <c r="D83" s="46" t="s">
        <v>220</v>
      </c>
      <c r="E83" s="46" t="s">
        <v>214</v>
      </c>
      <c r="F83" s="16" t="s">
        <v>140</v>
      </c>
      <c r="G83" s="82">
        <v>0.64930555555555558</v>
      </c>
      <c r="H83" s="79"/>
      <c r="I83" s="16" t="s">
        <v>140</v>
      </c>
      <c r="J83" s="16"/>
      <c r="K83" s="16">
        <v>5</v>
      </c>
      <c r="L83" s="16">
        <f t="shared" ref="L83:L89" si="2">K83</f>
        <v>5</v>
      </c>
      <c r="M83" s="57" t="e">
        <f>L83/#REF!</f>
        <v>#REF!</v>
      </c>
      <c r="O83" s="58"/>
      <c r="P83" s="58"/>
      <c r="S83" s="19"/>
      <c r="T83" s="19"/>
      <c r="U83" s="19"/>
      <c r="V83" s="19"/>
      <c r="W83" s="19"/>
      <c r="X83" s="19"/>
      <c r="Y83" s="19"/>
      <c r="Z83" s="19"/>
      <c r="AA83" s="19"/>
      <c r="AB83" s="19"/>
      <c r="AC83" s="19"/>
      <c r="AD83" s="19"/>
      <c r="AE83" s="19"/>
      <c r="AF83" s="19"/>
      <c r="AG83" s="19"/>
      <c r="AH83" s="19"/>
      <c r="AI83" s="19"/>
    </row>
    <row r="84" spans="1:35" ht="13.2">
      <c r="A84" s="16" t="s">
        <v>64</v>
      </c>
      <c r="B84" s="16" t="s">
        <v>72</v>
      </c>
      <c r="C84" s="16" t="s">
        <v>73</v>
      </c>
      <c r="D84" s="46" t="s">
        <v>225</v>
      </c>
      <c r="E84" s="46" t="s">
        <v>214</v>
      </c>
      <c r="F84" s="16" t="s">
        <v>140</v>
      </c>
      <c r="G84" s="82">
        <v>0.65138888888888891</v>
      </c>
      <c r="H84" s="79"/>
      <c r="I84" s="16" t="s">
        <v>140</v>
      </c>
      <c r="J84" s="16"/>
      <c r="K84" s="16">
        <v>3</v>
      </c>
      <c r="L84" s="16">
        <f t="shared" si="2"/>
        <v>3</v>
      </c>
      <c r="M84" s="57" t="e">
        <f>L84/#REF!</f>
        <v>#REF!</v>
      </c>
      <c r="O84" s="58"/>
      <c r="P84" s="58"/>
      <c r="S84" s="19"/>
      <c r="T84" s="19"/>
      <c r="U84" s="19"/>
      <c r="V84" s="19"/>
      <c r="W84" s="19"/>
      <c r="X84" s="19"/>
      <c r="Y84" s="19"/>
      <c r="Z84" s="19"/>
      <c r="AA84" s="19"/>
      <c r="AB84" s="19"/>
      <c r="AC84" s="19"/>
      <c r="AD84" s="19"/>
      <c r="AE84" s="19"/>
      <c r="AF84" s="19"/>
      <c r="AG84" s="19"/>
      <c r="AH84" s="19"/>
      <c r="AI84" s="19"/>
    </row>
    <row r="85" spans="1:35" ht="13.2">
      <c r="A85" s="16" t="s">
        <v>64</v>
      </c>
      <c r="B85" s="16" t="s">
        <v>74</v>
      </c>
      <c r="C85" s="16" t="s">
        <v>75</v>
      </c>
      <c r="D85" s="46" t="s">
        <v>230</v>
      </c>
      <c r="E85" s="46" t="s">
        <v>231</v>
      </c>
      <c r="F85" s="16" t="s">
        <v>140</v>
      </c>
      <c r="G85" s="49">
        <v>0.69791666666666663</v>
      </c>
      <c r="H85" s="79"/>
      <c r="I85" s="16" t="s">
        <v>140</v>
      </c>
      <c r="J85" s="16"/>
      <c r="K85" s="16" t="s">
        <v>29</v>
      </c>
      <c r="L85" s="16" t="str">
        <f t="shared" si="2"/>
        <v>NA</v>
      </c>
      <c r="M85" s="57" t="e">
        <f>L85/#REF!</f>
        <v>#VALUE!</v>
      </c>
      <c r="O85" s="58"/>
      <c r="P85" s="58"/>
      <c r="S85" s="19"/>
      <c r="T85" s="19"/>
      <c r="U85" s="19"/>
      <c r="V85" s="19"/>
      <c r="W85" s="19"/>
      <c r="X85" s="19"/>
      <c r="Y85" s="19"/>
      <c r="Z85" s="19"/>
      <c r="AA85" s="19"/>
      <c r="AB85" s="19"/>
      <c r="AC85" s="19"/>
      <c r="AD85" s="19"/>
      <c r="AE85" s="19"/>
      <c r="AF85" s="19"/>
      <c r="AG85" s="19"/>
      <c r="AH85" s="19"/>
      <c r="AI85" s="19"/>
    </row>
    <row r="86" spans="1:35" ht="13.2">
      <c r="A86" s="16" t="s">
        <v>64</v>
      </c>
      <c r="B86" s="16" t="s">
        <v>78</v>
      </c>
      <c r="C86" s="16" t="s">
        <v>80</v>
      </c>
      <c r="D86" s="46" t="s">
        <v>237</v>
      </c>
      <c r="E86" s="46" t="s">
        <v>231</v>
      </c>
      <c r="F86" s="16" t="s">
        <v>140</v>
      </c>
      <c r="G86" s="49">
        <v>0.69791666666666663</v>
      </c>
      <c r="H86" s="79"/>
      <c r="I86" s="16" t="s">
        <v>140</v>
      </c>
      <c r="J86" s="16"/>
      <c r="K86" s="16" t="s">
        <v>29</v>
      </c>
      <c r="L86" s="16" t="str">
        <f t="shared" si="2"/>
        <v>NA</v>
      </c>
      <c r="M86" s="57" t="e">
        <f>L86/#REF!</f>
        <v>#VALUE!</v>
      </c>
      <c r="N86" s="19"/>
      <c r="O86" s="58"/>
      <c r="P86" s="58"/>
      <c r="S86" s="19"/>
      <c r="T86" s="19"/>
      <c r="U86" s="19"/>
      <c r="V86" s="19"/>
      <c r="W86" s="19"/>
      <c r="X86" s="19"/>
      <c r="Y86" s="19"/>
      <c r="Z86" s="19"/>
      <c r="AA86" s="19"/>
      <c r="AB86" s="19"/>
      <c r="AC86" s="19"/>
      <c r="AD86" s="19"/>
      <c r="AE86" s="19"/>
      <c r="AF86" s="19"/>
      <c r="AG86" s="19"/>
      <c r="AH86" s="19"/>
      <c r="AI86" s="19"/>
    </row>
    <row r="87" spans="1:35" ht="13.2">
      <c r="A87" s="16" t="s">
        <v>64</v>
      </c>
      <c r="B87" s="16" t="s">
        <v>640</v>
      </c>
      <c r="C87" s="16" t="s">
        <v>82</v>
      </c>
      <c r="D87" s="46" t="s">
        <v>241</v>
      </c>
      <c r="E87" s="46" t="s">
        <v>231</v>
      </c>
      <c r="F87" s="16" t="s">
        <v>140</v>
      </c>
      <c r="G87" s="49">
        <v>0.69652777777777775</v>
      </c>
      <c r="H87" s="79"/>
      <c r="I87" s="16" t="s">
        <v>140</v>
      </c>
      <c r="J87" s="16"/>
      <c r="K87" s="16">
        <v>4</v>
      </c>
      <c r="L87" s="16">
        <f t="shared" si="2"/>
        <v>4</v>
      </c>
      <c r="M87" s="57" t="e">
        <f>L87/#REF!</f>
        <v>#REF!</v>
      </c>
      <c r="N87" s="19"/>
      <c r="O87" s="58"/>
      <c r="P87" s="58"/>
      <c r="S87" s="19"/>
      <c r="T87" s="19"/>
      <c r="U87" s="19"/>
      <c r="V87" s="19"/>
      <c r="W87" s="19"/>
      <c r="X87" s="19"/>
      <c r="Y87" s="19"/>
      <c r="Z87" s="19"/>
      <c r="AA87" s="19"/>
      <c r="AB87" s="19"/>
      <c r="AC87" s="19"/>
      <c r="AD87" s="19"/>
      <c r="AE87" s="19"/>
      <c r="AF87" s="19"/>
      <c r="AG87" s="19"/>
      <c r="AH87" s="19"/>
      <c r="AI87" s="19"/>
    </row>
    <row r="88" spans="1:35" ht="13.2">
      <c r="A88" s="16" t="s">
        <v>64</v>
      </c>
      <c r="B88" s="16" t="s">
        <v>209</v>
      </c>
      <c r="C88" s="16" t="s">
        <v>210</v>
      </c>
      <c r="D88" s="46" t="s">
        <v>596</v>
      </c>
      <c r="E88" s="46" t="s">
        <v>231</v>
      </c>
      <c r="F88" s="16" t="s">
        <v>107</v>
      </c>
      <c r="G88" s="49"/>
      <c r="H88" s="79"/>
      <c r="I88" s="16"/>
      <c r="J88" s="16"/>
      <c r="K88" s="16" t="s">
        <v>29</v>
      </c>
      <c r="L88" s="16" t="str">
        <f t="shared" si="2"/>
        <v>NA</v>
      </c>
      <c r="M88" s="57" t="e">
        <f>L88/#REF!</f>
        <v>#VALUE!</v>
      </c>
      <c r="N88" s="19"/>
      <c r="O88" s="58"/>
      <c r="P88" s="58"/>
      <c r="S88" s="19"/>
      <c r="T88" s="19"/>
      <c r="U88" s="19"/>
      <c r="V88" s="19"/>
      <c r="W88" s="19"/>
      <c r="X88" s="19"/>
      <c r="Y88" s="19"/>
      <c r="Z88" s="19"/>
      <c r="AA88" s="19"/>
      <c r="AB88" s="19"/>
      <c r="AC88" s="19"/>
      <c r="AD88" s="19"/>
      <c r="AE88" s="19"/>
      <c r="AF88" s="19"/>
      <c r="AG88" s="19"/>
      <c r="AH88" s="19"/>
      <c r="AI88" s="19"/>
    </row>
    <row r="89" spans="1:35" ht="13.2">
      <c r="A89" s="25" t="s">
        <v>44</v>
      </c>
      <c r="B89" s="16" t="s">
        <v>46</v>
      </c>
      <c r="C89" s="16" t="s">
        <v>47</v>
      </c>
      <c r="D89" s="46" t="s">
        <v>173</v>
      </c>
      <c r="E89" s="46" t="s">
        <v>174</v>
      </c>
      <c r="F89" s="16" t="s">
        <v>107</v>
      </c>
      <c r="G89" s="49"/>
      <c r="H89" s="79"/>
      <c r="I89" s="16" t="s">
        <v>107</v>
      </c>
      <c r="J89" s="16" t="s">
        <v>107</v>
      </c>
      <c r="K89" s="16" t="s">
        <v>29</v>
      </c>
      <c r="L89" s="16" t="str">
        <f t="shared" si="2"/>
        <v>NA</v>
      </c>
      <c r="M89" s="57" t="e">
        <f>L89/#REF!</f>
        <v>#VALUE!</v>
      </c>
      <c r="N89" s="19"/>
      <c r="O89" s="58"/>
      <c r="P89" s="58"/>
      <c r="S89" s="19"/>
      <c r="T89" s="19"/>
      <c r="U89" s="19"/>
      <c r="V89" s="19"/>
      <c r="W89" s="19"/>
      <c r="X89" s="19"/>
      <c r="Y89" s="19"/>
      <c r="Z89" s="19"/>
      <c r="AA89" s="19"/>
      <c r="AB89" s="19"/>
      <c r="AC89" s="19"/>
      <c r="AD89" s="19"/>
      <c r="AE89" s="19"/>
      <c r="AF89" s="19"/>
      <c r="AG89" s="19"/>
      <c r="AH89" s="19"/>
      <c r="AI89" s="19"/>
    </row>
    <row r="90" spans="1:35" ht="13.2">
      <c r="A90" s="25" t="s">
        <v>44</v>
      </c>
      <c r="B90" s="16" t="s">
        <v>48</v>
      </c>
      <c r="C90" s="16" t="s">
        <v>49</v>
      </c>
      <c r="D90" s="46" t="s">
        <v>179</v>
      </c>
      <c r="E90" s="46" t="s">
        <v>174</v>
      </c>
      <c r="F90" s="16" t="s">
        <v>140</v>
      </c>
      <c r="G90" s="153">
        <v>0.65277777777777779</v>
      </c>
      <c r="H90" s="79"/>
      <c r="I90" s="16" t="s">
        <v>140</v>
      </c>
      <c r="J90" s="16" t="s">
        <v>107</v>
      </c>
      <c r="K90" s="4" t="s">
        <v>29</v>
      </c>
      <c r="L90" s="16" t="s">
        <v>29</v>
      </c>
      <c r="M90" s="57" t="e">
        <f>L90/#REF!</f>
        <v>#VALUE!</v>
      </c>
      <c r="N90" s="19"/>
      <c r="O90" s="58"/>
      <c r="P90" s="58"/>
      <c r="S90" s="19"/>
      <c r="T90" s="19"/>
      <c r="U90" s="19"/>
      <c r="V90" s="19"/>
      <c r="W90" s="19"/>
      <c r="X90" s="19"/>
      <c r="Y90" s="19"/>
      <c r="Z90" s="19"/>
      <c r="AA90" s="19"/>
      <c r="AB90" s="19"/>
      <c r="AC90" s="19"/>
      <c r="AD90" s="19"/>
      <c r="AE90" s="19"/>
      <c r="AF90" s="19"/>
      <c r="AG90" s="19"/>
      <c r="AH90" s="19"/>
      <c r="AI90" s="19"/>
    </row>
    <row r="91" spans="1:35" ht="13.2">
      <c r="A91" s="25" t="s">
        <v>44</v>
      </c>
      <c r="B91" s="16" t="s">
        <v>54</v>
      </c>
      <c r="C91" s="16" t="s">
        <v>55</v>
      </c>
      <c r="D91" s="46" t="s">
        <v>182</v>
      </c>
      <c r="E91" s="46" t="s">
        <v>174</v>
      </c>
      <c r="F91" s="16" t="s">
        <v>140</v>
      </c>
      <c r="G91" s="153">
        <v>0.65277777777777779</v>
      </c>
      <c r="H91" s="79"/>
      <c r="I91" s="16" t="s">
        <v>140</v>
      </c>
      <c r="J91" s="16" t="s">
        <v>107</v>
      </c>
      <c r="K91" s="16">
        <v>6</v>
      </c>
      <c r="L91" s="16">
        <v>6</v>
      </c>
      <c r="M91" s="57" t="e">
        <f>L91/#REF!</f>
        <v>#REF!</v>
      </c>
      <c r="N91" s="16"/>
      <c r="O91" s="58"/>
      <c r="P91" s="58"/>
      <c r="S91" s="19"/>
      <c r="T91" s="19"/>
      <c r="U91" s="19"/>
      <c r="V91" s="19"/>
      <c r="W91" s="19"/>
      <c r="X91" s="19"/>
      <c r="Y91" s="19"/>
      <c r="Z91" s="19"/>
      <c r="AA91" s="19"/>
      <c r="AB91" s="19"/>
      <c r="AC91" s="19"/>
      <c r="AD91" s="19"/>
      <c r="AE91" s="19"/>
      <c r="AF91" s="19"/>
      <c r="AG91" s="19"/>
      <c r="AH91" s="19"/>
      <c r="AI91" s="19"/>
    </row>
    <row r="92" spans="1:35" ht="13.2">
      <c r="A92" s="25" t="s">
        <v>44</v>
      </c>
      <c r="B92" s="16" t="s">
        <v>56</v>
      </c>
      <c r="C92" s="16" t="s">
        <v>57</v>
      </c>
      <c r="D92" s="46" t="s">
        <v>186</v>
      </c>
      <c r="E92" s="46" t="s">
        <v>174</v>
      </c>
      <c r="F92" s="16" t="s">
        <v>140</v>
      </c>
      <c r="G92" s="153">
        <v>0.65277777777777779</v>
      </c>
      <c r="H92" s="79"/>
      <c r="I92" s="16" t="s">
        <v>140</v>
      </c>
      <c r="J92" s="16" t="s">
        <v>107</v>
      </c>
      <c r="K92" s="16">
        <v>4</v>
      </c>
      <c r="L92" s="16">
        <v>4</v>
      </c>
      <c r="M92" s="57" t="e">
        <f>L92/#REF!</f>
        <v>#REF!</v>
      </c>
      <c r="N92" s="16" t="s">
        <v>633</v>
      </c>
      <c r="O92" s="58"/>
      <c r="P92" s="58"/>
      <c r="S92" s="19"/>
      <c r="T92" s="19"/>
      <c r="U92" s="19"/>
      <c r="V92" s="19"/>
      <c r="W92" s="19"/>
      <c r="X92" s="19"/>
      <c r="Y92" s="19"/>
      <c r="Z92" s="19"/>
      <c r="AA92" s="19"/>
      <c r="AB92" s="19"/>
      <c r="AC92" s="19"/>
      <c r="AD92" s="19"/>
      <c r="AE92" s="19"/>
      <c r="AF92" s="19"/>
      <c r="AG92" s="19"/>
      <c r="AH92" s="19"/>
      <c r="AI92" s="19"/>
    </row>
    <row r="93" spans="1:35" ht="13.2">
      <c r="A93" s="25" t="s">
        <v>44</v>
      </c>
      <c r="B93" s="16" t="s">
        <v>58</v>
      </c>
      <c r="C93" s="16" t="s">
        <v>59</v>
      </c>
      <c r="D93" s="46" t="s">
        <v>193</v>
      </c>
      <c r="E93" s="46" t="s">
        <v>195</v>
      </c>
      <c r="F93" s="16" t="s">
        <v>140</v>
      </c>
      <c r="G93" s="49">
        <v>0.69791666666666663</v>
      </c>
      <c r="H93" s="79"/>
      <c r="I93" s="16" t="s">
        <v>140</v>
      </c>
      <c r="J93" s="16" t="s">
        <v>107</v>
      </c>
      <c r="K93" s="16" t="s">
        <v>29</v>
      </c>
      <c r="L93" s="16" t="s">
        <v>29</v>
      </c>
      <c r="M93" s="57" t="e">
        <f>L93/#REF!</f>
        <v>#VALUE!</v>
      </c>
      <c r="O93" s="58"/>
      <c r="P93" s="58"/>
      <c r="S93" s="19"/>
      <c r="T93" s="19"/>
      <c r="U93" s="19"/>
      <c r="V93" s="19"/>
      <c r="W93" s="19"/>
      <c r="X93" s="19"/>
      <c r="Y93" s="19"/>
      <c r="Z93" s="19"/>
      <c r="AA93" s="19"/>
      <c r="AB93" s="19"/>
      <c r="AC93" s="19"/>
      <c r="AD93" s="19"/>
      <c r="AE93" s="19"/>
      <c r="AF93" s="19"/>
      <c r="AG93" s="19"/>
      <c r="AH93" s="19"/>
      <c r="AI93" s="19"/>
    </row>
    <row r="94" spans="1:35" ht="13.2">
      <c r="A94" s="25" t="s">
        <v>44</v>
      </c>
      <c r="B94" s="16" t="s">
        <v>60</v>
      </c>
      <c r="C94" s="16" t="s">
        <v>61</v>
      </c>
      <c r="D94" s="46" t="s">
        <v>200</v>
      </c>
      <c r="E94" s="46" t="s">
        <v>195</v>
      </c>
      <c r="F94" s="16" t="s">
        <v>140</v>
      </c>
      <c r="G94" s="49">
        <v>0.69791666666666663</v>
      </c>
      <c r="H94" s="79"/>
      <c r="I94" s="16" t="s">
        <v>140</v>
      </c>
      <c r="J94" s="16" t="s">
        <v>107</v>
      </c>
      <c r="K94" s="16" t="s">
        <v>29</v>
      </c>
      <c r="L94" s="16" t="str">
        <f>K94</f>
        <v>NA</v>
      </c>
      <c r="M94" s="57" t="e">
        <f>L94/#REF!</f>
        <v>#VALUE!</v>
      </c>
      <c r="N94" s="19"/>
      <c r="O94" s="58"/>
      <c r="P94" s="58"/>
      <c r="S94" s="19"/>
      <c r="T94" s="19"/>
      <c r="U94" s="19"/>
      <c r="V94" s="19"/>
      <c r="W94" s="19"/>
      <c r="X94" s="19"/>
      <c r="Y94" s="19"/>
      <c r="Z94" s="19"/>
      <c r="AA94" s="19"/>
      <c r="AB94" s="19"/>
      <c r="AC94" s="19"/>
      <c r="AD94" s="19"/>
      <c r="AE94" s="19"/>
      <c r="AF94" s="19"/>
      <c r="AG94" s="19"/>
      <c r="AH94" s="19"/>
      <c r="AI94" s="19"/>
    </row>
    <row r="95" spans="1:35" ht="13.2">
      <c r="A95" s="25" t="s">
        <v>44</v>
      </c>
      <c r="B95" s="16" t="s">
        <v>62</v>
      </c>
      <c r="C95" s="16" t="s">
        <v>63</v>
      </c>
      <c r="D95" s="46" t="s">
        <v>207</v>
      </c>
      <c r="E95" s="46" t="s">
        <v>195</v>
      </c>
      <c r="F95" s="16" t="s">
        <v>140</v>
      </c>
      <c r="G95" s="49">
        <v>0.69791666666666663</v>
      </c>
      <c r="H95" s="79"/>
      <c r="I95" s="16" t="s">
        <v>140</v>
      </c>
      <c r="J95" s="16" t="s">
        <v>107</v>
      </c>
      <c r="K95" s="16">
        <v>3</v>
      </c>
      <c r="L95" s="16">
        <f>K95</f>
        <v>3</v>
      </c>
      <c r="M95" s="57" t="e">
        <f>L95/#REF!</f>
        <v>#REF!</v>
      </c>
      <c r="N95" s="19"/>
      <c r="O95" s="58"/>
      <c r="P95" s="58"/>
      <c r="S95" s="19"/>
      <c r="T95" s="19"/>
      <c r="U95" s="19"/>
      <c r="V95" s="19"/>
      <c r="W95" s="19"/>
      <c r="X95" s="19"/>
      <c r="Y95" s="19"/>
      <c r="Z95" s="19"/>
      <c r="AA95" s="19"/>
      <c r="AB95" s="19"/>
      <c r="AC95" s="19"/>
      <c r="AD95" s="19"/>
      <c r="AE95" s="19"/>
      <c r="AF95" s="19"/>
      <c r="AG95" s="19"/>
      <c r="AH95" s="19"/>
      <c r="AI95" s="19"/>
    </row>
    <row r="96" spans="1:35" ht="13.2">
      <c r="A96" s="16" t="s">
        <v>26</v>
      </c>
      <c r="B96" s="16" t="s">
        <v>27</v>
      </c>
      <c r="C96" s="16" t="s">
        <v>28</v>
      </c>
      <c r="D96" s="46" t="s">
        <v>122</v>
      </c>
      <c r="E96" s="46" t="s">
        <v>123</v>
      </c>
      <c r="F96" s="16" t="s">
        <v>140</v>
      </c>
      <c r="G96" s="49">
        <v>0.5625</v>
      </c>
      <c r="H96" s="79"/>
      <c r="I96" s="16" t="s">
        <v>140</v>
      </c>
      <c r="J96" s="16" t="s">
        <v>107</v>
      </c>
      <c r="K96" s="16" t="s">
        <v>29</v>
      </c>
      <c r="L96" s="16" t="str">
        <f>K96</f>
        <v>NA</v>
      </c>
      <c r="M96" s="57" t="e">
        <f>L96/#REF!</f>
        <v>#VALUE!</v>
      </c>
      <c r="N96" s="19"/>
      <c r="O96" s="58"/>
      <c r="P96" s="58"/>
      <c r="S96" s="19"/>
      <c r="T96" s="19"/>
      <c r="U96" s="19"/>
      <c r="V96" s="19"/>
      <c r="W96" s="19"/>
      <c r="X96" s="19"/>
      <c r="Y96" s="19"/>
      <c r="Z96" s="19"/>
      <c r="AA96" s="19"/>
      <c r="AB96" s="19"/>
      <c r="AC96" s="19"/>
      <c r="AD96" s="19"/>
      <c r="AE96" s="19"/>
      <c r="AF96" s="19"/>
      <c r="AG96" s="19"/>
      <c r="AH96" s="19"/>
      <c r="AI96" s="19"/>
    </row>
    <row r="97" spans="1:35" ht="13.2">
      <c r="A97" s="16" t="s">
        <v>26</v>
      </c>
      <c r="B97" s="16" t="s">
        <v>30</v>
      </c>
      <c r="C97" s="16" t="s">
        <v>31</v>
      </c>
      <c r="D97" s="46" t="s">
        <v>139</v>
      </c>
      <c r="E97" s="46" t="s">
        <v>123</v>
      </c>
      <c r="F97" s="16" t="s">
        <v>140</v>
      </c>
      <c r="G97" s="49">
        <v>0.54861111111111116</v>
      </c>
      <c r="H97" s="79"/>
      <c r="I97" s="16" t="s">
        <v>140</v>
      </c>
      <c r="J97" s="16" t="s">
        <v>107</v>
      </c>
      <c r="K97" s="16">
        <v>5</v>
      </c>
      <c r="L97" s="16">
        <v>5</v>
      </c>
      <c r="M97" s="57" t="e">
        <f>L97/#REF!</f>
        <v>#REF!</v>
      </c>
      <c r="N97" s="19"/>
      <c r="O97" s="58"/>
      <c r="P97" s="58"/>
      <c r="S97" s="19"/>
      <c r="T97" s="19"/>
      <c r="U97" s="19"/>
      <c r="V97" s="19"/>
      <c r="W97" s="19"/>
      <c r="X97" s="19"/>
      <c r="Y97" s="19"/>
      <c r="Z97" s="19"/>
      <c r="AA97" s="19"/>
      <c r="AB97" s="19"/>
      <c r="AC97" s="19"/>
      <c r="AD97" s="19"/>
      <c r="AE97" s="19"/>
      <c r="AF97" s="19"/>
      <c r="AG97" s="19"/>
      <c r="AH97" s="19"/>
      <c r="AI97" s="19"/>
    </row>
    <row r="98" spans="1:35" ht="13.2">
      <c r="A98" s="16" t="s">
        <v>26</v>
      </c>
      <c r="B98" s="16" t="s">
        <v>32</v>
      </c>
      <c r="C98" s="16" t="s">
        <v>33</v>
      </c>
      <c r="D98" s="46" t="s">
        <v>144</v>
      </c>
      <c r="E98" s="46" t="s">
        <v>123</v>
      </c>
      <c r="F98" s="16" t="s">
        <v>140</v>
      </c>
      <c r="G98" s="49">
        <v>0.55833333333333335</v>
      </c>
      <c r="H98" s="51"/>
      <c r="I98" s="16" t="s">
        <v>140</v>
      </c>
      <c r="J98" s="16" t="s">
        <v>107</v>
      </c>
      <c r="K98" s="16">
        <v>0</v>
      </c>
      <c r="L98" s="16">
        <f>K98</f>
        <v>0</v>
      </c>
      <c r="M98" s="57" t="e">
        <f>L98/#REF!</f>
        <v>#REF!</v>
      </c>
      <c r="N98" s="64"/>
      <c r="O98" s="58"/>
      <c r="P98" s="58"/>
      <c r="S98" s="19"/>
      <c r="T98" s="19"/>
      <c r="U98" s="19"/>
      <c r="V98" s="19"/>
      <c r="W98" s="19"/>
      <c r="X98" s="19"/>
      <c r="Y98" s="19"/>
      <c r="Z98" s="19"/>
      <c r="AA98" s="19"/>
      <c r="AB98" s="19"/>
      <c r="AC98" s="19"/>
      <c r="AD98" s="19"/>
      <c r="AE98" s="19"/>
      <c r="AF98" s="19"/>
      <c r="AG98" s="19"/>
      <c r="AH98" s="19"/>
      <c r="AI98" s="19"/>
    </row>
    <row r="99" spans="1:35" ht="13.2">
      <c r="A99" s="16" t="s">
        <v>26</v>
      </c>
      <c r="B99" s="16" t="s">
        <v>35</v>
      </c>
      <c r="C99" s="16" t="s">
        <v>36</v>
      </c>
      <c r="D99" s="46" t="s">
        <v>150</v>
      </c>
      <c r="E99" s="46" t="s">
        <v>123</v>
      </c>
      <c r="F99" s="16" t="s">
        <v>140</v>
      </c>
      <c r="G99" s="49">
        <v>0.56111111111111112</v>
      </c>
      <c r="H99" s="79"/>
      <c r="I99" s="16" t="s">
        <v>140</v>
      </c>
      <c r="J99" s="16" t="s">
        <v>107</v>
      </c>
      <c r="K99" s="16">
        <v>0</v>
      </c>
      <c r="L99" s="16">
        <f>K99</f>
        <v>0</v>
      </c>
      <c r="M99" s="57" t="e">
        <f>L99/#REF!</f>
        <v>#REF!</v>
      </c>
      <c r="N99" s="19"/>
      <c r="O99" s="58"/>
      <c r="P99" s="58"/>
      <c r="S99" s="19"/>
      <c r="T99" s="19"/>
      <c r="U99" s="19"/>
      <c r="V99" s="19"/>
      <c r="W99" s="19"/>
      <c r="X99" s="19"/>
      <c r="Y99" s="19"/>
      <c r="Z99" s="19"/>
      <c r="AA99" s="19"/>
      <c r="AB99" s="19"/>
      <c r="AC99" s="19"/>
      <c r="AD99" s="19"/>
      <c r="AE99" s="19"/>
      <c r="AF99" s="19"/>
      <c r="AG99" s="19"/>
      <c r="AH99" s="19"/>
      <c r="AI99" s="19"/>
    </row>
    <row r="100" spans="1:35" ht="13.2">
      <c r="A100" s="16" t="s">
        <v>26</v>
      </c>
      <c r="B100" s="16" t="s">
        <v>707</v>
      </c>
      <c r="C100" s="16" t="s">
        <v>38</v>
      </c>
      <c r="D100" s="46" t="s">
        <v>158</v>
      </c>
      <c r="E100" s="46" t="s">
        <v>159</v>
      </c>
      <c r="F100" s="16" t="s">
        <v>140</v>
      </c>
      <c r="G100" s="116">
        <v>0.61041666666666672</v>
      </c>
      <c r="H100" s="51">
        <v>4</v>
      </c>
      <c r="I100" s="16" t="s">
        <v>140</v>
      </c>
      <c r="J100" s="16" t="s">
        <v>107</v>
      </c>
      <c r="K100" s="16">
        <v>0</v>
      </c>
      <c r="L100" s="16">
        <f>K100</f>
        <v>0</v>
      </c>
      <c r="M100" s="57" t="e">
        <f>L100/#REF!</f>
        <v>#REF!</v>
      </c>
      <c r="N100" s="19"/>
      <c r="O100" s="58"/>
      <c r="P100" s="58"/>
      <c r="S100" s="19"/>
      <c r="T100" s="19"/>
      <c r="U100" s="19"/>
      <c r="V100" s="19"/>
      <c r="W100" s="19"/>
      <c r="X100" s="19"/>
      <c r="Y100" s="19"/>
      <c r="Z100" s="19"/>
      <c r="AA100" s="19"/>
      <c r="AB100" s="19"/>
      <c r="AC100" s="19"/>
      <c r="AD100" s="19"/>
      <c r="AE100" s="19"/>
      <c r="AF100" s="19"/>
      <c r="AG100" s="19"/>
      <c r="AH100" s="19"/>
      <c r="AI100" s="19"/>
    </row>
    <row r="101" spans="1:35" ht="13.2">
      <c r="A101" s="16" t="s">
        <v>26</v>
      </c>
      <c r="B101" s="16" t="s">
        <v>39</v>
      </c>
      <c r="C101" s="16" t="s">
        <v>40</v>
      </c>
      <c r="D101" s="46" t="s">
        <v>163</v>
      </c>
      <c r="E101" s="46" t="s">
        <v>159</v>
      </c>
      <c r="F101" s="16" t="s">
        <v>140</v>
      </c>
      <c r="G101" s="49">
        <v>0.60763888888888884</v>
      </c>
      <c r="H101" s="51">
        <v>0</v>
      </c>
      <c r="I101" s="16" t="s">
        <v>140</v>
      </c>
      <c r="J101" s="16" t="s">
        <v>107</v>
      </c>
      <c r="K101" s="16" t="s">
        <v>29</v>
      </c>
      <c r="L101" s="16" t="str">
        <f>K101</f>
        <v>NA</v>
      </c>
      <c r="M101" s="57" t="e">
        <f>L101/#REF!</f>
        <v>#VALUE!</v>
      </c>
      <c r="N101" s="19"/>
      <c r="O101" s="58"/>
      <c r="P101" s="58"/>
      <c r="S101" s="19"/>
      <c r="T101" s="19"/>
      <c r="U101" s="19"/>
      <c r="V101" s="19"/>
      <c r="W101" s="19"/>
      <c r="X101" s="19"/>
      <c r="Y101" s="19"/>
      <c r="Z101" s="19"/>
      <c r="AA101" s="19"/>
      <c r="AB101" s="19"/>
      <c r="AC101" s="19"/>
      <c r="AD101" s="19"/>
      <c r="AE101" s="19"/>
      <c r="AF101" s="19"/>
      <c r="AG101" s="19"/>
      <c r="AH101" s="19"/>
      <c r="AI101" s="19"/>
    </row>
    <row r="102" spans="1:35" ht="13.2">
      <c r="A102" s="16" t="s">
        <v>26</v>
      </c>
      <c r="B102" s="16" t="s">
        <v>41</v>
      </c>
      <c r="C102" s="16" t="s">
        <v>42</v>
      </c>
      <c r="D102" s="46" t="s">
        <v>167</v>
      </c>
      <c r="E102" s="46" t="s">
        <v>159</v>
      </c>
      <c r="F102" s="16" t="s">
        <v>140</v>
      </c>
      <c r="G102" s="116">
        <v>0.60763888888888884</v>
      </c>
      <c r="H102" s="51">
        <v>0</v>
      </c>
      <c r="I102" s="16" t="s">
        <v>140</v>
      </c>
      <c r="J102" s="16" t="s">
        <v>107</v>
      </c>
      <c r="K102" s="16" t="s">
        <v>29</v>
      </c>
      <c r="L102" s="16" t="str">
        <f>K102</f>
        <v>NA</v>
      </c>
      <c r="M102" s="57" t="e">
        <f>L102/#REF!</f>
        <v>#VALUE!</v>
      </c>
      <c r="N102" s="19"/>
      <c r="O102" s="58"/>
      <c r="P102" s="58"/>
      <c r="S102" s="19"/>
      <c r="T102" s="19"/>
      <c r="U102" s="19"/>
      <c r="V102" s="19"/>
      <c r="W102" s="19"/>
      <c r="X102" s="19"/>
      <c r="Y102" s="19"/>
      <c r="Z102" s="19"/>
      <c r="AA102" s="19"/>
      <c r="AB102" s="19"/>
      <c r="AC102" s="19"/>
      <c r="AD102" s="19"/>
      <c r="AE102" s="19"/>
      <c r="AF102" s="19"/>
      <c r="AG102" s="19"/>
      <c r="AH102" s="19"/>
      <c r="AI102" s="19"/>
    </row>
  </sheetData>
  <customSheetViews>
    <customSheetView guid="{822965C4-1A2A-43ED-ADA6-DA5DFD6C18ED}" filter="1" showAutoFilter="1">
      <pageMargins left="0.7" right="0.7" top="0.75" bottom="0.75" header="0.3" footer="0.3"/>
      <autoFilter ref="A4:O105" xr:uid="{00000000-0000-0000-0000-000000000000}">
        <sortState ref="A4:O105">
          <sortCondition ref="A4:A105"/>
          <sortCondition ref="B4:B105"/>
          <sortCondition ref="E4:E105"/>
        </sortState>
      </autoFilter>
    </customSheetView>
    <customSheetView guid="{822965C4-1A2A-43ED-ADA6-DA5DFD6C18ED}" filter="1" showAutoFilter="1">
      <pageMargins left="0.7" right="0.7" top="0.75" bottom="0.75" header="0.3" footer="0.3"/>
      <autoFilter ref="A4:N105" xr:uid="{00000000-0000-0000-0000-000000000000}"/>
    </customSheetView>
  </customSheetViews>
  <conditionalFormatting sqref="F2:F102 I2:J102">
    <cfRule type="containsBlanks" dxfId="39" priority="1">
      <formula>LEN(TRIM(F2))=0</formula>
    </cfRule>
  </conditionalFormatting>
  <conditionalFormatting sqref="F2:F102 I2:J102">
    <cfRule type="containsText" dxfId="38" priority="2" operator="containsText" text="Yes">
      <formula>NOT(ISERROR(SEARCH(("Yes"),(F2))))</formula>
    </cfRule>
  </conditionalFormatting>
  <conditionalFormatting sqref="F2:F102 I2:J102">
    <cfRule type="containsText" dxfId="37" priority="3" operator="containsText" text="No">
      <formula>NOT(ISERROR(SEARCH(("No"),(F2))))</formula>
    </cfRule>
  </conditionalFormatting>
  <conditionalFormatting sqref="H2:H56 H58:H102">
    <cfRule type="containsBlanks" dxfId="36" priority="4">
      <formula>LEN(TRIM(H2))=0</formula>
    </cfRule>
  </conditionalFormatting>
  <conditionalFormatting sqref="H2:H56 H58:H102">
    <cfRule type="cellIs" dxfId="35" priority="5" operator="between">
      <formula>5</formula>
      <formula>15</formula>
    </cfRule>
  </conditionalFormatting>
  <conditionalFormatting sqref="H2:H56 H58:H102">
    <cfRule type="cellIs" dxfId="34" priority="6" operator="greaterThan">
      <formula>15</formula>
    </cfRule>
  </conditionalFormatting>
  <conditionalFormatting sqref="H2:H56 H58:H102">
    <cfRule type="cellIs" dxfId="33" priority="7" operator="between">
      <formula>0</formula>
      <formula>4</formula>
    </cfRule>
  </conditionalFormatting>
  <conditionalFormatting sqref="G2:G102">
    <cfRule type="notContainsBlanks" dxfId="32" priority="8">
      <formula>LEN(TRIM(G2))&gt;0</formula>
    </cfRule>
  </conditionalFormatting>
  <conditionalFormatting sqref="J2:J102 K2:K89 L2:M102 K91:K102">
    <cfRule type="cellIs" dxfId="31" priority="9" operator="greaterThan">
      <formula>0</formula>
    </cfRule>
  </conditionalFormatting>
  <dataValidations count="1">
    <dataValidation type="list" allowBlank="1" sqref="F2:F102 I2:J102" xr:uid="{00000000-0002-0000-0E00-000000000000}">
      <formula1>"Yes,No"</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9900"/>
    <outlinePr summaryBelow="0" summaryRight="0"/>
  </sheetPr>
  <dimension ref="A1:AJ102"/>
  <sheetViews>
    <sheetView tabSelected="1" workbookViewId="0">
      <pane xSplit="2" ySplit="1" topLeftCell="D25" activePane="bottomRight" state="frozen"/>
      <selection pane="topRight" activeCell="C1" sqref="C1"/>
      <selection pane="bottomLeft" activeCell="A5" sqref="A5"/>
      <selection pane="bottomRight" activeCell="N45" sqref="N45"/>
    </sheetView>
  </sheetViews>
  <sheetFormatPr defaultColWidth="14.44140625" defaultRowHeight="15.75" customHeight="1"/>
  <cols>
    <col min="1" max="1" width="24.44140625" customWidth="1"/>
    <col min="2" max="2" width="26.6640625" customWidth="1"/>
    <col min="3" max="3" width="29.33203125" customWidth="1"/>
    <col min="4" max="4" width="15.88671875" customWidth="1"/>
    <col min="5" max="5" width="10.6640625" customWidth="1"/>
    <col min="6" max="6" width="11.44140625" customWidth="1"/>
    <col min="7" max="8" width="10.44140625" customWidth="1"/>
    <col min="9" max="9" width="11.5546875" customWidth="1"/>
    <col min="10" max="13" width="10" customWidth="1"/>
    <col min="14" max="14" width="11.109375" customWidth="1"/>
    <col min="15" max="15" width="77" customWidth="1"/>
    <col min="16" max="17" width="35.88671875" customWidth="1"/>
    <col min="18" max="18" width="15.33203125" customWidth="1"/>
  </cols>
  <sheetData>
    <row r="1" spans="1:36" ht="39.6">
      <c r="A1" s="8" t="s">
        <v>15</v>
      </c>
      <c r="B1" s="9" t="s">
        <v>16</v>
      </c>
      <c r="C1" s="9" t="s">
        <v>17</v>
      </c>
      <c r="D1" s="9" t="s">
        <v>102</v>
      </c>
      <c r="E1" s="9" t="s">
        <v>103</v>
      </c>
      <c r="F1" s="9" t="s">
        <v>104</v>
      </c>
      <c r="G1" s="8" t="s">
        <v>105</v>
      </c>
      <c r="H1" s="9" t="s">
        <v>106</v>
      </c>
      <c r="I1" s="9" t="s">
        <v>108</v>
      </c>
      <c r="J1" s="9" t="s">
        <v>628</v>
      </c>
      <c r="K1" s="9" t="s">
        <v>629</v>
      </c>
      <c r="L1" s="9" t="s">
        <v>630</v>
      </c>
      <c r="M1" s="9" t="s">
        <v>113</v>
      </c>
      <c r="N1" s="8" t="s">
        <v>115</v>
      </c>
      <c r="O1" s="9" t="s">
        <v>116</v>
      </c>
      <c r="P1" s="9"/>
      <c r="Q1" s="9"/>
      <c r="R1" s="43"/>
      <c r="S1" s="43"/>
      <c r="T1" s="15"/>
      <c r="U1" s="15"/>
      <c r="V1" s="15"/>
      <c r="W1" s="15"/>
      <c r="X1" s="15"/>
      <c r="Y1" s="15"/>
      <c r="Z1" s="15"/>
      <c r="AA1" s="15"/>
      <c r="AB1" s="15"/>
      <c r="AC1" s="15"/>
      <c r="AD1" s="15"/>
      <c r="AE1" s="15"/>
      <c r="AF1" s="15"/>
      <c r="AG1" s="15"/>
      <c r="AH1" s="15"/>
      <c r="AI1" s="15"/>
      <c r="AJ1" s="15"/>
    </row>
    <row r="2" spans="1:36" ht="13.2">
      <c r="A2" s="16" t="s">
        <v>26</v>
      </c>
      <c r="B2" s="16" t="s">
        <v>27</v>
      </c>
      <c r="C2" s="16" t="s">
        <v>28</v>
      </c>
      <c r="D2" s="46" t="s">
        <v>122</v>
      </c>
      <c r="E2" s="46" t="s">
        <v>123</v>
      </c>
      <c r="F2" s="16" t="s">
        <v>140</v>
      </c>
      <c r="G2" s="49">
        <v>0.5625</v>
      </c>
      <c r="H2" s="79"/>
      <c r="I2" s="16" t="s">
        <v>140</v>
      </c>
      <c r="J2" s="16"/>
      <c r="K2" s="16">
        <v>5</v>
      </c>
      <c r="L2" s="16">
        <v>4</v>
      </c>
      <c r="M2" s="16">
        <f t="shared" ref="M2:M102" si="0">SUMIFS(K2:L2,K2:L2,"&lt;&gt;*NA*")</f>
        <v>9</v>
      </c>
      <c r="N2" s="57" t="e">
        <f ca="1">MULTIPLY(1, DIVIDE(M2,#REF!))</f>
        <v>#NAME?</v>
      </c>
      <c r="O2" s="19"/>
      <c r="P2" s="58"/>
      <c r="Q2" s="58"/>
      <c r="T2" s="19"/>
      <c r="U2" s="19"/>
      <c r="V2" s="19"/>
      <c r="W2" s="19"/>
      <c r="X2" s="19"/>
      <c r="Y2" s="19"/>
      <c r="Z2" s="19"/>
      <c r="AA2" s="19"/>
      <c r="AB2" s="19"/>
      <c r="AC2" s="19"/>
      <c r="AD2" s="19"/>
      <c r="AE2" s="19"/>
      <c r="AF2" s="19"/>
      <c r="AG2" s="19"/>
      <c r="AH2" s="19"/>
      <c r="AI2" s="19"/>
      <c r="AJ2" s="19"/>
    </row>
    <row r="3" spans="1:36" ht="13.2">
      <c r="A3" s="16" t="s">
        <v>26</v>
      </c>
      <c r="B3" s="16" t="s">
        <v>30</v>
      </c>
      <c r="C3" s="16" t="s">
        <v>31</v>
      </c>
      <c r="D3" s="46" t="s">
        <v>139</v>
      </c>
      <c r="E3" s="46" t="s">
        <v>123</v>
      </c>
      <c r="F3" s="16" t="s">
        <v>140</v>
      </c>
      <c r="G3" s="49">
        <v>0.5625</v>
      </c>
      <c r="H3" s="79"/>
      <c r="I3" s="16" t="s">
        <v>140</v>
      </c>
      <c r="J3" s="16"/>
      <c r="K3" s="16">
        <v>5</v>
      </c>
      <c r="L3" s="16">
        <v>6</v>
      </c>
      <c r="M3" s="16">
        <f t="shared" si="0"/>
        <v>11</v>
      </c>
      <c r="N3" s="57" t="e">
        <f ca="1">MULTIPLY(1, DIVIDE(M3,#REF!))</f>
        <v>#NAME?</v>
      </c>
      <c r="O3" s="19"/>
      <c r="P3" s="58"/>
      <c r="Q3" s="58"/>
      <c r="T3" s="19"/>
      <c r="U3" s="19"/>
      <c r="V3" s="19"/>
      <c r="W3" s="19"/>
      <c r="X3" s="19"/>
      <c r="Y3" s="19"/>
      <c r="Z3" s="19"/>
      <c r="AA3" s="19"/>
      <c r="AB3" s="19"/>
      <c r="AC3" s="19"/>
      <c r="AD3" s="19"/>
      <c r="AE3" s="19"/>
      <c r="AF3" s="19"/>
      <c r="AG3" s="19"/>
      <c r="AH3" s="19"/>
      <c r="AI3" s="19"/>
      <c r="AJ3" s="19"/>
    </row>
    <row r="4" spans="1:36" ht="13.2">
      <c r="A4" s="16" t="s">
        <v>26</v>
      </c>
      <c r="B4" s="16" t="s">
        <v>32</v>
      </c>
      <c r="C4" s="16" t="s">
        <v>33</v>
      </c>
      <c r="D4" s="46" t="s">
        <v>144</v>
      </c>
      <c r="E4" s="46" t="s">
        <v>123</v>
      </c>
      <c r="F4" s="16" t="s">
        <v>140</v>
      </c>
      <c r="G4" s="49">
        <v>0.5625</v>
      </c>
      <c r="H4" s="51">
        <v>10</v>
      </c>
      <c r="I4" s="16" t="s">
        <v>140</v>
      </c>
      <c r="J4" s="16"/>
      <c r="K4" s="16">
        <v>5</v>
      </c>
      <c r="L4" s="16">
        <v>0</v>
      </c>
      <c r="M4" s="16">
        <f t="shared" si="0"/>
        <v>5</v>
      </c>
      <c r="N4" s="57" t="e">
        <f ca="1">MULTIPLY(1, DIVIDE(M4,#REF!))</f>
        <v>#NAME?</v>
      </c>
      <c r="O4" s="64" t="s">
        <v>636</v>
      </c>
      <c r="P4" s="58"/>
      <c r="Q4" s="58"/>
      <c r="T4" s="19"/>
      <c r="U4" s="19"/>
      <c r="V4" s="19"/>
      <c r="W4" s="19"/>
      <c r="X4" s="19"/>
      <c r="Y4" s="19"/>
      <c r="Z4" s="19"/>
      <c r="AA4" s="19"/>
      <c r="AB4" s="19"/>
      <c r="AC4" s="19"/>
      <c r="AD4" s="19"/>
      <c r="AE4" s="19"/>
      <c r="AF4" s="19"/>
      <c r="AG4" s="19"/>
      <c r="AH4" s="19"/>
      <c r="AI4" s="19"/>
      <c r="AJ4" s="19"/>
    </row>
    <row r="5" spans="1:36" ht="13.2">
      <c r="A5" s="16" t="s">
        <v>26</v>
      </c>
      <c r="B5" s="16" t="s">
        <v>35</v>
      </c>
      <c r="C5" s="16" t="s">
        <v>36</v>
      </c>
      <c r="D5" s="46" t="s">
        <v>150</v>
      </c>
      <c r="E5" s="46" t="s">
        <v>123</v>
      </c>
      <c r="F5" s="16" t="s">
        <v>140</v>
      </c>
      <c r="G5" s="49">
        <v>0.5625</v>
      </c>
      <c r="H5" s="79"/>
      <c r="I5" s="16" t="s">
        <v>140</v>
      </c>
      <c r="J5" s="16"/>
      <c r="K5" s="16">
        <v>0</v>
      </c>
      <c r="L5" s="16">
        <v>0</v>
      </c>
      <c r="M5" s="16">
        <f t="shared" si="0"/>
        <v>0</v>
      </c>
      <c r="N5" s="57" t="e">
        <f ca="1">MULTIPLY(1, DIVIDE(M5,#REF!))</f>
        <v>#NAME?</v>
      </c>
      <c r="O5" s="16" t="s">
        <v>637</v>
      </c>
      <c r="P5" s="58"/>
      <c r="Q5" s="58"/>
      <c r="T5" s="19"/>
      <c r="U5" s="19"/>
      <c r="V5" s="19"/>
      <c r="W5" s="19"/>
      <c r="X5" s="19"/>
      <c r="Y5" s="19"/>
      <c r="Z5" s="19"/>
      <c r="AA5" s="19"/>
      <c r="AB5" s="19"/>
      <c r="AC5" s="19"/>
      <c r="AD5" s="19"/>
      <c r="AE5" s="19"/>
      <c r="AF5" s="19"/>
      <c r="AG5" s="19"/>
      <c r="AH5" s="19"/>
      <c r="AI5" s="19"/>
      <c r="AJ5" s="19"/>
    </row>
    <row r="6" spans="1:36" ht="13.2">
      <c r="A6" s="16" t="s">
        <v>26</v>
      </c>
      <c r="B6" s="4" t="s">
        <v>37</v>
      </c>
      <c r="C6" s="16" t="s">
        <v>38</v>
      </c>
      <c r="D6" s="46" t="s">
        <v>158</v>
      </c>
      <c r="E6" s="46" t="s">
        <v>159</v>
      </c>
      <c r="F6" s="16" t="s">
        <v>140</v>
      </c>
      <c r="G6" s="49">
        <v>0.60763888888888884</v>
      </c>
      <c r="H6" s="79"/>
      <c r="I6" s="16" t="s">
        <v>140</v>
      </c>
      <c r="J6" s="16"/>
      <c r="K6" s="16">
        <v>5</v>
      </c>
      <c r="L6" s="16">
        <v>10</v>
      </c>
      <c r="M6" s="16">
        <f t="shared" si="0"/>
        <v>15</v>
      </c>
      <c r="N6" s="57" t="e">
        <f ca="1">MULTIPLY(1, DIVIDE(M6,#REF!))</f>
        <v>#NAME?</v>
      </c>
      <c r="O6" s="19"/>
      <c r="P6" s="58"/>
      <c r="Q6" s="58"/>
      <c r="T6" s="19"/>
      <c r="U6" s="19"/>
      <c r="V6" s="19"/>
      <c r="W6" s="19"/>
      <c r="X6" s="19"/>
      <c r="Y6" s="19"/>
      <c r="Z6" s="19"/>
      <c r="AA6" s="19"/>
      <c r="AB6" s="19"/>
      <c r="AC6" s="19"/>
      <c r="AD6" s="19"/>
      <c r="AE6" s="19"/>
      <c r="AF6" s="19"/>
      <c r="AG6" s="19"/>
      <c r="AH6" s="19"/>
      <c r="AI6" s="19"/>
      <c r="AJ6" s="19"/>
    </row>
    <row r="7" spans="1:36" ht="13.2">
      <c r="A7" s="16" t="s">
        <v>26</v>
      </c>
      <c r="B7" s="16" t="s">
        <v>39</v>
      </c>
      <c r="C7" s="16" t="s">
        <v>40</v>
      </c>
      <c r="D7" s="46" t="s">
        <v>163</v>
      </c>
      <c r="E7" s="46" t="s">
        <v>159</v>
      </c>
      <c r="F7" s="16" t="s">
        <v>140</v>
      </c>
      <c r="G7" s="49">
        <v>0.60763888888888884</v>
      </c>
      <c r="H7" s="79"/>
      <c r="I7" s="16" t="s">
        <v>140</v>
      </c>
      <c r="J7" s="16"/>
      <c r="K7" s="16">
        <v>0</v>
      </c>
      <c r="L7" s="16">
        <v>0</v>
      </c>
      <c r="M7" s="16">
        <f t="shared" si="0"/>
        <v>0</v>
      </c>
      <c r="N7" s="57" t="e">
        <f ca="1">MULTIPLY(1, DIVIDE(M7,#REF!))</f>
        <v>#NAME?</v>
      </c>
      <c r="O7" s="16" t="s">
        <v>638</v>
      </c>
      <c r="P7" s="58"/>
      <c r="Q7" s="58"/>
      <c r="T7" s="19"/>
      <c r="U7" s="19"/>
      <c r="V7" s="19"/>
      <c r="W7" s="19"/>
      <c r="X7" s="19"/>
      <c r="Y7" s="19"/>
      <c r="Z7" s="19"/>
      <c r="AA7" s="19"/>
      <c r="AB7" s="19"/>
      <c r="AC7" s="19"/>
      <c r="AD7" s="19"/>
      <c r="AE7" s="19"/>
      <c r="AF7" s="19"/>
      <c r="AG7" s="19"/>
      <c r="AH7" s="19"/>
      <c r="AI7" s="19"/>
      <c r="AJ7" s="19"/>
    </row>
    <row r="8" spans="1:36" ht="13.2">
      <c r="A8" s="16" t="s">
        <v>26</v>
      </c>
      <c r="B8" s="16" t="s">
        <v>41</v>
      </c>
      <c r="C8" s="16" t="s">
        <v>42</v>
      </c>
      <c r="D8" s="46" t="s">
        <v>167</v>
      </c>
      <c r="E8" s="46" t="s">
        <v>159</v>
      </c>
      <c r="F8" s="16" t="s">
        <v>140</v>
      </c>
      <c r="G8" s="49">
        <v>0.60763888888888884</v>
      </c>
      <c r="H8" s="79"/>
      <c r="I8" s="16" t="s">
        <v>140</v>
      </c>
      <c r="J8" s="16"/>
      <c r="K8" s="16">
        <v>5</v>
      </c>
      <c r="L8" s="16">
        <v>0</v>
      </c>
      <c r="M8" s="16">
        <f t="shared" si="0"/>
        <v>5</v>
      </c>
      <c r="N8" s="57" t="e">
        <f ca="1">MULTIPLY(1, DIVIDE(M8,#REF!))</f>
        <v>#NAME?</v>
      </c>
      <c r="O8" s="19"/>
      <c r="P8" s="58"/>
      <c r="Q8" s="58"/>
      <c r="T8" s="19"/>
      <c r="U8" s="19"/>
      <c r="V8" s="19"/>
      <c r="W8" s="19"/>
      <c r="X8" s="19"/>
      <c r="Y8" s="19"/>
      <c r="Z8" s="19"/>
      <c r="AA8" s="19"/>
      <c r="AB8" s="19"/>
      <c r="AC8" s="19"/>
      <c r="AD8" s="19"/>
      <c r="AE8" s="19"/>
      <c r="AF8" s="19"/>
      <c r="AG8" s="19"/>
      <c r="AH8" s="19"/>
      <c r="AI8" s="19"/>
      <c r="AJ8" s="19"/>
    </row>
    <row r="9" spans="1:36" ht="13.2">
      <c r="A9" s="25" t="s">
        <v>44</v>
      </c>
      <c r="B9" s="16" t="s">
        <v>46</v>
      </c>
      <c r="C9" s="16" t="s">
        <v>47</v>
      </c>
      <c r="D9" s="46" t="s">
        <v>173</v>
      </c>
      <c r="E9" s="46" t="s">
        <v>174</v>
      </c>
      <c r="F9" s="16" t="s">
        <v>107</v>
      </c>
      <c r="G9" s="49"/>
      <c r="H9" s="79"/>
      <c r="I9" s="19"/>
      <c r="J9" s="16"/>
      <c r="K9" s="19"/>
      <c r="L9" s="19"/>
      <c r="M9" s="16">
        <f t="shared" si="0"/>
        <v>0</v>
      </c>
      <c r="N9" s="57" t="e">
        <f ca="1">MULTIPLY(1, DIVIDE(M9,#REF!))</f>
        <v>#NAME?</v>
      </c>
      <c r="O9" s="19"/>
      <c r="P9" s="58"/>
      <c r="Q9" s="58"/>
      <c r="T9" s="19"/>
      <c r="U9" s="19"/>
      <c r="V9" s="19"/>
      <c r="W9" s="19"/>
      <c r="X9" s="19"/>
      <c r="Y9" s="19"/>
      <c r="Z9" s="19"/>
      <c r="AA9" s="19"/>
      <c r="AB9" s="19"/>
      <c r="AC9" s="19"/>
      <c r="AD9" s="19"/>
      <c r="AE9" s="19"/>
      <c r="AF9" s="19"/>
      <c r="AG9" s="19"/>
      <c r="AH9" s="19"/>
      <c r="AI9" s="19"/>
      <c r="AJ9" s="19"/>
    </row>
    <row r="10" spans="1:36" ht="13.2">
      <c r="A10" s="25" t="s">
        <v>44</v>
      </c>
      <c r="B10" s="16" t="s">
        <v>48</v>
      </c>
      <c r="C10" s="16" t="s">
        <v>49</v>
      </c>
      <c r="D10" s="46" t="s">
        <v>179</v>
      </c>
      <c r="E10" s="46" t="s">
        <v>174</v>
      </c>
      <c r="F10" s="16" t="s">
        <v>140</v>
      </c>
      <c r="G10" s="49">
        <v>0.65277777777777779</v>
      </c>
      <c r="H10" s="79"/>
      <c r="I10" s="16" t="s">
        <v>140</v>
      </c>
      <c r="J10" s="16" t="s">
        <v>107</v>
      </c>
      <c r="K10" s="16">
        <v>5</v>
      </c>
      <c r="L10" s="16">
        <v>0</v>
      </c>
      <c r="M10" s="16">
        <f t="shared" si="0"/>
        <v>5</v>
      </c>
      <c r="N10" s="57" t="e">
        <f ca="1">MULTIPLY(1, DIVIDE(M10,#REF!))</f>
        <v>#NAME?</v>
      </c>
      <c r="O10" s="19"/>
      <c r="P10" s="58"/>
      <c r="Q10" s="58"/>
      <c r="T10" s="19"/>
      <c r="U10" s="19"/>
      <c r="V10" s="19"/>
      <c r="W10" s="19"/>
      <c r="X10" s="19"/>
      <c r="Y10" s="19"/>
      <c r="Z10" s="19"/>
      <c r="AA10" s="19"/>
      <c r="AB10" s="19"/>
      <c r="AC10" s="19"/>
      <c r="AD10" s="19"/>
      <c r="AE10" s="19"/>
      <c r="AF10" s="19"/>
      <c r="AG10" s="19"/>
      <c r="AH10" s="19"/>
      <c r="AI10" s="19"/>
      <c r="AJ10" s="19"/>
    </row>
    <row r="11" spans="1:36" ht="13.2">
      <c r="A11" s="25" t="s">
        <v>44</v>
      </c>
      <c r="B11" s="16" t="s">
        <v>54</v>
      </c>
      <c r="C11" s="16" t="s">
        <v>55</v>
      </c>
      <c r="D11" s="46" t="s">
        <v>182</v>
      </c>
      <c r="E11" s="46" t="s">
        <v>174</v>
      </c>
      <c r="F11" s="16" t="s">
        <v>140</v>
      </c>
      <c r="G11" s="49">
        <v>0.65277777777777779</v>
      </c>
      <c r="H11" s="79"/>
      <c r="I11" s="16" t="s">
        <v>140</v>
      </c>
      <c r="J11" s="16" t="s">
        <v>107</v>
      </c>
      <c r="K11" s="16"/>
      <c r="L11" s="16">
        <v>6</v>
      </c>
      <c r="M11" s="16">
        <f t="shared" si="0"/>
        <v>6</v>
      </c>
      <c r="N11" s="57" t="e">
        <f ca="1">MULTIPLY(1, DIVIDE(M11,#REF!))</f>
        <v>#NAME?</v>
      </c>
      <c r="O11" s="16" t="s">
        <v>642</v>
      </c>
      <c r="P11" s="58"/>
      <c r="Q11" s="58"/>
      <c r="T11" s="19"/>
      <c r="U11" s="19"/>
      <c r="V11" s="19"/>
      <c r="W11" s="19"/>
      <c r="X11" s="19"/>
      <c r="Y11" s="19"/>
      <c r="Z11" s="19"/>
      <c r="AA11" s="19"/>
      <c r="AB11" s="19"/>
      <c r="AC11" s="19"/>
      <c r="AD11" s="19"/>
      <c r="AE11" s="19"/>
      <c r="AF11" s="19"/>
      <c r="AG11" s="19"/>
      <c r="AH11" s="19"/>
      <c r="AI11" s="19"/>
      <c r="AJ11" s="19"/>
    </row>
    <row r="12" spans="1:36" ht="13.2">
      <c r="A12" s="25" t="s">
        <v>44</v>
      </c>
      <c r="B12" s="16" t="s">
        <v>56</v>
      </c>
      <c r="C12" s="16" t="s">
        <v>57</v>
      </c>
      <c r="D12" s="46" t="s">
        <v>186</v>
      </c>
      <c r="E12" s="46" t="s">
        <v>174</v>
      </c>
      <c r="F12" s="16" t="s">
        <v>140</v>
      </c>
      <c r="G12" s="49">
        <v>0.65277777777777779</v>
      </c>
      <c r="H12" s="79"/>
      <c r="I12" s="16" t="s">
        <v>140</v>
      </c>
      <c r="J12" s="16"/>
      <c r="K12" s="16">
        <v>4</v>
      </c>
      <c r="L12" s="16">
        <v>4</v>
      </c>
      <c r="M12" s="16">
        <f t="shared" si="0"/>
        <v>8</v>
      </c>
      <c r="N12" s="57" t="e">
        <f ca="1">MULTIPLY(1, DIVIDE(M12,#REF!))</f>
        <v>#NAME?</v>
      </c>
      <c r="O12" s="19"/>
      <c r="P12" s="58"/>
      <c r="Q12" s="58"/>
      <c r="T12" s="19"/>
      <c r="U12" s="19"/>
      <c r="V12" s="19"/>
      <c r="W12" s="19"/>
      <c r="X12" s="19"/>
      <c r="Y12" s="19"/>
      <c r="Z12" s="19"/>
      <c r="AA12" s="19"/>
      <c r="AB12" s="19"/>
      <c r="AC12" s="19"/>
      <c r="AD12" s="19"/>
      <c r="AE12" s="19"/>
      <c r="AF12" s="19"/>
      <c r="AG12" s="19"/>
      <c r="AH12" s="19"/>
      <c r="AI12" s="19"/>
      <c r="AJ12" s="19"/>
    </row>
    <row r="13" spans="1:36" ht="13.2">
      <c r="A13" s="25" t="s">
        <v>44</v>
      </c>
      <c r="B13" s="16" t="s">
        <v>58</v>
      </c>
      <c r="C13" s="16" t="s">
        <v>59</v>
      </c>
      <c r="D13" s="46" t="s">
        <v>193</v>
      </c>
      <c r="E13" s="46" t="s">
        <v>195</v>
      </c>
      <c r="F13" s="16" t="s">
        <v>107</v>
      </c>
      <c r="G13" s="51"/>
      <c r="H13" s="79"/>
      <c r="I13" s="19"/>
      <c r="J13" s="16"/>
      <c r="K13" s="19"/>
      <c r="L13" s="19"/>
      <c r="M13" s="16">
        <f t="shared" si="0"/>
        <v>0</v>
      </c>
      <c r="N13" s="57" t="e">
        <f ca="1">MULTIPLY(1, DIVIDE(M13,#REF!))</f>
        <v>#NAME?</v>
      </c>
      <c r="O13" s="16" t="s">
        <v>642</v>
      </c>
      <c r="P13" s="58"/>
      <c r="Q13" s="58"/>
      <c r="T13" s="19"/>
      <c r="U13" s="19"/>
      <c r="V13" s="19"/>
      <c r="W13" s="19"/>
      <c r="X13" s="19"/>
      <c r="Y13" s="19"/>
      <c r="Z13" s="19"/>
      <c r="AA13" s="19"/>
      <c r="AB13" s="19"/>
      <c r="AC13" s="19"/>
      <c r="AD13" s="19"/>
      <c r="AE13" s="19"/>
      <c r="AF13" s="19"/>
      <c r="AG13" s="19"/>
      <c r="AH13" s="19"/>
      <c r="AI13" s="19"/>
      <c r="AJ13" s="19"/>
    </row>
    <row r="14" spans="1:36" ht="13.2">
      <c r="A14" s="25" t="s">
        <v>44</v>
      </c>
      <c r="B14" s="16" t="s">
        <v>60</v>
      </c>
      <c r="C14" s="16" t="s">
        <v>61</v>
      </c>
      <c r="D14" s="46" t="s">
        <v>200</v>
      </c>
      <c r="E14" s="46" t="s">
        <v>195</v>
      </c>
      <c r="F14" s="16" t="s">
        <v>140</v>
      </c>
      <c r="G14" s="49">
        <v>0.69791666666666663</v>
      </c>
      <c r="H14" s="79"/>
      <c r="I14" s="16" t="s">
        <v>140</v>
      </c>
      <c r="J14" s="16" t="s">
        <v>107</v>
      </c>
      <c r="K14" s="19"/>
      <c r="L14" s="19"/>
      <c r="M14" s="16">
        <f t="shared" si="0"/>
        <v>0</v>
      </c>
      <c r="N14" s="57" t="e">
        <f ca="1">MULTIPLY(1, DIVIDE(M14,#REF!))</f>
        <v>#NAME?</v>
      </c>
      <c r="O14" s="16" t="s">
        <v>642</v>
      </c>
      <c r="P14" s="58"/>
      <c r="Q14" s="58"/>
      <c r="T14" s="19"/>
      <c r="U14" s="19"/>
      <c r="V14" s="19"/>
      <c r="W14" s="19"/>
      <c r="X14" s="19"/>
      <c r="Y14" s="19"/>
      <c r="Z14" s="19"/>
      <c r="AA14" s="19"/>
      <c r="AB14" s="19"/>
      <c r="AC14" s="19"/>
      <c r="AD14" s="19"/>
      <c r="AE14" s="19"/>
      <c r="AF14" s="19"/>
      <c r="AG14" s="19"/>
      <c r="AH14" s="19"/>
      <c r="AI14" s="19"/>
      <c r="AJ14" s="19"/>
    </row>
    <row r="15" spans="1:36" ht="13.2">
      <c r="A15" s="25" t="s">
        <v>44</v>
      </c>
      <c r="B15" s="16" t="s">
        <v>62</v>
      </c>
      <c r="C15" s="16" t="s">
        <v>63</v>
      </c>
      <c r="D15" s="46" t="s">
        <v>207</v>
      </c>
      <c r="E15" s="46" t="s">
        <v>195</v>
      </c>
      <c r="F15" s="16" t="s">
        <v>140</v>
      </c>
      <c r="G15" s="49">
        <v>0.69791666666666663</v>
      </c>
      <c r="H15" s="79"/>
      <c r="I15" s="16" t="s">
        <v>140</v>
      </c>
      <c r="J15" s="16" t="s">
        <v>107</v>
      </c>
      <c r="K15" s="16"/>
      <c r="L15" s="16"/>
      <c r="M15" s="16">
        <f t="shared" si="0"/>
        <v>0</v>
      </c>
      <c r="N15" s="57" t="e">
        <f ca="1">MULTIPLY(1, DIVIDE(M15,#REF!))</f>
        <v>#NAME?</v>
      </c>
      <c r="O15" s="16" t="s">
        <v>642</v>
      </c>
      <c r="P15" s="58"/>
      <c r="Q15" s="58"/>
      <c r="T15" s="19"/>
      <c r="U15" s="19"/>
      <c r="V15" s="19"/>
      <c r="W15" s="19"/>
      <c r="X15" s="19"/>
      <c r="Y15" s="19"/>
      <c r="Z15" s="19"/>
      <c r="AA15" s="19"/>
      <c r="AB15" s="19"/>
      <c r="AC15" s="19"/>
      <c r="AD15" s="19"/>
      <c r="AE15" s="19"/>
      <c r="AF15" s="19"/>
      <c r="AG15" s="19"/>
      <c r="AH15" s="19"/>
      <c r="AI15" s="19"/>
      <c r="AJ15" s="19"/>
    </row>
    <row r="16" spans="1:36" ht="13.2">
      <c r="A16" s="16" t="s">
        <v>64</v>
      </c>
      <c r="B16" s="16" t="s">
        <v>635</v>
      </c>
      <c r="C16" s="16" t="s">
        <v>66</v>
      </c>
      <c r="D16" s="46" t="s">
        <v>213</v>
      </c>
      <c r="E16" s="46" t="s">
        <v>214</v>
      </c>
      <c r="F16" s="16" t="s">
        <v>140</v>
      </c>
      <c r="G16" s="82">
        <v>0.65208333333333335</v>
      </c>
      <c r="H16" s="79"/>
      <c r="I16" s="16" t="s">
        <v>140</v>
      </c>
      <c r="J16" s="16"/>
      <c r="K16" s="16">
        <v>5</v>
      </c>
      <c r="L16" s="16">
        <v>10</v>
      </c>
      <c r="M16" s="16">
        <f t="shared" si="0"/>
        <v>15</v>
      </c>
      <c r="N16" s="57" t="e">
        <f ca="1">MULTIPLY(1, DIVIDE(M16,#REF!))</f>
        <v>#NAME?</v>
      </c>
      <c r="O16" s="19"/>
      <c r="P16" s="58"/>
      <c r="Q16" s="58"/>
      <c r="T16" s="19"/>
      <c r="U16" s="19"/>
      <c r="V16" s="19"/>
      <c r="W16" s="19"/>
      <c r="X16" s="19"/>
      <c r="Y16" s="19"/>
      <c r="Z16" s="19"/>
      <c r="AA16" s="19"/>
      <c r="AB16" s="19"/>
      <c r="AC16" s="19"/>
      <c r="AD16" s="19"/>
      <c r="AE16" s="19"/>
      <c r="AF16" s="19"/>
      <c r="AG16" s="19"/>
      <c r="AH16" s="19"/>
      <c r="AI16" s="19"/>
      <c r="AJ16" s="19"/>
    </row>
    <row r="17" spans="1:36" ht="13.2">
      <c r="A17" s="16" t="s">
        <v>64</v>
      </c>
      <c r="B17" s="16" t="s">
        <v>68</v>
      </c>
      <c r="C17" s="16" t="s">
        <v>69</v>
      </c>
      <c r="D17" s="46" t="s">
        <v>218</v>
      </c>
      <c r="E17" s="46" t="s">
        <v>214</v>
      </c>
      <c r="F17" s="16" t="s">
        <v>140</v>
      </c>
      <c r="G17" s="116">
        <v>0.65208333333333335</v>
      </c>
      <c r="H17" s="79"/>
      <c r="I17" s="16" t="s">
        <v>140</v>
      </c>
      <c r="J17" s="16"/>
      <c r="K17" s="16">
        <v>5</v>
      </c>
      <c r="L17" s="16">
        <v>6</v>
      </c>
      <c r="M17" s="16">
        <f t="shared" si="0"/>
        <v>11</v>
      </c>
      <c r="N17" s="57" t="e">
        <f ca="1">MULTIPLY(1, DIVIDE(M17,#REF!))</f>
        <v>#NAME?</v>
      </c>
      <c r="O17" s="16"/>
      <c r="P17" s="58"/>
      <c r="Q17" s="58"/>
      <c r="T17" s="19"/>
      <c r="U17" s="19"/>
      <c r="V17" s="19"/>
      <c r="W17" s="19"/>
      <c r="X17" s="19"/>
      <c r="Y17" s="19"/>
      <c r="Z17" s="19"/>
      <c r="AA17" s="19"/>
      <c r="AB17" s="19"/>
      <c r="AC17" s="19"/>
      <c r="AD17" s="19"/>
      <c r="AE17" s="19"/>
      <c r="AF17" s="19"/>
      <c r="AG17" s="19"/>
      <c r="AH17" s="19"/>
      <c r="AI17" s="19"/>
      <c r="AJ17" s="19"/>
    </row>
    <row r="18" spans="1:36" ht="13.2">
      <c r="A18" s="16" t="s">
        <v>64</v>
      </c>
      <c r="B18" s="16" t="s">
        <v>70</v>
      </c>
      <c r="C18" s="16" t="s">
        <v>71</v>
      </c>
      <c r="D18" s="46" t="s">
        <v>220</v>
      </c>
      <c r="E18" s="46" t="s">
        <v>214</v>
      </c>
      <c r="F18" s="16" t="s">
        <v>140</v>
      </c>
      <c r="G18" s="116">
        <v>0.65208333333333335</v>
      </c>
      <c r="H18" s="79"/>
      <c r="I18" s="16" t="s">
        <v>140</v>
      </c>
      <c r="J18" s="16"/>
      <c r="K18" s="16">
        <v>5</v>
      </c>
      <c r="L18" s="16">
        <v>10</v>
      </c>
      <c r="M18" s="16">
        <f t="shared" si="0"/>
        <v>15</v>
      </c>
      <c r="N18" s="57" t="e">
        <f ca="1">MULTIPLY(1, DIVIDE(M18,#REF!))</f>
        <v>#NAME?</v>
      </c>
      <c r="O18" s="19"/>
      <c r="P18" s="58"/>
      <c r="Q18" s="58"/>
      <c r="T18" s="19"/>
      <c r="U18" s="19"/>
      <c r="V18" s="19"/>
      <c r="W18" s="19"/>
      <c r="X18" s="19"/>
      <c r="Y18" s="19"/>
      <c r="Z18" s="19"/>
      <c r="AA18" s="19"/>
      <c r="AB18" s="19"/>
      <c r="AC18" s="19"/>
      <c r="AD18" s="19"/>
      <c r="AE18" s="19"/>
      <c r="AF18" s="19"/>
      <c r="AG18" s="19"/>
      <c r="AH18" s="19"/>
      <c r="AI18" s="19"/>
      <c r="AJ18" s="19"/>
    </row>
    <row r="19" spans="1:36" ht="13.2">
      <c r="A19" s="16" t="s">
        <v>64</v>
      </c>
      <c r="B19" s="16" t="s">
        <v>72</v>
      </c>
      <c r="C19" s="16" t="s">
        <v>73</v>
      </c>
      <c r="D19" s="46" t="s">
        <v>225</v>
      </c>
      <c r="E19" s="46" t="s">
        <v>214</v>
      </c>
      <c r="F19" s="16" t="s">
        <v>140</v>
      </c>
      <c r="G19" s="82">
        <v>0.65208333333333335</v>
      </c>
      <c r="H19" s="79"/>
      <c r="I19" s="16" t="s">
        <v>140</v>
      </c>
      <c r="J19" s="16"/>
      <c r="K19" s="16">
        <v>5</v>
      </c>
      <c r="L19" s="16">
        <v>10</v>
      </c>
      <c r="M19" s="16">
        <f t="shared" si="0"/>
        <v>15</v>
      </c>
      <c r="N19" s="57" t="e">
        <f ca="1">MULTIPLY(1, DIVIDE(M19,#REF!))</f>
        <v>#NAME?</v>
      </c>
      <c r="O19" s="19"/>
      <c r="P19" s="58"/>
      <c r="Q19" s="58"/>
      <c r="T19" s="19"/>
      <c r="U19" s="19"/>
      <c r="V19" s="19"/>
      <c r="W19" s="19"/>
      <c r="X19" s="19"/>
      <c r="Y19" s="19"/>
      <c r="Z19" s="19"/>
      <c r="AA19" s="19"/>
      <c r="AB19" s="19"/>
      <c r="AC19" s="19"/>
      <c r="AD19" s="19"/>
      <c r="AE19" s="19"/>
      <c r="AF19" s="19"/>
      <c r="AG19" s="19"/>
      <c r="AH19" s="19"/>
      <c r="AI19" s="19"/>
      <c r="AJ19" s="19"/>
    </row>
    <row r="20" spans="1:36" ht="13.2">
      <c r="A20" s="16" t="s">
        <v>64</v>
      </c>
      <c r="B20" s="16" t="s">
        <v>74</v>
      </c>
      <c r="C20" s="16" t="s">
        <v>75</v>
      </c>
      <c r="D20" s="46" t="s">
        <v>230</v>
      </c>
      <c r="E20" s="46" t="s">
        <v>231</v>
      </c>
      <c r="F20" s="16" t="s">
        <v>140</v>
      </c>
      <c r="G20" s="49">
        <v>0.69791666666666663</v>
      </c>
      <c r="H20" s="79"/>
      <c r="I20" s="16" t="s">
        <v>140</v>
      </c>
      <c r="J20" s="16"/>
      <c r="K20" s="16">
        <v>5</v>
      </c>
      <c r="L20" s="16">
        <v>0</v>
      </c>
      <c r="M20" s="16">
        <f t="shared" si="0"/>
        <v>5</v>
      </c>
      <c r="N20" s="57" t="e">
        <f ca="1">MULTIPLY(1, DIVIDE(M20,#REF!))</f>
        <v>#NAME?</v>
      </c>
      <c r="O20" s="19"/>
      <c r="P20" s="58"/>
      <c r="Q20" s="58"/>
      <c r="T20" s="19"/>
      <c r="U20" s="19"/>
      <c r="V20" s="19"/>
      <c r="W20" s="19"/>
      <c r="X20" s="19"/>
      <c r="Y20" s="19"/>
      <c r="Z20" s="19"/>
      <c r="AA20" s="19"/>
      <c r="AB20" s="19"/>
      <c r="AC20" s="19"/>
      <c r="AD20" s="19"/>
      <c r="AE20" s="19"/>
      <c r="AF20" s="19"/>
      <c r="AG20" s="19"/>
      <c r="AH20" s="19"/>
      <c r="AI20" s="19"/>
      <c r="AJ20" s="19"/>
    </row>
    <row r="21" spans="1:36" ht="13.2">
      <c r="A21" s="16" t="s">
        <v>64</v>
      </c>
      <c r="B21" s="16" t="s">
        <v>78</v>
      </c>
      <c r="C21" s="16" t="s">
        <v>80</v>
      </c>
      <c r="D21" s="46" t="s">
        <v>237</v>
      </c>
      <c r="E21" s="46" t="s">
        <v>231</v>
      </c>
      <c r="F21" s="16" t="s">
        <v>140</v>
      </c>
      <c r="G21" s="49">
        <v>0.6958333333333333</v>
      </c>
      <c r="H21" s="79"/>
      <c r="I21" s="16" t="s">
        <v>140</v>
      </c>
      <c r="J21" s="16"/>
      <c r="K21" s="16">
        <v>5</v>
      </c>
      <c r="L21" s="16">
        <v>10</v>
      </c>
      <c r="M21" s="16">
        <f t="shared" si="0"/>
        <v>15</v>
      </c>
      <c r="N21" s="57" t="e">
        <f ca="1">MULTIPLY(1, DIVIDE(M21,#REF!))</f>
        <v>#NAME?</v>
      </c>
      <c r="O21" s="19"/>
      <c r="P21" s="58"/>
      <c r="Q21" s="58"/>
      <c r="T21" s="19"/>
      <c r="U21" s="19"/>
      <c r="V21" s="19"/>
      <c r="W21" s="19"/>
      <c r="X21" s="19"/>
      <c r="Y21" s="19"/>
      <c r="Z21" s="19"/>
      <c r="AA21" s="19"/>
      <c r="AB21" s="19"/>
      <c r="AC21" s="19"/>
      <c r="AD21" s="19"/>
      <c r="AE21" s="19"/>
      <c r="AF21" s="19"/>
      <c r="AG21" s="19"/>
      <c r="AH21" s="19"/>
      <c r="AI21" s="19"/>
      <c r="AJ21" s="19"/>
    </row>
    <row r="22" spans="1:36" ht="13.2">
      <c r="A22" s="16" t="s">
        <v>64</v>
      </c>
      <c r="B22" s="16" t="s">
        <v>126</v>
      </c>
      <c r="C22" s="16" t="s">
        <v>82</v>
      </c>
      <c r="D22" s="46" t="s">
        <v>241</v>
      </c>
      <c r="E22" s="46" t="s">
        <v>231</v>
      </c>
      <c r="F22" s="16" t="s">
        <v>140</v>
      </c>
      <c r="G22" s="49">
        <v>0.69444444444444442</v>
      </c>
      <c r="H22" s="79"/>
      <c r="I22" s="16" t="s">
        <v>140</v>
      </c>
      <c r="J22" s="16"/>
      <c r="K22" s="16">
        <v>5</v>
      </c>
      <c r="L22" s="16">
        <v>4</v>
      </c>
      <c r="M22" s="16">
        <f t="shared" si="0"/>
        <v>9</v>
      </c>
      <c r="N22" s="57" t="e">
        <f ca="1">MULTIPLY(1, DIVIDE(M22,#REF!))</f>
        <v>#NAME?</v>
      </c>
      <c r="O22" s="19"/>
      <c r="P22" s="58"/>
      <c r="Q22" s="58"/>
      <c r="T22" s="19"/>
      <c r="U22" s="19"/>
      <c r="V22" s="19"/>
      <c r="W22" s="19"/>
      <c r="X22" s="19"/>
      <c r="Y22" s="19"/>
      <c r="Z22" s="19"/>
      <c r="AA22" s="19"/>
      <c r="AB22" s="19"/>
      <c r="AC22" s="19"/>
      <c r="AD22" s="19"/>
      <c r="AE22" s="19"/>
      <c r="AF22" s="19"/>
      <c r="AG22" s="19"/>
      <c r="AH22" s="19"/>
      <c r="AI22" s="19"/>
      <c r="AJ22" s="19"/>
    </row>
    <row r="23" spans="1:36" ht="13.2">
      <c r="A23" s="16" t="s">
        <v>64</v>
      </c>
      <c r="B23" s="16" t="s">
        <v>209</v>
      </c>
      <c r="C23" s="16" t="s">
        <v>210</v>
      </c>
      <c r="D23" s="46" t="s">
        <v>596</v>
      </c>
      <c r="E23" s="46" t="s">
        <v>231</v>
      </c>
      <c r="F23" s="16" t="s">
        <v>140</v>
      </c>
      <c r="G23" s="49">
        <v>0.69652777777777775</v>
      </c>
      <c r="H23" s="79"/>
      <c r="I23" s="16" t="s">
        <v>140</v>
      </c>
      <c r="J23" s="16"/>
      <c r="K23" s="16">
        <v>4</v>
      </c>
      <c r="L23" s="16">
        <v>5</v>
      </c>
      <c r="M23" s="16">
        <f t="shared" si="0"/>
        <v>9</v>
      </c>
      <c r="N23" s="57" t="e">
        <f ca="1">MULTIPLY(1, DIVIDE(M23,#REF!))</f>
        <v>#NAME?</v>
      </c>
      <c r="O23" s="19"/>
      <c r="P23" s="58"/>
      <c r="Q23" s="58"/>
      <c r="T23" s="19"/>
      <c r="U23" s="19"/>
      <c r="V23" s="19"/>
      <c r="W23" s="19"/>
      <c r="X23" s="19"/>
      <c r="Y23" s="19"/>
      <c r="Z23" s="19"/>
      <c r="AA23" s="19"/>
      <c r="AB23" s="19"/>
      <c r="AC23" s="19"/>
      <c r="AD23" s="19"/>
      <c r="AE23" s="19"/>
      <c r="AF23" s="19"/>
      <c r="AG23" s="19"/>
      <c r="AH23" s="19"/>
      <c r="AI23" s="19"/>
      <c r="AJ23" s="19"/>
    </row>
    <row r="24" spans="1:36" ht="13.2">
      <c r="A24" s="16" t="s">
        <v>84</v>
      </c>
      <c r="B24" s="16" t="s">
        <v>85</v>
      </c>
      <c r="C24" s="16" t="s">
        <v>86</v>
      </c>
      <c r="D24" s="46" t="s">
        <v>244</v>
      </c>
      <c r="E24" s="46" t="s">
        <v>245</v>
      </c>
      <c r="F24" s="16" t="s">
        <v>140</v>
      </c>
      <c r="G24" s="49">
        <v>0.5625</v>
      </c>
      <c r="H24" s="51"/>
      <c r="I24" s="51" t="s">
        <v>140</v>
      </c>
      <c r="J24" s="16"/>
      <c r="K24" s="16">
        <v>6</v>
      </c>
      <c r="L24" s="16">
        <v>4</v>
      </c>
      <c r="M24" s="16">
        <f t="shared" si="0"/>
        <v>10</v>
      </c>
      <c r="N24" s="57" t="e">
        <f ca="1">MULTIPLY(1, DIVIDE(M24,#REF!))</f>
        <v>#NAME?</v>
      </c>
      <c r="O24" s="19"/>
      <c r="P24" s="58"/>
      <c r="Q24" s="58"/>
      <c r="T24" s="19"/>
      <c r="U24" s="19"/>
      <c r="V24" s="19"/>
      <c r="W24" s="19"/>
      <c r="X24" s="19"/>
      <c r="Y24" s="19"/>
      <c r="Z24" s="19"/>
      <c r="AA24" s="19"/>
      <c r="AB24" s="19"/>
      <c r="AC24" s="19"/>
      <c r="AD24" s="19"/>
      <c r="AE24" s="19"/>
      <c r="AF24" s="19"/>
      <c r="AG24" s="19"/>
      <c r="AH24" s="19"/>
      <c r="AI24" s="19"/>
      <c r="AJ24" s="19"/>
    </row>
    <row r="25" spans="1:36" ht="13.2">
      <c r="A25" s="16" t="s">
        <v>84</v>
      </c>
      <c r="B25" s="16" t="s">
        <v>91</v>
      </c>
      <c r="C25" s="16" t="s">
        <v>92</v>
      </c>
      <c r="D25" s="46" t="s">
        <v>251</v>
      </c>
      <c r="E25" s="46" t="s">
        <v>245</v>
      </c>
      <c r="F25" s="16" t="s">
        <v>140</v>
      </c>
      <c r="G25" s="49">
        <v>0.5625</v>
      </c>
      <c r="H25" s="51"/>
      <c r="I25" s="16" t="s">
        <v>140</v>
      </c>
      <c r="J25" s="16"/>
      <c r="K25" s="16">
        <v>5</v>
      </c>
      <c r="L25" s="156">
        <v>6</v>
      </c>
      <c r="M25" s="16">
        <f t="shared" si="0"/>
        <v>11</v>
      </c>
      <c r="N25" s="57" t="e">
        <f ca="1">MULTIPLY(1, DIVIDE(M25,#REF!))</f>
        <v>#NAME?</v>
      </c>
      <c r="O25" s="19"/>
      <c r="P25" s="58"/>
      <c r="Q25" s="58"/>
      <c r="T25" s="19"/>
      <c r="U25" s="19"/>
      <c r="V25" s="19"/>
      <c r="W25" s="19"/>
      <c r="X25" s="19"/>
      <c r="Y25" s="19"/>
      <c r="Z25" s="19"/>
      <c r="AA25" s="19"/>
      <c r="AB25" s="19"/>
      <c r="AC25" s="19"/>
      <c r="AD25" s="19"/>
      <c r="AE25" s="19"/>
      <c r="AF25" s="19"/>
      <c r="AG25" s="19"/>
      <c r="AH25" s="19"/>
      <c r="AI25" s="19"/>
      <c r="AJ25" s="19"/>
    </row>
    <row r="26" spans="1:36" ht="13.2">
      <c r="A26" s="16" t="s">
        <v>84</v>
      </c>
      <c r="B26" s="16" t="s">
        <v>95</v>
      </c>
      <c r="C26" s="16" t="s">
        <v>96</v>
      </c>
      <c r="D26" s="46" t="s">
        <v>259</v>
      </c>
      <c r="E26" s="46" t="s">
        <v>245</v>
      </c>
      <c r="F26" s="16" t="s">
        <v>140</v>
      </c>
      <c r="G26" s="49">
        <v>0.5625</v>
      </c>
      <c r="H26" s="51"/>
      <c r="I26" s="16" t="s">
        <v>140</v>
      </c>
      <c r="J26" s="16"/>
      <c r="K26" s="156" t="s">
        <v>29</v>
      </c>
      <c r="L26" s="16">
        <v>10</v>
      </c>
      <c r="M26" s="16">
        <f t="shared" si="0"/>
        <v>10</v>
      </c>
      <c r="N26" s="57" t="e">
        <f ca="1">MULTIPLY(1, DIVIDE(M26,#REF!))</f>
        <v>#NAME?</v>
      </c>
      <c r="O26" s="19"/>
      <c r="P26" s="58"/>
      <c r="Q26" s="58"/>
      <c r="T26" s="19"/>
      <c r="U26" s="19"/>
      <c r="V26" s="19"/>
      <c r="W26" s="19"/>
      <c r="X26" s="19"/>
      <c r="Y26" s="19"/>
      <c r="Z26" s="19"/>
      <c r="AA26" s="19"/>
      <c r="AB26" s="19"/>
      <c r="AC26" s="19"/>
      <c r="AD26" s="19"/>
      <c r="AE26" s="19"/>
      <c r="AF26" s="19"/>
      <c r="AG26" s="19"/>
      <c r="AH26" s="19"/>
      <c r="AI26" s="19"/>
      <c r="AJ26" s="19"/>
    </row>
    <row r="27" spans="1:36" ht="13.2">
      <c r="A27" s="16" t="s">
        <v>84</v>
      </c>
      <c r="B27" s="16" t="s">
        <v>99</v>
      </c>
      <c r="C27" s="16" t="s">
        <v>100</v>
      </c>
      <c r="D27" s="46" t="s">
        <v>262</v>
      </c>
      <c r="E27" s="46" t="s">
        <v>245</v>
      </c>
      <c r="F27" s="16" t="s">
        <v>140</v>
      </c>
      <c r="G27" s="49">
        <v>0.5625</v>
      </c>
      <c r="H27" s="51"/>
      <c r="I27" s="16" t="s">
        <v>140</v>
      </c>
      <c r="J27" s="16"/>
      <c r="K27" s="16">
        <v>5</v>
      </c>
      <c r="L27" s="16">
        <v>10</v>
      </c>
      <c r="M27" s="16">
        <f t="shared" si="0"/>
        <v>15</v>
      </c>
      <c r="N27" s="57" t="e">
        <f ca="1">MULTIPLY(1, DIVIDE(M27,#REF!))</f>
        <v>#NAME?</v>
      </c>
      <c r="O27" s="19"/>
      <c r="P27" s="58"/>
      <c r="Q27" s="58"/>
      <c r="T27" s="19"/>
      <c r="U27" s="19"/>
      <c r="V27" s="19"/>
      <c r="W27" s="19"/>
      <c r="X27" s="19"/>
      <c r="Y27" s="19"/>
      <c r="Z27" s="19"/>
      <c r="AA27" s="19"/>
      <c r="AB27" s="19"/>
      <c r="AC27" s="19"/>
      <c r="AD27" s="19"/>
      <c r="AE27" s="19"/>
      <c r="AF27" s="19"/>
      <c r="AG27" s="19"/>
      <c r="AH27" s="19"/>
      <c r="AI27" s="19"/>
      <c r="AJ27" s="19"/>
    </row>
    <row r="28" spans="1:36" ht="13.2">
      <c r="A28" s="16" t="s">
        <v>84</v>
      </c>
      <c r="B28" s="16" t="s">
        <v>111</v>
      </c>
      <c r="C28" s="16" t="s">
        <v>114</v>
      </c>
      <c r="D28" s="46" t="s">
        <v>271</v>
      </c>
      <c r="E28" s="46" t="s">
        <v>272</v>
      </c>
      <c r="F28" s="16" t="s">
        <v>140</v>
      </c>
      <c r="G28" s="91">
        <v>0.10902777777777778</v>
      </c>
      <c r="H28" s="51">
        <v>2</v>
      </c>
      <c r="I28" s="16" t="s">
        <v>140</v>
      </c>
      <c r="J28" s="16"/>
      <c r="K28" s="16">
        <v>6</v>
      </c>
      <c r="L28" s="16">
        <v>4</v>
      </c>
      <c r="M28" s="16">
        <f t="shared" si="0"/>
        <v>10</v>
      </c>
      <c r="N28" s="57" t="e">
        <f ca="1">MULTIPLY(1, DIVIDE(M28,#REF!))</f>
        <v>#NAME?</v>
      </c>
      <c r="O28" s="19"/>
      <c r="P28" s="58"/>
      <c r="Q28" s="58"/>
      <c r="T28" s="19"/>
      <c r="U28" s="19"/>
      <c r="V28" s="19"/>
      <c r="W28" s="19"/>
      <c r="X28" s="19"/>
      <c r="Y28" s="19"/>
      <c r="Z28" s="19"/>
      <c r="AA28" s="19"/>
      <c r="AB28" s="19"/>
      <c r="AC28" s="19"/>
      <c r="AD28" s="19"/>
      <c r="AE28" s="19"/>
      <c r="AF28" s="19"/>
      <c r="AG28" s="19"/>
      <c r="AH28" s="19"/>
      <c r="AI28" s="19"/>
      <c r="AJ28" s="19"/>
    </row>
    <row r="29" spans="1:36" ht="13.2">
      <c r="A29" s="16" t="s">
        <v>84</v>
      </c>
      <c r="B29" s="16" t="s">
        <v>120</v>
      </c>
      <c r="C29" s="16" t="s">
        <v>121</v>
      </c>
      <c r="D29" s="46" t="s">
        <v>275</v>
      </c>
      <c r="E29" s="46" t="s">
        <v>272</v>
      </c>
      <c r="F29" s="16" t="s">
        <v>140</v>
      </c>
      <c r="G29" s="91">
        <v>0.10902777777777778</v>
      </c>
      <c r="H29" s="51">
        <v>2</v>
      </c>
      <c r="I29" s="16" t="s">
        <v>140</v>
      </c>
      <c r="J29" s="16"/>
      <c r="K29" s="16">
        <v>6</v>
      </c>
      <c r="L29" s="16">
        <v>6</v>
      </c>
      <c r="M29" s="16">
        <f t="shared" si="0"/>
        <v>12</v>
      </c>
      <c r="N29" s="57" t="e">
        <f ca="1">MULTIPLY(1, DIVIDE(M29,#REF!))</f>
        <v>#NAME?</v>
      </c>
      <c r="O29" s="19"/>
      <c r="P29" s="58"/>
      <c r="Q29" s="58"/>
      <c r="T29" s="19"/>
      <c r="U29" s="19"/>
      <c r="V29" s="19"/>
      <c r="W29" s="19"/>
      <c r="X29" s="19"/>
      <c r="Y29" s="19"/>
      <c r="Z29" s="19"/>
      <c r="AA29" s="19"/>
      <c r="AB29" s="19"/>
      <c r="AC29" s="19"/>
      <c r="AD29" s="19"/>
      <c r="AE29" s="19"/>
      <c r="AF29" s="19"/>
      <c r="AG29" s="19"/>
      <c r="AH29" s="19"/>
      <c r="AI29" s="19"/>
      <c r="AJ29" s="19"/>
    </row>
    <row r="30" spans="1:36" ht="13.2">
      <c r="A30" s="16" t="s">
        <v>84</v>
      </c>
      <c r="B30" s="16" t="s">
        <v>124</v>
      </c>
      <c r="C30" s="16" t="s">
        <v>125</v>
      </c>
      <c r="D30" s="46" t="s">
        <v>276</v>
      </c>
      <c r="E30" s="46" t="s">
        <v>272</v>
      </c>
      <c r="F30" s="16" t="s">
        <v>140</v>
      </c>
      <c r="G30" s="91">
        <v>0.10625</v>
      </c>
      <c r="H30" s="79"/>
      <c r="I30" s="16" t="s">
        <v>140</v>
      </c>
      <c r="J30" s="16"/>
      <c r="K30" s="16">
        <v>6</v>
      </c>
      <c r="L30" s="16">
        <v>4</v>
      </c>
      <c r="M30" s="16">
        <f t="shared" si="0"/>
        <v>10</v>
      </c>
      <c r="N30" s="57" t="e">
        <f ca="1">MULTIPLY(1, DIVIDE(M30,#REF!))</f>
        <v>#NAME?</v>
      </c>
      <c r="O30" s="16" t="s">
        <v>654</v>
      </c>
      <c r="P30" s="58"/>
      <c r="Q30" s="58"/>
      <c r="T30" s="19"/>
      <c r="U30" s="19"/>
      <c r="V30" s="19"/>
      <c r="W30" s="19"/>
      <c r="X30" s="19"/>
      <c r="Y30" s="19"/>
      <c r="Z30" s="19"/>
      <c r="AA30" s="19"/>
      <c r="AB30" s="19"/>
      <c r="AC30" s="19"/>
      <c r="AD30" s="19"/>
      <c r="AE30" s="19"/>
      <c r="AF30" s="19"/>
      <c r="AG30" s="19"/>
      <c r="AH30" s="19"/>
      <c r="AI30" s="19"/>
      <c r="AJ30" s="19"/>
    </row>
    <row r="31" spans="1:36" ht="13.2">
      <c r="A31" s="16" t="s">
        <v>84</v>
      </c>
      <c r="B31" s="4" t="s">
        <v>126</v>
      </c>
      <c r="C31" s="16" t="s">
        <v>127</v>
      </c>
      <c r="D31" s="46" t="s">
        <v>279</v>
      </c>
      <c r="E31" s="46" t="s">
        <v>272</v>
      </c>
      <c r="F31" s="16" t="s">
        <v>140</v>
      </c>
      <c r="G31" s="91">
        <v>0.10694444444444444</v>
      </c>
      <c r="H31" s="79"/>
      <c r="I31" s="16" t="s">
        <v>140</v>
      </c>
      <c r="J31" s="16"/>
      <c r="K31" s="16">
        <v>6</v>
      </c>
      <c r="L31" s="16">
        <v>4</v>
      </c>
      <c r="M31" s="16">
        <f t="shared" si="0"/>
        <v>10</v>
      </c>
      <c r="N31" s="57" t="e">
        <f ca="1">MULTIPLY(1, DIVIDE(M31,#REF!))</f>
        <v>#NAME?</v>
      </c>
      <c r="O31" s="19"/>
      <c r="P31" s="58"/>
      <c r="Q31" s="58"/>
      <c r="T31" s="19"/>
      <c r="U31" s="19"/>
      <c r="V31" s="19"/>
      <c r="W31" s="19"/>
      <c r="X31" s="19"/>
      <c r="Y31" s="19"/>
      <c r="Z31" s="19"/>
      <c r="AA31" s="19"/>
      <c r="AB31" s="19"/>
      <c r="AC31" s="19"/>
      <c r="AD31" s="19"/>
      <c r="AE31" s="19"/>
      <c r="AF31" s="19"/>
      <c r="AG31" s="19"/>
      <c r="AH31" s="19"/>
      <c r="AI31" s="19"/>
      <c r="AJ31" s="19"/>
    </row>
    <row r="32" spans="1:36" ht="13.2">
      <c r="A32" s="16" t="s">
        <v>132</v>
      </c>
      <c r="B32" s="16" t="s">
        <v>133</v>
      </c>
      <c r="C32" s="16" t="s">
        <v>134</v>
      </c>
      <c r="D32" s="46" t="s">
        <v>289</v>
      </c>
      <c r="E32" s="46" t="s">
        <v>123</v>
      </c>
      <c r="F32" s="16" t="s">
        <v>140</v>
      </c>
      <c r="G32" s="91">
        <v>0.5625</v>
      </c>
      <c r="H32" s="79"/>
      <c r="I32" s="16" t="s">
        <v>140</v>
      </c>
      <c r="J32" s="16"/>
      <c r="K32" s="16">
        <v>6</v>
      </c>
      <c r="L32" s="16">
        <v>6</v>
      </c>
      <c r="M32" s="16">
        <f t="shared" si="0"/>
        <v>12</v>
      </c>
      <c r="N32" s="57" t="e">
        <f ca="1">MULTIPLY(1, DIVIDE(M32,#REF!))</f>
        <v>#NAME?</v>
      </c>
      <c r="O32" s="16" t="s">
        <v>655</v>
      </c>
      <c r="P32" s="58"/>
      <c r="Q32" s="58"/>
      <c r="T32" s="19"/>
      <c r="U32" s="19"/>
      <c r="V32" s="19"/>
      <c r="W32" s="19"/>
      <c r="X32" s="19"/>
      <c r="Y32" s="19"/>
      <c r="Z32" s="19"/>
      <c r="AA32" s="19"/>
      <c r="AB32" s="19"/>
      <c r="AC32" s="19"/>
      <c r="AD32" s="19"/>
      <c r="AE32" s="19"/>
      <c r="AF32" s="19"/>
      <c r="AG32" s="19"/>
      <c r="AH32" s="19"/>
      <c r="AI32" s="19"/>
      <c r="AJ32" s="19"/>
    </row>
    <row r="33" spans="1:36" ht="13.2">
      <c r="A33" s="16" t="s">
        <v>132</v>
      </c>
      <c r="B33" s="16" t="s">
        <v>135</v>
      </c>
      <c r="C33" s="16" t="s">
        <v>136</v>
      </c>
      <c r="D33" s="46" t="s">
        <v>295</v>
      </c>
      <c r="E33" s="46" t="s">
        <v>123</v>
      </c>
      <c r="F33" s="16" t="s">
        <v>140</v>
      </c>
      <c r="G33" s="91">
        <v>0.56527777777777777</v>
      </c>
      <c r="H33" s="51">
        <v>4</v>
      </c>
      <c r="I33" s="16" t="s">
        <v>140</v>
      </c>
      <c r="J33" s="16"/>
      <c r="K33" s="156" t="s">
        <v>29</v>
      </c>
      <c r="L33" s="16">
        <v>2</v>
      </c>
      <c r="M33" s="16">
        <f t="shared" si="0"/>
        <v>2</v>
      </c>
      <c r="N33" s="57" t="e">
        <f ca="1">MULTIPLY(1, DIVIDE(M33,#REF!))</f>
        <v>#NAME?</v>
      </c>
      <c r="O33" s="19"/>
      <c r="P33" s="58"/>
      <c r="Q33" s="58"/>
      <c r="T33" s="19"/>
      <c r="U33" s="19"/>
      <c r="V33" s="19"/>
      <c r="W33" s="19"/>
      <c r="X33" s="19"/>
      <c r="Y33" s="19"/>
      <c r="Z33" s="19"/>
      <c r="AA33" s="19"/>
      <c r="AB33" s="19"/>
      <c r="AC33" s="19"/>
      <c r="AD33" s="19"/>
      <c r="AE33" s="19"/>
      <c r="AF33" s="19"/>
      <c r="AG33" s="19"/>
      <c r="AH33" s="19"/>
      <c r="AI33" s="19"/>
      <c r="AJ33" s="19"/>
    </row>
    <row r="34" spans="1:36" ht="13.2">
      <c r="A34" s="16" t="s">
        <v>132</v>
      </c>
      <c r="B34" s="16" t="s">
        <v>87</v>
      </c>
      <c r="C34" s="16" t="s">
        <v>88</v>
      </c>
      <c r="D34" s="46" t="s">
        <v>298</v>
      </c>
      <c r="E34" s="46" t="s">
        <v>123</v>
      </c>
      <c r="F34" s="16" t="s">
        <v>140</v>
      </c>
      <c r="G34" s="91">
        <v>0.5625</v>
      </c>
      <c r="H34" s="51"/>
      <c r="I34" s="16" t="s">
        <v>140</v>
      </c>
      <c r="J34" s="16"/>
      <c r="K34" s="16">
        <v>5</v>
      </c>
      <c r="L34" s="16">
        <v>10</v>
      </c>
      <c r="M34" s="16">
        <f t="shared" si="0"/>
        <v>15</v>
      </c>
      <c r="N34" s="57" t="e">
        <f ca="1">MULTIPLY(1, DIVIDE(M34,#REF!))</f>
        <v>#NAME?</v>
      </c>
      <c r="O34" s="36"/>
      <c r="P34" s="58"/>
      <c r="Q34" s="58"/>
      <c r="T34" s="19"/>
      <c r="U34" s="19"/>
      <c r="V34" s="19"/>
      <c r="W34" s="19"/>
      <c r="X34" s="19"/>
      <c r="Y34" s="19"/>
      <c r="Z34" s="19"/>
      <c r="AA34" s="19"/>
      <c r="AB34" s="19"/>
      <c r="AC34" s="19"/>
      <c r="AD34" s="19"/>
      <c r="AE34" s="19"/>
      <c r="AF34" s="19"/>
      <c r="AG34" s="19"/>
      <c r="AH34" s="19"/>
      <c r="AI34" s="19"/>
      <c r="AJ34" s="19"/>
    </row>
    <row r="35" spans="1:36" ht="13.2">
      <c r="A35" s="16" t="s">
        <v>132</v>
      </c>
      <c r="B35" s="16" t="s">
        <v>137</v>
      </c>
      <c r="C35" s="16" t="s">
        <v>138</v>
      </c>
      <c r="D35" s="46" t="s">
        <v>303</v>
      </c>
      <c r="E35" s="46" t="s">
        <v>123</v>
      </c>
      <c r="F35" s="16" t="s">
        <v>140</v>
      </c>
      <c r="G35" s="49">
        <v>0.5625</v>
      </c>
      <c r="H35" s="79"/>
      <c r="I35" s="16" t="s">
        <v>140</v>
      </c>
      <c r="J35" s="16"/>
      <c r="K35" s="156" t="s">
        <v>29</v>
      </c>
      <c r="L35" s="156" t="s">
        <v>29</v>
      </c>
      <c r="M35" s="16">
        <f t="shared" si="0"/>
        <v>0</v>
      </c>
      <c r="N35" s="57" t="e">
        <f ca="1">MULTIPLY(1, DIVIDE(M35,#REF!))</f>
        <v>#NAME?</v>
      </c>
      <c r="O35" s="64" t="s">
        <v>657</v>
      </c>
      <c r="P35" s="58"/>
      <c r="Q35" s="58"/>
      <c r="T35" s="19"/>
      <c r="U35" s="19"/>
      <c r="V35" s="19"/>
      <c r="W35" s="19"/>
      <c r="X35" s="19"/>
      <c r="Y35" s="19"/>
      <c r="Z35" s="19"/>
      <c r="AA35" s="19"/>
      <c r="AB35" s="19"/>
      <c r="AC35" s="19"/>
      <c r="AD35" s="19"/>
      <c r="AE35" s="19"/>
      <c r="AF35" s="19"/>
      <c r="AG35" s="19"/>
      <c r="AH35" s="19"/>
      <c r="AI35" s="19"/>
      <c r="AJ35" s="19"/>
    </row>
    <row r="36" spans="1:36" ht="13.2">
      <c r="A36" s="16" t="s">
        <v>132</v>
      </c>
      <c r="B36" s="16" t="s">
        <v>141</v>
      </c>
      <c r="C36" s="16" t="s">
        <v>142</v>
      </c>
      <c r="D36" s="46" t="s">
        <v>308</v>
      </c>
      <c r="E36" s="46" t="s">
        <v>272</v>
      </c>
      <c r="F36" s="16" t="s">
        <v>140</v>
      </c>
      <c r="G36" s="49">
        <v>0.60763888888888884</v>
      </c>
      <c r="H36" s="79"/>
      <c r="I36" s="16" t="s">
        <v>140</v>
      </c>
      <c r="J36" s="16"/>
      <c r="K36" s="16">
        <v>5</v>
      </c>
      <c r="L36" s="16">
        <v>0</v>
      </c>
      <c r="M36" s="16">
        <f t="shared" si="0"/>
        <v>5</v>
      </c>
      <c r="N36" s="57" t="e">
        <f ca="1">MULTIPLY(1, DIVIDE(M36,#REF!))</f>
        <v>#NAME?</v>
      </c>
      <c r="O36" s="16" t="s">
        <v>660</v>
      </c>
      <c r="P36" s="58"/>
      <c r="Q36" s="58"/>
      <c r="T36" s="19"/>
      <c r="U36" s="19"/>
      <c r="V36" s="19"/>
      <c r="W36" s="19"/>
      <c r="X36" s="19"/>
      <c r="Y36" s="19"/>
      <c r="Z36" s="19"/>
      <c r="AA36" s="19"/>
      <c r="AB36" s="19"/>
      <c r="AC36" s="19"/>
      <c r="AD36" s="19"/>
      <c r="AE36" s="19"/>
      <c r="AF36" s="19"/>
      <c r="AG36" s="19"/>
      <c r="AH36" s="19"/>
      <c r="AI36" s="19"/>
      <c r="AJ36" s="19"/>
    </row>
    <row r="37" spans="1:36" ht="13.2">
      <c r="A37" s="16" t="s">
        <v>132</v>
      </c>
      <c r="B37" s="16" t="s">
        <v>143</v>
      </c>
      <c r="C37" s="16" t="s">
        <v>145</v>
      </c>
      <c r="D37" s="46" t="s">
        <v>314</v>
      </c>
      <c r="E37" s="46" t="s">
        <v>272</v>
      </c>
      <c r="F37" s="16" t="s">
        <v>140</v>
      </c>
      <c r="G37" s="49">
        <v>0.60763888888888884</v>
      </c>
      <c r="H37" s="79"/>
      <c r="I37" s="16" t="s">
        <v>140</v>
      </c>
      <c r="J37" s="16"/>
      <c r="K37" s="16">
        <v>6</v>
      </c>
      <c r="L37" s="156" t="s">
        <v>29</v>
      </c>
      <c r="M37" s="16">
        <f t="shared" si="0"/>
        <v>6</v>
      </c>
      <c r="N37" s="57" t="e">
        <f ca="1">MULTIPLY(1, DIVIDE(M37,#REF!))</f>
        <v>#NAME?</v>
      </c>
      <c r="O37" s="16" t="s">
        <v>661</v>
      </c>
      <c r="P37" s="58"/>
      <c r="Q37" s="58"/>
      <c r="T37" s="19"/>
      <c r="U37" s="19"/>
      <c r="V37" s="19"/>
      <c r="W37" s="19"/>
      <c r="X37" s="19"/>
      <c r="Y37" s="19"/>
      <c r="Z37" s="19"/>
      <c r="AA37" s="19"/>
      <c r="AB37" s="19"/>
      <c r="AC37" s="19"/>
      <c r="AD37" s="19"/>
      <c r="AE37" s="19"/>
      <c r="AF37" s="19"/>
      <c r="AG37" s="19"/>
      <c r="AH37" s="19"/>
      <c r="AI37" s="19"/>
      <c r="AJ37" s="19"/>
    </row>
    <row r="38" spans="1:36" ht="13.2">
      <c r="A38" s="16" t="s">
        <v>132</v>
      </c>
      <c r="B38" s="16" t="s">
        <v>147</v>
      </c>
      <c r="C38" s="16" t="s">
        <v>148</v>
      </c>
      <c r="D38" s="46" t="s">
        <v>323</v>
      </c>
      <c r="E38" s="46" t="s">
        <v>272</v>
      </c>
      <c r="F38" s="16" t="s">
        <v>140</v>
      </c>
      <c r="G38" s="49">
        <v>0.60763888888888884</v>
      </c>
      <c r="H38" s="79"/>
      <c r="I38" s="16" t="s">
        <v>140</v>
      </c>
      <c r="J38" s="16"/>
      <c r="K38" s="16">
        <v>5</v>
      </c>
      <c r="L38" s="16">
        <v>10</v>
      </c>
      <c r="M38" s="16">
        <f t="shared" si="0"/>
        <v>15</v>
      </c>
      <c r="N38" s="57" t="e">
        <f ca="1">MULTIPLY(1, DIVIDE(M38,#REF!))</f>
        <v>#NAME?</v>
      </c>
      <c r="O38" s="16" t="s">
        <v>663</v>
      </c>
      <c r="P38" s="58"/>
      <c r="Q38" s="58"/>
      <c r="T38" s="19"/>
      <c r="U38" s="19"/>
      <c r="V38" s="19"/>
      <c r="W38" s="19"/>
      <c r="X38" s="19"/>
      <c r="Y38" s="19"/>
      <c r="Z38" s="19"/>
      <c r="AA38" s="19"/>
      <c r="AB38" s="19"/>
      <c r="AC38" s="19"/>
      <c r="AD38" s="19"/>
      <c r="AE38" s="19"/>
      <c r="AF38" s="19"/>
      <c r="AG38" s="19"/>
      <c r="AH38" s="19"/>
      <c r="AI38" s="19"/>
      <c r="AJ38" s="19"/>
    </row>
    <row r="39" spans="1:36" ht="13.2">
      <c r="A39" s="16" t="s">
        <v>132</v>
      </c>
      <c r="B39" s="16" t="s">
        <v>149</v>
      </c>
      <c r="C39" s="16" t="s">
        <v>151</v>
      </c>
      <c r="D39" s="46" t="s">
        <v>327</v>
      </c>
      <c r="E39" s="46" t="s">
        <v>272</v>
      </c>
      <c r="F39" s="16" t="s">
        <v>140</v>
      </c>
      <c r="G39" s="49">
        <v>0.61111111111111116</v>
      </c>
      <c r="H39" s="51">
        <v>5</v>
      </c>
      <c r="I39" s="16" t="s">
        <v>140</v>
      </c>
      <c r="J39" s="16" t="s">
        <v>107</v>
      </c>
      <c r="K39" s="16">
        <v>6</v>
      </c>
      <c r="L39" s="16">
        <v>6</v>
      </c>
      <c r="M39" s="16">
        <f t="shared" si="0"/>
        <v>12</v>
      </c>
      <c r="N39" s="57" t="e">
        <f ca="1">MULTIPLY(1, DIVIDE(M39,#REF!))</f>
        <v>#NAME?</v>
      </c>
      <c r="O39" s="16" t="s">
        <v>664</v>
      </c>
      <c r="P39" s="58"/>
      <c r="Q39" s="58"/>
      <c r="T39" s="19"/>
      <c r="U39" s="19"/>
      <c r="V39" s="19"/>
      <c r="W39" s="19"/>
      <c r="X39" s="19"/>
      <c r="Y39" s="19"/>
      <c r="Z39" s="19"/>
      <c r="AA39" s="19"/>
      <c r="AB39" s="19"/>
      <c r="AC39" s="19"/>
      <c r="AD39" s="19"/>
      <c r="AE39" s="19"/>
      <c r="AF39" s="19"/>
      <c r="AG39" s="19"/>
      <c r="AH39" s="19"/>
      <c r="AI39" s="19"/>
      <c r="AJ39" s="19"/>
    </row>
    <row r="40" spans="1:36" ht="13.2">
      <c r="A40" s="16" t="s">
        <v>155</v>
      </c>
      <c r="B40" s="16" t="s">
        <v>156</v>
      </c>
      <c r="C40" s="16" t="s">
        <v>157</v>
      </c>
      <c r="D40" s="46" t="s">
        <v>331</v>
      </c>
      <c r="E40" s="46" t="s">
        <v>332</v>
      </c>
      <c r="F40" s="16" t="s">
        <v>140</v>
      </c>
      <c r="G40" s="153">
        <v>0.65277777777777779</v>
      </c>
      <c r="H40" s="79"/>
      <c r="I40" s="16" t="s">
        <v>140</v>
      </c>
      <c r="J40" s="16" t="s">
        <v>140</v>
      </c>
      <c r="K40" s="16" t="s">
        <v>29</v>
      </c>
      <c r="L40" s="16" t="s">
        <v>29</v>
      </c>
      <c r="M40" s="16">
        <f t="shared" si="0"/>
        <v>0</v>
      </c>
      <c r="N40" s="57" t="e">
        <f ca="1">MULTIPLY(1, DIVIDE(M40,#REF!))</f>
        <v>#NAME?</v>
      </c>
      <c r="O40" s="19"/>
      <c r="P40" s="58"/>
      <c r="Q40" s="58"/>
      <c r="T40" s="19"/>
      <c r="U40" s="19"/>
      <c r="V40" s="19"/>
      <c r="W40" s="19"/>
      <c r="X40" s="19"/>
      <c r="Y40" s="19"/>
      <c r="Z40" s="19"/>
      <c r="AA40" s="19"/>
      <c r="AB40" s="19"/>
      <c r="AC40" s="19"/>
      <c r="AD40" s="19"/>
      <c r="AE40" s="19"/>
      <c r="AF40" s="19"/>
      <c r="AG40" s="19"/>
      <c r="AH40" s="19"/>
      <c r="AI40" s="19"/>
      <c r="AJ40" s="19"/>
    </row>
    <row r="41" spans="1:36" ht="13.2">
      <c r="A41" s="16" t="s">
        <v>155</v>
      </c>
      <c r="B41" s="16" t="s">
        <v>160</v>
      </c>
      <c r="C41" s="16" t="s">
        <v>161</v>
      </c>
      <c r="D41" s="46" t="s">
        <v>337</v>
      </c>
      <c r="E41" s="46" t="s">
        <v>332</v>
      </c>
      <c r="F41" s="16" t="s">
        <v>140</v>
      </c>
      <c r="G41" s="153">
        <v>0.65277777777777779</v>
      </c>
      <c r="H41" s="79"/>
      <c r="I41" s="16" t="s">
        <v>140</v>
      </c>
      <c r="K41" s="16">
        <v>0</v>
      </c>
      <c r="L41" s="16">
        <v>9</v>
      </c>
      <c r="M41" s="16">
        <f t="shared" si="0"/>
        <v>9</v>
      </c>
      <c r="N41" s="57" t="e">
        <f ca="1">MULTIPLY(1, DIVIDE(M41,#REF!))</f>
        <v>#NAME?</v>
      </c>
      <c r="O41" s="19"/>
      <c r="P41" s="58"/>
      <c r="Q41" s="58"/>
      <c r="T41" s="19"/>
      <c r="U41" s="19"/>
      <c r="V41" s="19"/>
      <c r="W41" s="19"/>
      <c r="X41" s="19"/>
      <c r="Y41" s="19"/>
      <c r="Z41" s="19"/>
      <c r="AA41" s="19"/>
      <c r="AB41" s="19"/>
      <c r="AC41" s="19"/>
      <c r="AD41" s="19"/>
      <c r="AE41" s="19"/>
      <c r="AF41" s="19"/>
      <c r="AG41" s="19"/>
      <c r="AH41" s="19"/>
      <c r="AI41" s="19"/>
      <c r="AJ41" s="19"/>
    </row>
    <row r="42" spans="1:36" ht="13.2">
      <c r="A42" s="16" t="s">
        <v>155</v>
      </c>
      <c r="B42" s="16" t="s">
        <v>242</v>
      </c>
      <c r="C42" s="16" t="s">
        <v>243</v>
      </c>
      <c r="D42" s="46" t="s">
        <v>384</v>
      </c>
      <c r="E42" s="46" t="s">
        <v>332</v>
      </c>
      <c r="F42" s="16" t="s">
        <v>140</v>
      </c>
      <c r="G42" s="153">
        <v>0.65277777777777779</v>
      </c>
      <c r="H42" s="51"/>
      <c r="I42" s="16" t="s">
        <v>140</v>
      </c>
      <c r="J42" s="16" t="s">
        <v>140</v>
      </c>
      <c r="K42" s="16" t="s">
        <v>29</v>
      </c>
      <c r="L42" s="16" t="s">
        <v>29</v>
      </c>
      <c r="M42" s="16">
        <f t="shared" si="0"/>
        <v>0</v>
      </c>
      <c r="N42" s="57" t="e">
        <f ca="1">MULTIPLY(1, DIVIDE(M42,#REF!))</f>
        <v>#NAME?</v>
      </c>
      <c r="O42" s="19"/>
      <c r="P42" s="58"/>
      <c r="Q42" s="58"/>
      <c r="T42" s="19"/>
      <c r="U42" s="19"/>
      <c r="V42" s="19"/>
      <c r="W42" s="19"/>
      <c r="X42" s="19"/>
      <c r="Y42" s="19"/>
      <c r="Z42" s="19"/>
      <c r="AA42" s="19"/>
      <c r="AB42" s="19"/>
      <c r="AC42" s="19"/>
      <c r="AD42" s="19"/>
      <c r="AE42" s="19"/>
      <c r="AF42" s="19"/>
      <c r="AG42" s="19"/>
      <c r="AH42" s="19"/>
      <c r="AI42" s="19"/>
      <c r="AJ42" s="19"/>
    </row>
    <row r="43" spans="1:36" ht="13.2">
      <c r="A43" s="16" t="s">
        <v>155</v>
      </c>
      <c r="B43" s="16" t="s">
        <v>165</v>
      </c>
      <c r="C43" s="16" t="s">
        <v>166</v>
      </c>
      <c r="D43" s="46" t="s">
        <v>343</v>
      </c>
      <c r="E43" s="46" t="s">
        <v>332</v>
      </c>
      <c r="F43" s="16" t="s">
        <v>140</v>
      </c>
      <c r="G43" s="91">
        <v>0.65555555555555556</v>
      </c>
      <c r="H43" s="51">
        <v>4</v>
      </c>
      <c r="I43" s="16" t="s">
        <v>140</v>
      </c>
      <c r="J43" s="16" t="s">
        <v>107</v>
      </c>
      <c r="K43" s="16">
        <v>2</v>
      </c>
      <c r="L43" s="16">
        <v>0</v>
      </c>
      <c r="M43" s="16">
        <f t="shared" si="0"/>
        <v>2</v>
      </c>
      <c r="N43" s="57" t="e">
        <f ca="1">MULTIPLY(1, DIVIDE(M43,#REF!))</f>
        <v>#NAME?</v>
      </c>
      <c r="O43" s="19"/>
      <c r="P43" s="58"/>
      <c r="Q43" s="58"/>
      <c r="T43" s="19"/>
      <c r="U43" s="19"/>
      <c r="V43" s="19"/>
      <c r="W43" s="19"/>
      <c r="X43" s="19"/>
      <c r="Y43" s="19"/>
      <c r="Z43" s="19"/>
      <c r="AA43" s="19"/>
      <c r="AB43" s="19"/>
      <c r="AC43" s="19"/>
      <c r="AD43" s="19"/>
      <c r="AE43" s="19"/>
      <c r="AF43" s="19"/>
      <c r="AG43" s="19"/>
      <c r="AH43" s="19"/>
      <c r="AI43" s="19"/>
      <c r="AJ43" s="19"/>
    </row>
    <row r="44" spans="1:36" ht="13.2">
      <c r="A44" s="16" t="s">
        <v>155</v>
      </c>
      <c r="B44" s="16" t="s">
        <v>168</v>
      </c>
      <c r="C44" s="16" t="s">
        <v>169</v>
      </c>
      <c r="D44" s="46" t="s">
        <v>344</v>
      </c>
      <c r="E44" s="46" t="s">
        <v>346</v>
      </c>
      <c r="F44" s="16" t="s">
        <v>140</v>
      </c>
      <c r="G44" s="49">
        <v>0.69791666666666663</v>
      </c>
      <c r="H44" s="79"/>
      <c r="I44" s="16" t="s">
        <v>140</v>
      </c>
      <c r="J44" s="16" t="s">
        <v>140</v>
      </c>
      <c r="K44" s="16">
        <v>2</v>
      </c>
      <c r="L44" s="16">
        <v>0</v>
      </c>
      <c r="M44" s="16">
        <f t="shared" si="0"/>
        <v>2</v>
      </c>
      <c r="N44" s="57" t="e">
        <f ca="1">MULTIPLY(1, DIVIDE(M44,#REF!))</f>
        <v>#NAME?</v>
      </c>
      <c r="O44" s="19"/>
      <c r="P44" s="58"/>
      <c r="Q44" s="58"/>
      <c r="T44" s="19"/>
      <c r="U44" s="19"/>
      <c r="V44" s="19"/>
      <c r="W44" s="19"/>
      <c r="X44" s="19"/>
      <c r="Y44" s="19"/>
      <c r="Z44" s="19"/>
      <c r="AA44" s="19"/>
      <c r="AB44" s="19"/>
      <c r="AC44" s="19"/>
      <c r="AD44" s="19"/>
      <c r="AE44" s="19"/>
      <c r="AF44" s="19"/>
      <c r="AG44" s="19"/>
      <c r="AH44" s="19"/>
      <c r="AI44" s="19"/>
      <c r="AJ44" s="19"/>
    </row>
    <row r="45" spans="1:36" ht="13.2">
      <c r="A45" s="16" t="s">
        <v>155</v>
      </c>
      <c r="B45" s="16" t="s">
        <v>205</v>
      </c>
      <c r="C45" s="16" t="s">
        <v>206</v>
      </c>
      <c r="D45" s="46" t="s">
        <v>600</v>
      </c>
      <c r="E45" s="46" t="s">
        <v>346</v>
      </c>
      <c r="F45" s="16" t="s">
        <v>140</v>
      </c>
      <c r="G45" s="49">
        <v>0.69791666666666663</v>
      </c>
      <c r="H45" s="79"/>
      <c r="I45" s="16" t="s">
        <v>140</v>
      </c>
      <c r="J45" s="16" t="s">
        <v>107</v>
      </c>
      <c r="K45" s="16">
        <v>7</v>
      </c>
      <c r="L45" s="16">
        <v>0</v>
      </c>
      <c r="M45" s="16">
        <f t="shared" si="0"/>
        <v>7</v>
      </c>
      <c r="N45" s="57" t="e">
        <f ca="1">MULTIPLY(1, DIVIDE(M45,#REF!))</f>
        <v>#NAME?</v>
      </c>
      <c r="O45" s="19"/>
      <c r="P45" s="58"/>
      <c r="Q45" s="58"/>
      <c r="T45" s="19"/>
      <c r="U45" s="19"/>
      <c r="V45" s="19"/>
      <c r="W45" s="19"/>
      <c r="X45" s="19"/>
      <c r="Y45" s="19"/>
      <c r="Z45" s="19"/>
      <c r="AA45" s="19"/>
      <c r="AB45" s="19"/>
      <c r="AC45" s="19"/>
      <c r="AD45" s="19"/>
      <c r="AE45" s="19"/>
      <c r="AF45" s="19"/>
      <c r="AG45" s="19"/>
      <c r="AH45" s="19"/>
      <c r="AI45" s="19"/>
      <c r="AJ45" s="19"/>
    </row>
    <row r="46" spans="1:36" ht="13.2">
      <c r="A46" s="16" t="s">
        <v>155</v>
      </c>
      <c r="B46" s="16" t="s">
        <v>171</v>
      </c>
      <c r="C46" s="16" t="s">
        <v>172</v>
      </c>
      <c r="D46" s="46" t="s">
        <v>348</v>
      </c>
      <c r="E46" s="46" t="s">
        <v>346</v>
      </c>
      <c r="F46" s="16" t="s">
        <v>140</v>
      </c>
      <c r="G46" s="49">
        <v>0.69791666666666663</v>
      </c>
      <c r="H46" s="79"/>
      <c r="I46" s="16" t="s">
        <v>140</v>
      </c>
      <c r="J46" s="16" t="s">
        <v>107</v>
      </c>
      <c r="K46" s="16">
        <v>7</v>
      </c>
      <c r="L46" s="16">
        <v>0</v>
      </c>
      <c r="M46" s="16">
        <f t="shared" si="0"/>
        <v>7</v>
      </c>
      <c r="N46" s="57" t="e">
        <f ca="1">MULTIPLY(1, DIVIDE(M46,#REF!))</f>
        <v>#NAME?</v>
      </c>
      <c r="O46" s="19"/>
      <c r="P46" s="58"/>
      <c r="Q46" s="58"/>
      <c r="T46" s="19"/>
      <c r="U46" s="19"/>
      <c r="V46" s="19"/>
      <c r="W46" s="19"/>
      <c r="X46" s="19"/>
      <c r="Y46" s="19"/>
      <c r="Z46" s="19"/>
      <c r="AA46" s="19"/>
      <c r="AB46" s="19"/>
      <c r="AC46" s="19"/>
      <c r="AD46" s="19"/>
      <c r="AE46" s="19"/>
      <c r="AF46" s="19"/>
      <c r="AG46" s="19"/>
      <c r="AH46" s="19"/>
      <c r="AI46" s="19"/>
      <c r="AJ46" s="19"/>
    </row>
    <row r="47" spans="1:36" ht="13.2">
      <c r="A47" s="25" t="s">
        <v>176</v>
      </c>
      <c r="B47" s="16" t="s">
        <v>177</v>
      </c>
      <c r="C47" s="16" t="s">
        <v>178</v>
      </c>
      <c r="D47" s="46" t="s">
        <v>352</v>
      </c>
      <c r="E47" s="46" t="s">
        <v>174</v>
      </c>
      <c r="F47" s="16" t="s">
        <v>140</v>
      </c>
      <c r="G47" s="49">
        <v>0.65277777777777779</v>
      </c>
      <c r="H47" s="79"/>
      <c r="I47" s="16" t="s">
        <v>140</v>
      </c>
      <c r="J47" s="16"/>
      <c r="K47" s="16">
        <v>5</v>
      </c>
      <c r="L47" s="4">
        <v>10</v>
      </c>
      <c r="M47" s="16">
        <f t="shared" si="0"/>
        <v>15</v>
      </c>
      <c r="N47" s="57" t="e">
        <f ca="1">MULTIPLY(1, DIVIDE(M47,#REF!))</f>
        <v>#NAME?</v>
      </c>
      <c r="O47" s="16" t="s">
        <v>665</v>
      </c>
      <c r="P47" s="58"/>
      <c r="Q47" s="58"/>
      <c r="T47" s="19"/>
      <c r="U47" s="19"/>
      <c r="V47" s="19"/>
      <c r="W47" s="19"/>
      <c r="X47" s="19"/>
      <c r="Y47" s="19"/>
      <c r="Z47" s="19"/>
      <c r="AA47" s="19"/>
      <c r="AB47" s="19"/>
      <c r="AC47" s="19"/>
      <c r="AD47" s="19"/>
      <c r="AE47" s="19"/>
      <c r="AF47" s="19"/>
      <c r="AG47" s="19"/>
      <c r="AH47" s="19"/>
      <c r="AI47" s="19"/>
      <c r="AJ47" s="19"/>
    </row>
    <row r="48" spans="1:36" ht="13.2">
      <c r="A48" s="25" t="s">
        <v>176</v>
      </c>
      <c r="B48" s="16" t="s">
        <v>180</v>
      </c>
      <c r="C48" s="16" t="s">
        <v>181</v>
      </c>
      <c r="D48" s="46" t="s">
        <v>354</v>
      </c>
      <c r="E48" s="46" t="s">
        <v>174</v>
      </c>
      <c r="F48" s="16" t="s">
        <v>140</v>
      </c>
      <c r="G48" s="49">
        <v>0.65277777777777779</v>
      </c>
      <c r="H48" s="79"/>
      <c r="I48" s="16" t="s">
        <v>140</v>
      </c>
      <c r="J48" s="16"/>
      <c r="K48" s="16">
        <v>1</v>
      </c>
      <c r="L48" s="16">
        <v>1</v>
      </c>
      <c r="M48" s="16">
        <f t="shared" si="0"/>
        <v>2</v>
      </c>
      <c r="N48" s="57" t="e">
        <f ca="1">MULTIPLY(1, DIVIDE(M48,#REF!))</f>
        <v>#NAME?</v>
      </c>
      <c r="O48" s="19"/>
      <c r="P48" s="58"/>
      <c r="Q48" s="58"/>
      <c r="T48" s="19"/>
      <c r="U48" s="19"/>
      <c r="V48" s="19"/>
      <c r="W48" s="19"/>
      <c r="X48" s="19"/>
      <c r="Y48" s="19"/>
      <c r="Z48" s="19"/>
      <c r="AA48" s="19"/>
      <c r="AB48" s="19"/>
      <c r="AC48" s="19"/>
      <c r="AD48" s="19"/>
      <c r="AE48" s="19"/>
      <c r="AF48" s="19"/>
      <c r="AG48" s="19"/>
      <c r="AH48" s="19"/>
      <c r="AI48" s="19"/>
      <c r="AJ48" s="19"/>
    </row>
    <row r="49" spans="1:36" ht="13.2">
      <c r="A49" s="25" t="s">
        <v>176</v>
      </c>
      <c r="B49" s="16" t="s">
        <v>666</v>
      </c>
      <c r="C49" s="16" t="s">
        <v>185</v>
      </c>
      <c r="D49" s="46" t="s">
        <v>356</v>
      </c>
      <c r="E49" s="46" t="s">
        <v>174</v>
      </c>
      <c r="F49" s="16" t="s">
        <v>140</v>
      </c>
      <c r="G49" s="49">
        <v>0.65277777777777779</v>
      </c>
      <c r="H49" s="79"/>
      <c r="I49" s="16" t="s">
        <v>140</v>
      </c>
      <c r="J49" s="16" t="s">
        <v>107</v>
      </c>
      <c r="K49" s="16">
        <v>5</v>
      </c>
      <c r="L49" s="16">
        <v>10</v>
      </c>
      <c r="M49" s="16">
        <f t="shared" si="0"/>
        <v>15</v>
      </c>
      <c r="N49" s="57" t="e">
        <f ca="1">MULTIPLY(1, DIVIDE(M49,#REF!))</f>
        <v>#NAME?</v>
      </c>
      <c r="O49" s="19"/>
      <c r="P49" s="58"/>
      <c r="Q49" s="58"/>
      <c r="T49" s="19"/>
      <c r="U49" s="19"/>
      <c r="V49" s="19"/>
      <c r="W49" s="19"/>
      <c r="X49" s="19"/>
      <c r="Y49" s="19"/>
      <c r="Z49" s="19"/>
      <c r="AA49" s="19"/>
      <c r="AB49" s="19"/>
      <c r="AC49" s="19"/>
      <c r="AD49" s="19"/>
      <c r="AE49" s="19"/>
      <c r="AF49" s="19"/>
      <c r="AG49" s="19"/>
      <c r="AH49" s="19"/>
      <c r="AI49" s="19"/>
      <c r="AJ49" s="19"/>
    </row>
    <row r="50" spans="1:36" ht="13.2">
      <c r="A50" s="25" t="s">
        <v>176</v>
      </c>
      <c r="B50" s="16" t="s">
        <v>128</v>
      </c>
      <c r="C50" s="16" t="s">
        <v>129</v>
      </c>
      <c r="D50" s="46" t="s">
        <v>280</v>
      </c>
      <c r="E50" s="46" t="s">
        <v>174</v>
      </c>
      <c r="F50" s="16" t="s">
        <v>140</v>
      </c>
      <c r="G50" s="49">
        <v>0.66249999999999998</v>
      </c>
      <c r="H50" s="51">
        <v>14</v>
      </c>
      <c r="I50" s="16" t="s">
        <v>140</v>
      </c>
      <c r="J50" s="16" t="s">
        <v>140</v>
      </c>
      <c r="K50" s="16">
        <v>5</v>
      </c>
      <c r="L50" s="16">
        <v>10</v>
      </c>
      <c r="M50" s="16">
        <f t="shared" si="0"/>
        <v>15</v>
      </c>
      <c r="N50" s="57" t="e">
        <f ca="1">MULTIPLY(1, DIVIDE(M50,#REF!))</f>
        <v>#NAME?</v>
      </c>
      <c r="O50" s="19"/>
      <c r="P50" s="58"/>
      <c r="Q50" s="58"/>
      <c r="T50" s="19"/>
      <c r="U50" s="19"/>
      <c r="V50" s="19"/>
      <c r="W50" s="19"/>
      <c r="X50" s="19"/>
      <c r="Y50" s="19"/>
      <c r="Z50" s="19"/>
      <c r="AA50" s="19"/>
      <c r="AB50" s="19"/>
      <c r="AC50" s="19"/>
      <c r="AD50" s="19"/>
      <c r="AE50" s="19"/>
      <c r="AF50" s="19"/>
      <c r="AG50" s="19"/>
      <c r="AH50" s="19"/>
      <c r="AI50" s="19"/>
      <c r="AJ50" s="19"/>
    </row>
    <row r="51" spans="1:36" ht="13.2">
      <c r="A51" s="25" t="s">
        <v>176</v>
      </c>
      <c r="B51" s="16" t="s">
        <v>187</v>
      </c>
      <c r="C51" s="16" t="s">
        <v>188</v>
      </c>
      <c r="D51" s="46" t="s">
        <v>357</v>
      </c>
      <c r="E51" s="46" t="s">
        <v>346</v>
      </c>
      <c r="F51" s="16" t="s">
        <v>140</v>
      </c>
      <c r="G51" s="49">
        <v>0.69791666666666663</v>
      </c>
      <c r="H51" s="79"/>
      <c r="I51" s="16" t="s">
        <v>140</v>
      </c>
      <c r="J51" s="16" t="s">
        <v>107</v>
      </c>
      <c r="K51" s="16">
        <v>5</v>
      </c>
      <c r="L51" s="16">
        <v>8</v>
      </c>
      <c r="M51" s="16">
        <f t="shared" si="0"/>
        <v>13</v>
      </c>
      <c r="N51" s="57" t="e">
        <f ca="1">MULTIPLY(1, DIVIDE(M51,#REF!))</f>
        <v>#NAME?</v>
      </c>
      <c r="O51" s="19"/>
      <c r="P51" s="58"/>
      <c r="Q51" s="58"/>
      <c r="T51" s="19"/>
      <c r="U51" s="19"/>
      <c r="V51" s="19"/>
      <c r="W51" s="19"/>
      <c r="X51" s="19"/>
      <c r="Y51" s="19"/>
      <c r="Z51" s="19"/>
      <c r="AA51" s="19"/>
      <c r="AB51" s="19"/>
      <c r="AC51" s="19"/>
      <c r="AD51" s="19"/>
      <c r="AE51" s="19"/>
      <c r="AF51" s="19"/>
      <c r="AG51" s="19"/>
      <c r="AH51" s="19"/>
      <c r="AI51" s="19"/>
      <c r="AJ51" s="19"/>
    </row>
    <row r="52" spans="1:36" ht="13.2">
      <c r="A52" s="25" t="s">
        <v>176</v>
      </c>
      <c r="B52" s="16" t="s">
        <v>192</v>
      </c>
      <c r="C52" s="16" t="s">
        <v>194</v>
      </c>
      <c r="D52" s="46" t="s">
        <v>361</v>
      </c>
      <c r="E52" s="46" t="s">
        <v>346</v>
      </c>
      <c r="F52" s="16" t="s">
        <v>140</v>
      </c>
      <c r="G52" s="49">
        <v>0.69791666666666663</v>
      </c>
      <c r="H52" s="79"/>
      <c r="I52" s="16" t="s">
        <v>140</v>
      </c>
      <c r="J52" s="16" t="s">
        <v>107</v>
      </c>
      <c r="K52" s="16">
        <v>5</v>
      </c>
      <c r="L52" s="16">
        <v>0.5</v>
      </c>
      <c r="M52" s="16">
        <f t="shared" si="0"/>
        <v>5.5</v>
      </c>
      <c r="N52" s="57" t="e">
        <f ca="1">MULTIPLY(1, DIVIDE(M52,#REF!))</f>
        <v>#NAME?</v>
      </c>
      <c r="O52" s="19"/>
      <c r="P52" s="58"/>
      <c r="Q52" s="58"/>
      <c r="T52" s="19"/>
      <c r="U52" s="19"/>
      <c r="V52" s="19"/>
      <c r="W52" s="19"/>
      <c r="X52" s="19"/>
      <c r="Y52" s="19"/>
      <c r="Z52" s="19"/>
      <c r="AA52" s="19"/>
      <c r="AB52" s="19"/>
      <c r="AC52" s="19"/>
      <c r="AD52" s="19"/>
      <c r="AE52" s="19"/>
      <c r="AF52" s="19"/>
      <c r="AG52" s="19"/>
      <c r="AH52" s="19"/>
      <c r="AI52" s="19"/>
      <c r="AJ52" s="19"/>
    </row>
    <row r="53" spans="1:36" ht="13.2">
      <c r="A53" s="25" t="s">
        <v>176</v>
      </c>
      <c r="B53" s="16" t="s">
        <v>199</v>
      </c>
      <c r="C53" s="16" t="s">
        <v>201</v>
      </c>
      <c r="D53" s="46" t="s">
        <v>365</v>
      </c>
      <c r="E53" s="46" t="s">
        <v>346</v>
      </c>
      <c r="F53" s="16" t="s">
        <v>140</v>
      </c>
      <c r="G53" s="49">
        <v>0.69791666666666663</v>
      </c>
      <c r="H53" s="79"/>
      <c r="I53" s="16" t="s">
        <v>140</v>
      </c>
      <c r="J53" s="16" t="s">
        <v>107</v>
      </c>
      <c r="K53" s="16">
        <v>1</v>
      </c>
      <c r="L53" s="16">
        <v>1</v>
      </c>
      <c r="M53" s="16">
        <f t="shared" si="0"/>
        <v>2</v>
      </c>
      <c r="N53" s="57" t="e">
        <f ca="1">MULTIPLY(1, DIVIDE(M53,#REF!))</f>
        <v>#NAME?</v>
      </c>
      <c r="O53" s="19"/>
      <c r="P53" s="58"/>
      <c r="Q53" s="58"/>
      <c r="T53" s="19"/>
      <c r="U53" s="19"/>
      <c r="V53" s="19"/>
      <c r="W53" s="19"/>
      <c r="X53" s="19"/>
      <c r="Y53" s="19"/>
      <c r="Z53" s="19"/>
      <c r="AA53" s="19"/>
      <c r="AB53" s="19"/>
      <c r="AC53" s="19"/>
      <c r="AD53" s="19"/>
      <c r="AE53" s="19"/>
      <c r="AF53" s="19"/>
      <c r="AG53" s="19"/>
      <c r="AH53" s="19"/>
      <c r="AI53" s="19"/>
      <c r="AJ53" s="19"/>
    </row>
    <row r="54" spans="1:36" ht="13.2">
      <c r="A54" s="25" t="s">
        <v>176</v>
      </c>
      <c r="B54" s="16" t="s">
        <v>197</v>
      </c>
      <c r="C54" s="16" t="s">
        <v>198</v>
      </c>
      <c r="D54" s="46" t="s">
        <v>367</v>
      </c>
      <c r="E54" s="46" t="s">
        <v>346</v>
      </c>
      <c r="F54" s="16" t="s">
        <v>140</v>
      </c>
      <c r="G54" s="49">
        <v>0.69791666666666663</v>
      </c>
      <c r="H54" s="79"/>
      <c r="I54" s="16" t="s">
        <v>140</v>
      </c>
      <c r="J54" s="16" t="s">
        <v>107</v>
      </c>
      <c r="K54" s="16">
        <v>4</v>
      </c>
      <c r="L54" s="16">
        <v>0</v>
      </c>
      <c r="M54" s="16">
        <f t="shared" si="0"/>
        <v>4</v>
      </c>
      <c r="N54" s="57" t="e">
        <f ca="1">MULTIPLY(1, DIVIDE(M54,#REF!))</f>
        <v>#NAME?</v>
      </c>
      <c r="O54" s="19"/>
      <c r="P54" s="58"/>
      <c r="Q54" s="58"/>
      <c r="T54" s="19"/>
      <c r="U54" s="19"/>
      <c r="V54" s="19"/>
      <c r="W54" s="19"/>
      <c r="X54" s="19"/>
      <c r="Y54" s="19"/>
      <c r="Z54" s="19"/>
      <c r="AA54" s="19"/>
      <c r="AB54" s="19"/>
      <c r="AC54" s="19"/>
      <c r="AD54" s="19"/>
      <c r="AE54" s="19"/>
      <c r="AF54" s="19"/>
      <c r="AG54" s="19"/>
      <c r="AH54" s="19"/>
      <c r="AI54" s="19"/>
      <c r="AJ54" s="19"/>
    </row>
    <row r="55" spans="1:36" ht="13.2">
      <c r="A55" s="16" t="s">
        <v>208</v>
      </c>
      <c r="B55" s="16" t="s">
        <v>93</v>
      </c>
      <c r="C55" s="16" t="s">
        <v>94</v>
      </c>
      <c r="D55" s="46" t="s">
        <v>368</v>
      </c>
      <c r="E55" s="46" t="s">
        <v>123</v>
      </c>
      <c r="F55" s="16" t="s">
        <v>140</v>
      </c>
      <c r="G55" s="91">
        <v>0.5625</v>
      </c>
      <c r="H55" s="51">
        <v>0</v>
      </c>
      <c r="I55" s="16" t="s">
        <v>140</v>
      </c>
      <c r="J55" s="16"/>
      <c r="K55" s="16">
        <v>0</v>
      </c>
      <c r="L55" s="16">
        <v>0</v>
      </c>
      <c r="M55" s="16">
        <f t="shared" si="0"/>
        <v>0</v>
      </c>
      <c r="N55" s="57" t="e">
        <f ca="1">MULTIPLY(1, DIVIDE(M55,#REF!))</f>
        <v>#NAME?</v>
      </c>
      <c r="O55" s="16" t="s">
        <v>672</v>
      </c>
      <c r="P55" s="58"/>
      <c r="Q55" s="58"/>
      <c r="T55" s="19"/>
      <c r="U55" s="19"/>
      <c r="V55" s="19"/>
      <c r="W55" s="19"/>
      <c r="X55" s="19"/>
      <c r="Y55" s="19"/>
      <c r="Z55" s="19"/>
      <c r="AA55" s="19"/>
      <c r="AB55" s="19"/>
      <c r="AC55" s="19"/>
      <c r="AD55" s="19"/>
      <c r="AE55" s="19"/>
      <c r="AF55" s="19"/>
      <c r="AG55" s="19"/>
      <c r="AH55" s="19"/>
      <c r="AI55" s="19"/>
      <c r="AJ55" s="19"/>
    </row>
    <row r="56" spans="1:36" ht="13.2">
      <c r="A56" s="16" t="s">
        <v>208</v>
      </c>
      <c r="B56" s="16" t="s">
        <v>52</v>
      </c>
      <c r="C56" s="16" t="s">
        <v>53</v>
      </c>
      <c r="D56" s="46" t="s">
        <v>370</v>
      </c>
      <c r="E56" s="46" t="s">
        <v>123</v>
      </c>
      <c r="F56" s="16" t="s">
        <v>107</v>
      </c>
      <c r="G56" s="51" t="s">
        <v>305</v>
      </c>
      <c r="H56" s="51">
        <v>0</v>
      </c>
      <c r="I56" s="16" t="s">
        <v>107</v>
      </c>
      <c r="J56" s="16"/>
      <c r="K56" s="16">
        <v>0</v>
      </c>
      <c r="L56" s="16">
        <v>6</v>
      </c>
      <c r="M56" s="16">
        <f t="shared" si="0"/>
        <v>6</v>
      </c>
      <c r="N56" s="57" t="e">
        <f ca="1">MULTIPLY(1, DIVIDE(M56,#REF!))</f>
        <v>#NAME?</v>
      </c>
      <c r="O56" s="16" t="s">
        <v>673</v>
      </c>
      <c r="P56" s="58"/>
      <c r="Q56" s="58"/>
      <c r="T56" s="19"/>
      <c r="U56" s="19"/>
      <c r="V56" s="19"/>
      <c r="W56" s="19"/>
      <c r="X56" s="19"/>
      <c r="Y56" s="19"/>
      <c r="Z56" s="19"/>
      <c r="AA56" s="19"/>
      <c r="AB56" s="19"/>
      <c r="AC56" s="19"/>
      <c r="AD56" s="19"/>
      <c r="AE56" s="19"/>
      <c r="AF56" s="19"/>
      <c r="AG56" s="19"/>
      <c r="AH56" s="19"/>
      <c r="AI56" s="19"/>
      <c r="AJ56" s="19"/>
    </row>
    <row r="57" spans="1:36" ht="13.2">
      <c r="A57" s="16" t="s">
        <v>208</v>
      </c>
      <c r="B57" s="16" t="s">
        <v>211</v>
      </c>
      <c r="C57" s="16" t="s">
        <v>212</v>
      </c>
      <c r="D57" s="46" t="s">
        <v>372</v>
      </c>
      <c r="E57" s="46" t="s">
        <v>123</v>
      </c>
      <c r="F57" s="16" t="s">
        <v>140</v>
      </c>
      <c r="G57" s="49">
        <v>0.5625</v>
      </c>
      <c r="H57" s="51">
        <v>0</v>
      </c>
      <c r="I57" s="16" t="s">
        <v>140</v>
      </c>
      <c r="J57" s="16"/>
      <c r="K57" s="16">
        <v>0</v>
      </c>
      <c r="L57" s="16">
        <v>0</v>
      </c>
      <c r="M57" s="16">
        <f t="shared" si="0"/>
        <v>0</v>
      </c>
      <c r="N57" s="57" t="e">
        <f ca="1">MULTIPLY(1, DIVIDE(M57,#REF!))</f>
        <v>#NAME?</v>
      </c>
      <c r="O57" s="64" t="s">
        <v>675</v>
      </c>
      <c r="P57" s="58"/>
      <c r="Q57" s="58"/>
      <c r="T57" s="19"/>
      <c r="U57" s="19"/>
      <c r="V57" s="19"/>
      <c r="W57" s="19"/>
      <c r="X57" s="19"/>
      <c r="Y57" s="19"/>
      <c r="Z57" s="19"/>
      <c r="AA57" s="19"/>
      <c r="AB57" s="19"/>
      <c r="AC57" s="19"/>
      <c r="AD57" s="19"/>
      <c r="AE57" s="19"/>
      <c r="AF57" s="19"/>
      <c r="AG57" s="19"/>
      <c r="AH57" s="19"/>
      <c r="AI57" s="19"/>
      <c r="AJ57" s="19"/>
    </row>
    <row r="58" spans="1:36" ht="13.2">
      <c r="A58" s="16" t="s">
        <v>208</v>
      </c>
      <c r="B58" s="16" t="s">
        <v>216</v>
      </c>
      <c r="C58" s="16" t="s">
        <v>217</v>
      </c>
      <c r="D58" s="46" t="s">
        <v>374</v>
      </c>
      <c r="E58" s="46" t="s">
        <v>123</v>
      </c>
      <c r="F58" s="16" t="s">
        <v>140</v>
      </c>
      <c r="G58" s="49">
        <v>0.5625</v>
      </c>
      <c r="H58" s="51">
        <v>0</v>
      </c>
      <c r="I58" s="16" t="s">
        <v>140</v>
      </c>
      <c r="J58" s="16"/>
      <c r="K58" s="16">
        <v>5</v>
      </c>
      <c r="L58" s="16">
        <v>8</v>
      </c>
      <c r="M58" s="16">
        <f t="shared" si="0"/>
        <v>13</v>
      </c>
      <c r="N58" s="57" t="e">
        <f ca="1">MULTIPLY(1, DIVIDE(M58,#REF!))</f>
        <v>#NAME?</v>
      </c>
      <c r="O58" s="16" t="s">
        <v>676</v>
      </c>
      <c r="P58" s="58"/>
      <c r="Q58" s="58"/>
      <c r="T58" s="19"/>
      <c r="U58" s="19"/>
      <c r="V58" s="19"/>
      <c r="W58" s="19"/>
      <c r="X58" s="19"/>
      <c r="Y58" s="19"/>
      <c r="Z58" s="19"/>
      <c r="AA58" s="19"/>
      <c r="AB58" s="19"/>
      <c r="AC58" s="19"/>
      <c r="AD58" s="19"/>
      <c r="AE58" s="19"/>
      <c r="AF58" s="19"/>
      <c r="AG58" s="19"/>
      <c r="AH58" s="19"/>
      <c r="AI58" s="19"/>
      <c r="AJ58" s="19"/>
    </row>
    <row r="59" spans="1:36" ht="13.2">
      <c r="A59" s="85" t="s">
        <v>208</v>
      </c>
      <c r="B59" s="16" t="s">
        <v>221</v>
      </c>
      <c r="C59" s="16" t="s">
        <v>223</v>
      </c>
      <c r="D59" s="46" t="s">
        <v>376</v>
      </c>
      <c r="E59" s="46" t="s">
        <v>377</v>
      </c>
      <c r="F59" s="16" t="s">
        <v>140</v>
      </c>
      <c r="G59" s="49">
        <v>0.60763888888888884</v>
      </c>
      <c r="H59" s="51">
        <v>0</v>
      </c>
      <c r="I59" s="16" t="s">
        <v>140</v>
      </c>
      <c r="J59" s="16"/>
      <c r="K59" s="16">
        <v>5</v>
      </c>
      <c r="L59" s="16">
        <v>4</v>
      </c>
      <c r="M59" s="16">
        <f t="shared" si="0"/>
        <v>9</v>
      </c>
      <c r="N59" s="57" t="e">
        <f ca="1">MULTIPLY(1, DIVIDE(M59,#REF!))</f>
        <v>#NAME?</v>
      </c>
      <c r="O59" s="16" t="s">
        <v>677</v>
      </c>
      <c r="P59" s="58"/>
      <c r="Q59" s="58"/>
      <c r="T59" s="19"/>
      <c r="U59" s="19"/>
      <c r="V59" s="19"/>
      <c r="W59" s="19"/>
      <c r="X59" s="19"/>
      <c r="Y59" s="19"/>
      <c r="Z59" s="19"/>
      <c r="AA59" s="19"/>
      <c r="AB59" s="19"/>
      <c r="AC59" s="19"/>
      <c r="AD59" s="19"/>
      <c r="AE59" s="19"/>
      <c r="AF59" s="19"/>
      <c r="AG59" s="19"/>
      <c r="AH59" s="19"/>
      <c r="AI59" s="19"/>
      <c r="AJ59" s="19"/>
    </row>
    <row r="60" spans="1:36" ht="13.2">
      <c r="A60" s="85" t="s">
        <v>208</v>
      </c>
      <c r="B60" s="16" t="s">
        <v>226</v>
      </c>
      <c r="C60" s="16" t="s">
        <v>227</v>
      </c>
      <c r="D60" s="46" t="s">
        <v>378</v>
      </c>
      <c r="E60" s="46" t="s">
        <v>377</v>
      </c>
      <c r="F60" s="16" t="s">
        <v>140</v>
      </c>
      <c r="G60" s="49">
        <v>0.59722222222222221</v>
      </c>
      <c r="H60" s="51">
        <v>0</v>
      </c>
      <c r="I60" s="16" t="s">
        <v>107</v>
      </c>
      <c r="J60" s="16"/>
      <c r="K60" s="16">
        <v>0</v>
      </c>
      <c r="L60" s="16">
        <v>0</v>
      </c>
      <c r="M60" s="16">
        <f t="shared" si="0"/>
        <v>0</v>
      </c>
      <c r="N60" s="57" t="e">
        <f ca="1">MULTIPLY(1, DIVIDE(M60,#REF!))</f>
        <v>#NAME?</v>
      </c>
      <c r="O60" s="16" t="s">
        <v>678</v>
      </c>
      <c r="P60" s="58"/>
      <c r="Q60" s="58"/>
      <c r="T60" s="19"/>
      <c r="U60" s="19"/>
      <c r="V60" s="19"/>
      <c r="W60" s="19"/>
      <c r="X60" s="19"/>
      <c r="Y60" s="19"/>
      <c r="Z60" s="19"/>
      <c r="AA60" s="19"/>
      <c r="AB60" s="19"/>
      <c r="AC60" s="19"/>
      <c r="AD60" s="19"/>
      <c r="AE60" s="19"/>
      <c r="AF60" s="19"/>
      <c r="AG60" s="19"/>
      <c r="AH60" s="19"/>
      <c r="AI60" s="19"/>
      <c r="AJ60" s="19"/>
    </row>
    <row r="61" spans="1:36" ht="13.2">
      <c r="A61" s="85" t="s">
        <v>208</v>
      </c>
      <c r="B61" s="16" t="s">
        <v>234</v>
      </c>
      <c r="C61" s="16" t="s">
        <v>235</v>
      </c>
      <c r="D61" s="46" t="s">
        <v>380</v>
      </c>
      <c r="E61" s="46" t="s">
        <v>377</v>
      </c>
      <c r="F61" s="16" t="s">
        <v>140</v>
      </c>
      <c r="G61" s="49">
        <v>0.61111111111111116</v>
      </c>
      <c r="H61" s="51">
        <v>0</v>
      </c>
      <c r="I61" s="16" t="s">
        <v>140</v>
      </c>
      <c r="J61" s="16"/>
      <c r="K61" s="16">
        <v>5</v>
      </c>
      <c r="L61" s="16">
        <v>0</v>
      </c>
      <c r="M61" s="16">
        <f t="shared" si="0"/>
        <v>5</v>
      </c>
      <c r="N61" s="57" t="e">
        <f ca="1">MULTIPLY(1, DIVIDE(M61,#REF!))</f>
        <v>#NAME?</v>
      </c>
      <c r="O61" s="16" t="s">
        <v>679</v>
      </c>
      <c r="P61" s="58"/>
      <c r="Q61" s="58"/>
      <c r="T61" s="19"/>
      <c r="U61" s="19"/>
      <c r="V61" s="19"/>
      <c r="W61" s="19"/>
      <c r="X61" s="19"/>
      <c r="Y61" s="19"/>
      <c r="Z61" s="19"/>
      <c r="AA61" s="19"/>
      <c r="AB61" s="19"/>
      <c r="AC61" s="19"/>
      <c r="AD61" s="19"/>
      <c r="AE61" s="19"/>
      <c r="AF61" s="19"/>
      <c r="AG61" s="19"/>
      <c r="AH61" s="19"/>
      <c r="AI61" s="19"/>
      <c r="AJ61" s="19"/>
    </row>
    <row r="62" spans="1:36" ht="13.2">
      <c r="A62" s="85" t="s">
        <v>208</v>
      </c>
      <c r="B62" s="16" t="s">
        <v>238</v>
      </c>
      <c r="C62" s="16" t="s">
        <v>239</v>
      </c>
      <c r="D62" s="46" t="s">
        <v>382</v>
      </c>
      <c r="E62" s="46" t="s">
        <v>377</v>
      </c>
      <c r="F62" s="16" t="s">
        <v>140</v>
      </c>
      <c r="G62" s="49">
        <v>0.60763888888888884</v>
      </c>
      <c r="H62" s="51">
        <v>0</v>
      </c>
      <c r="I62" s="16" t="s">
        <v>140</v>
      </c>
      <c r="J62" s="16"/>
      <c r="K62" s="16">
        <v>5</v>
      </c>
      <c r="L62" s="16">
        <v>0</v>
      </c>
      <c r="M62" s="16">
        <f t="shared" si="0"/>
        <v>5</v>
      </c>
      <c r="N62" s="57" t="e">
        <f ca="1">MULTIPLY(1, DIVIDE(M62,#REF!))</f>
        <v>#NAME?</v>
      </c>
      <c r="O62" s="16" t="s">
        <v>680</v>
      </c>
      <c r="P62" s="58"/>
      <c r="Q62" s="58"/>
      <c r="T62" s="19"/>
      <c r="U62" s="19"/>
      <c r="V62" s="19"/>
      <c r="W62" s="19"/>
      <c r="X62" s="19"/>
      <c r="Y62" s="19"/>
      <c r="Z62" s="19"/>
      <c r="AA62" s="19"/>
      <c r="AB62" s="19"/>
      <c r="AC62" s="19"/>
      <c r="AD62" s="19"/>
      <c r="AE62" s="19"/>
      <c r="AF62" s="19"/>
      <c r="AG62" s="19"/>
      <c r="AH62" s="19"/>
      <c r="AI62" s="19"/>
      <c r="AJ62" s="19"/>
    </row>
    <row r="63" spans="1:36" ht="13.2">
      <c r="A63" s="16" t="s">
        <v>240</v>
      </c>
      <c r="B63" s="16" t="s">
        <v>162</v>
      </c>
      <c r="C63" s="16" t="s">
        <v>164</v>
      </c>
      <c r="D63" s="46" t="s">
        <v>340</v>
      </c>
      <c r="E63" s="46" t="s">
        <v>245</v>
      </c>
      <c r="F63" s="16" t="s">
        <v>140</v>
      </c>
      <c r="G63" s="49">
        <v>0.5625</v>
      </c>
      <c r="H63" s="51">
        <v>0</v>
      </c>
      <c r="I63" s="16" t="s">
        <v>140</v>
      </c>
      <c r="J63" s="16"/>
      <c r="K63" s="16">
        <v>10</v>
      </c>
      <c r="L63" s="16">
        <v>6</v>
      </c>
      <c r="M63" s="16">
        <f t="shared" si="0"/>
        <v>16</v>
      </c>
      <c r="N63" s="57" t="e">
        <f ca="1">MULTIPLY(1, DIVIDE(M63,#REF!))</f>
        <v>#NAME?</v>
      </c>
      <c r="O63" s="19"/>
      <c r="P63" s="58"/>
      <c r="Q63" s="58"/>
      <c r="T63" s="19"/>
      <c r="U63" s="19"/>
      <c r="V63" s="19"/>
      <c r="W63" s="19"/>
      <c r="X63" s="19"/>
      <c r="Y63" s="19"/>
      <c r="Z63" s="19"/>
      <c r="AA63" s="19"/>
      <c r="AB63" s="19"/>
      <c r="AC63" s="19"/>
      <c r="AD63" s="19"/>
      <c r="AE63" s="19"/>
      <c r="AF63" s="19"/>
      <c r="AG63" s="19"/>
      <c r="AH63" s="19"/>
      <c r="AI63" s="19"/>
      <c r="AJ63" s="19"/>
    </row>
    <row r="64" spans="1:36" ht="13.2">
      <c r="A64" s="16" t="s">
        <v>240</v>
      </c>
      <c r="B64" s="16" t="s">
        <v>228</v>
      </c>
      <c r="C64" s="16" t="s">
        <v>229</v>
      </c>
      <c r="D64" s="46" t="s">
        <v>386</v>
      </c>
      <c r="E64" s="46" t="s">
        <v>245</v>
      </c>
      <c r="F64" s="16" t="s">
        <v>140</v>
      </c>
      <c r="G64" s="49">
        <v>0.5625</v>
      </c>
      <c r="H64" s="51">
        <v>0</v>
      </c>
      <c r="I64" s="16" t="s">
        <v>140</v>
      </c>
      <c r="J64" s="16"/>
      <c r="K64" s="16" t="s">
        <v>29</v>
      </c>
      <c r="L64" s="16" t="s">
        <v>29</v>
      </c>
      <c r="M64" s="16">
        <f t="shared" si="0"/>
        <v>0</v>
      </c>
      <c r="N64" s="57" t="e">
        <f ca="1">MULTIPLY(1, DIVIDE(M64,#REF!))</f>
        <v>#NAME?</v>
      </c>
      <c r="O64" s="19"/>
      <c r="P64" s="58"/>
      <c r="Q64" s="58"/>
      <c r="T64" s="19"/>
      <c r="U64" s="19"/>
      <c r="V64" s="19"/>
      <c r="W64" s="19"/>
      <c r="X64" s="19"/>
      <c r="Y64" s="19"/>
      <c r="Z64" s="19"/>
      <c r="AA64" s="19"/>
      <c r="AB64" s="19"/>
      <c r="AC64" s="19"/>
      <c r="AD64" s="19"/>
      <c r="AE64" s="19"/>
      <c r="AF64" s="19"/>
      <c r="AG64" s="19"/>
      <c r="AH64" s="19"/>
      <c r="AI64" s="19"/>
      <c r="AJ64" s="19"/>
    </row>
    <row r="65" spans="1:36" ht="13.2">
      <c r="A65" s="16" t="s">
        <v>240</v>
      </c>
      <c r="B65" s="16" t="s">
        <v>248</v>
      </c>
      <c r="C65" s="16" t="s">
        <v>249</v>
      </c>
      <c r="D65" s="46" t="s">
        <v>387</v>
      </c>
      <c r="E65" s="46" t="s">
        <v>245</v>
      </c>
      <c r="F65" s="16" t="s">
        <v>140</v>
      </c>
      <c r="G65" s="49">
        <v>0.5625</v>
      </c>
      <c r="H65" s="51">
        <v>0</v>
      </c>
      <c r="I65" s="16" t="s">
        <v>140</v>
      </c>
      <c r="J65" s="16"/>
      <c r="K65" s="16" t="s">
        <v>29</v>
      </c>
      <c r="L65" s="16">
        <v>6</v>
      </c>
      <c r="M65" s="16">
        <f t="shared" si="0"/>
        <v>6</v>
      </c>
      <c r="N65" s="57" t="e">
        <f ca="1">MULTIPLY(1, DIVIDE(M65,#REF!))</f>
        <v>#NAME?</v>
      </c>
      <c r="O65" s="19"/>
      <c r="P65" s="58"/>
      <c r="Q65" s="58"/>
      <c r="T65" s="19"/>
      <c r="U65" s="19"/>
      <c r="V65" s="19"/>
      <c r="W65" s="19"/>
      <c r="X65" s="19"/>
      <c r="Y65" s="19"/>
      <c r="Z65" s="19"/>
      <c r="AA65" s="19"/>
      <c r="AB65" s="19"/>
      <c r="AC65" s="19"/>
      <c r="AD65" s="19"/>
      <c r="AE65" s="19"/>
      <c r="AF65" s="19"/>
      <c r="AG65" s="19"/>
      <c r="AH65" s="19"/>
      <c r="AI65" s="19"/>
      <c r="AJ65" s="19"/>
    </row>
    <row r="66" spans="1:36" ht="13.2">
      <c r="A66" s="16" t="s">
        <v>240</v>
      </c>
      <c r="B66" s="16" t="s">
        <v>252</v>
      </c>
      <c r="C66" s="16" t="s">
        <v>253</v>
      </c>
      <c r="D66" s="46" t="s">
        <v>390</v>
      </c>
      <c r="E66" s="46" t="s">
        <v>245</v>
      </c>
      <c r="F66" s="16" t="s">
        <v>140</v>
      </c>
      <c r="G66" s="49">
        <v>0.56736111111111109</v>
      </c>
      <c r="H66" s="51">
        <v>7</v>
      </c>
      <c r="I66" s="16" t="s">
        <v>140</v>
      </c>
      <c r="J66" s="16"/>
      <c r="K66" s="16">
        <v>5</v>
      </c>
      <c r="L66" s="4">
        <v>10</v>
      </c>
      <c r="M66" s="16">
        <f t="shared" si="0"/>
        <v>15</v>
      </c>
      <c r="N66" s="57" t="e">
        <f ca="1">MULTIPLY(1, DIVIDE(M66,#REF!))</f>
        <v>#NAME?</v>
      </c>
      <c r="O66" s="19"/>
      <c r="P66" s="58"/>
      <c r="Q66" s="58"/>
      <c r="T66" s="19"/>
      <c r="U66" s="19"/>
      <c r="V66" s="19"/>
      <c r="W66" s="19"/>
      <c r="X66" s="19"/>
      <c r="Y66" s="19"/>
      <c r="Z66" s="19"/>
      <c r="AA66" s="19"/>
      <c r="AB66" s="19"/>
      <c r="AC66" s="19"/>
      <c r="AD66" s="19"/>
      <c r="AE66" s="19"/>
      <c r="AF66" s="19"/>
      <c r="AG66" s="19"/>
      <c r="AH66" s="19"/>
      <c r="AI66" s="19"/>
      <c r="AJ66" s="19"/>
    </row>
    <row r="67" spans="1:36" ht="13.2">
      <c r="A67" s="16" t="s">
        <v>240</v>
      </c>
      <c r="B67" s="16" t="s">
        <v>255</v>
      </c>
      <c r="C67" s="16" t="s">
        <v>256</v>
      </c>
      <c r="D67" s="46" t="s">
        <v>391</v>
      </c>
      <c r="E67" s="46" t="s">
        <v>159</v>
      </c>
      <c r="F67" s="16" t="s">
        <v>140</v>
      </c>
      <c r="G67" s="49">
        <v>0.5625</v>
      </c>
      <c r="H67" s="51">
        <v>0</v>
      </c>
      <c r="I67" s="19"/>
      <c r="J67" s="16"/>
      <c r="K67" s="16">
        <v>5</v>
      </c>
      <c r="L67" s="16">
        <v>6</v>
      </c>
      <c r="M67" s="16">
        <f t="shared" si="0"/>
        <v>11</v>
      </c>
      <c r="N67" s="57" t="e">
        <f ca="1">MULTIPLY(1, DIVIDE(M67,#REF!))</f>
        <v>#NAME?</v>
      </c>
      <c r="O67" s="19"/>
      <c r="P67" s="58"/>
      <c r="Q67" s="58"/>
      <c r="T67" s="19"/>
      <c r="U67" s="19"/>
      <c r="V67" s="19"/>
      <c r="W67" s="19"/>
      <c r="X67" s="19"/>
      <c r="Y67" s="19"/>
      <c r="Z67" s="19"/>
      <c r="AA67" s="19"/>
      <c r="AB67" s="19"/>
      <c r="AC67" s="19"/>
      <c r="AD67" s="19"/>
      <c r="AE67" s="19"/>
      <c r="AF67" s="19"/>
      <c r="AG67" s="19"/>
      <c r="AH67" s="19"/>
      <c r="AI67" s="19"/>
      <c r="AJ67" s="19"/>
    </row>
    <row r="68" spans="1:36" ht="13.2">
      <c r="A68" s="16" t="s">
        <v>240</v>
      </c>
      <c r="B68" s="16" t="s">
        <v>258</v>
      </c>
      <c r="C68" s="16" t="s">
        <v>260</v>
      </c>
      <c r="D68" s="46" t="s">
        <v>392</v>
      </c>
      <c r="E68" s="46" t="s">
        <v>159</v>
      </c>
      <c r="F68" s="16" t="s">
        <v>140</v>
      </c>
      <c r="G68" s="49">
        <v>0.5625</v>
      </c>
      <c r="H68" s="51">
        <v>4</v>
      </c>
      <c r="I68" s="19"/>
      <c r="J68" s="16"/>
      <c r="K68" s="16">
        <v>5</v>
      </c>
      <c r="L68" s="16">
        <v>2</v>
      </c>
      <c r="M68" s="16">
        <f t="shared" si="0"/>
        <v>7</v>
      </c>
      <c r="N68" s="57" t="e">
        <f ca="1">MULTIPLY(1, DIVIDE(M68,#REF!))</f>
        <v>#NAME?</v>
      </c>
      <c r="O68" s="19"/>
      <c r="P68" s="58"/>
      <c r="Q68" s="58"/>
      <c r="T68" s="19"/>
      <c r="U68" s="19"/>
      <c r="V68" s="19"/>
      <c r="W68" s="19"/>
      <c r="X68" s="19"/>
      <c r="Y68" s="19"/>
      <c r="Z68" s="19"/>
      <c r="AA68" s="19"/>
      <c r="AB68" s="19"/>
      <c r="AC68" s="19"/>
      <c r="AD68" s="19"/>
      <c r="AE68" s="19"/>
      <c r="AF68" s="19"/>
      <c r="AG68" s="19"/>
      <c r="AH68" s="19"/>
      <c r="AI68" s="19"/>
      <c r="AJ68" s="19"/>
    </row>
    <row r="69" spans="1:36" ht="13.2">
      <c r="A69" s="16" t="s">
        <v>240</v>
      </c>
      <c r="B69" s="16" t="s">
        <v>261</v>
      </c>
      <c r="C69" s="16" t="s">
        <v>263</v>
      </c>
      <c r="D69" s="46" t="s">
        <v>393</v>
      </c>
      <c r="E69" s="46" t="s">
        <v>159</v>
      </c>
      <c r="F69" s="16" t="s">
        <v>140</v>
      </c>
      <c r="G69" s="91">
        <v>0.61458333333333337</v>
      </c>
      <c r="H69" s="51">
        <v>10</v>
      </c>
      <c r="I69" s="19"/>
      <c r="J69" s="16"/>
      <c r="K69" s="16" t="s">
        <v>29</v>
      </c>
      <c r="L69" s="16" t="s">
        <v>29</v>
      </c>
      <c r="M69" s="16">
        <f t="shared" si="0"/>
        <v>0</v>
      </c>
      <c r="N69" s="57" t="e">
        <f ca="1">MULTIPLY(1, DIVIDE(M69,#REF!))</f>
        <v>#NAME?</v>
      </c>
      <c r="O69" s="16" t="s">
        <v>682</v>
      </c>
      <c r="P69" s="58"/>
      <c r="Q69" s="58"/>
      <c r="T69" s="19"/>
      <c r="U69" s="19"/>
      <c r="V69" s="19"/>
      <c r="W69" s="19"/>
      <c r="X69" s="19"/>
      <c r="Y69" s="19"/>
      <c r="Z69" s="19"/>
      <c r="AA69" s="19"/>
      <c r="AB69" s="19"/>
      <c r="AC69" s="19"/>
      <c r="AD69" s="19"/>
      <c r="AE69" s="19"/>
      <c r="AF69" s="19"/>
      <c r="AG69" s="19"/>
      <c r="AH69" s="19"/>
      <c r="AI69" s="19"/>
      <c r="AJ69" s="19"/>
    </row>
    <row r="70" spans="1:36" ht="13.2">
      <c r="A70" s="16" t="s">
        <v>240</v>
      </c>
      <c r="B70" s="16" t="s">
        <v>265</v>
      </c>
      <c r="C70" s="16" t="s">
        <v>266</v>
      </c>
      <c r="D70" s="46" t="s">
        <v>395</v>
      </c>
      <c r="E70" s="46" t="s">
        <v>159</v>
      </c>
      <c r="F70" s="16" t="s">
        <v>140</v>
      </c>
      <c r="G70" s="49">
        <v>0.60416666666666663</v>
      </c>
      <c r="H70" s="51">
        <v>0</v>
      </c>
      <c r="I70" s="19"/>
      <c r="J70" s="16"/>
      <c r="K70" s="16" t="s">
        <v>29</v>
      </c>
      <c r="L70" s="16" t="s">
        <v>29</v>
      </c>
      <c r="M70" s="16">
        <f t="shared" si="0"/>
        <v>0</v>
      </c>
      <c r="N70" s="57" t="e">
        <f ca="1">MULTIPLY(1, DIVIDE(M70,#REF!))</f>
        <v>#NAME?</v>
      </c>
      <c r="O70" s="16" t="s">
        <v>682</v>
      </c>
      <c r="P70" s="58"/>
      <c r="Q70" s="58"/>
      <c r="T70" s="19"/>
      <c r="U70" s="19"/>
      <c r="V70" s="19"/>
      <c r="W70" s="19"/>
      <c r="X70" s="19"/>
      <c r="Y70" s="19"/>
      <c r="Z70" s="19"/>
      <c r="AA70" s="19"/>
      <c r="AB70" s="19"/>
      <c r="AC70" s="19"/>
      <c r="AD70" s="19"/>
      <c r="AE70" s="19"/>
      <c r="AF70" s="19"/>
      <c r="AG70" s="19"/>
      <c r="AH70" s="19"/>
      <c r="AI70" s="19"/>
      <c r="AJ70" s="19"/>
    </row>
    <row r="71" spans="1:36" ht="13.2">
      <c r="A71" s="16" t="s">
        <v>268</v>
      </c>
      <c r="B71" s="16" t="s">
        <v>269</v>
      </c>
      <c r="C71" s="16" t="s">
        <v>270</v>
      </c>
      <c r="D71" s="46" t="s">
        <v>396</v>
      </c>
      <c r="E71" s="46" t="s">
        <v>214</v>
      </c>
      <c r="F71" s="16" t="s">
        <v>140</v>
      </c>
      <c r="G71" s="72">
        <v>0.65208333333333335</v>
      </c>
      <c r="H71" s="79"/>
      <c r="I71" s="16" t="s">
        <v>140</v>
      </c>
      <c r="J71" s="16"/>
      <c r="K71" s="16">
        <v>10</v>
      </c>
      <c r="L71" s="16">
        <v>5</v>
      </c>
      <c r="M71" s="16">
        <f t="shared" si="0"/>
        <v>15</v>
      </c>
      <c r="N71" s="57" t="e">
        <f ca="1">MULTIPLY(1, DIVIDE(M71,#REF!))</f>
        <v>#NAME?</v>
      </c>
      <c r="O71" s="19"/>
      <c r="P71" s="58"/>
      <c r="Q71" s="58"/>
      <c r="T71" s="19"/>
      <c r="U71" s="19"/>
      <c r="V71" s="19"/>
      <c r="W71" s="19"/>
      <c r="X71" s="19"/>
      <c r="Y71" s="19"/>
      <c r="Z71" s="19"/>
      <c r="AA71" s="19"/>
      <c r="AB71" s="19"/>
      <c r="AC71" s="19"/>
      <c r="AD71" s="19"/>
      <c r="AE71" s="19"/>
      <c r="AF71" s="19"/>
      <c r="AG71" s="19"/>
      <c r="AH71" s="19"/>
      <c r="AI71" s="19"/>
      <c r="AJ71" s="19"/>
    </row>
    <row r="72" spans="1:36" ht="13.2">
      <c r="A72" s="16" t="s">
        <v>268</v>
      </c>
      <c r="B72" s="16" t="s">
        <v>153</v>
      </c>
      <c r="C72" s="16" t="s">
        <v>154</v>
      </c>
      <c r="D72" s="46" t="s">
        <v>398</v>
      </c>
      <c r="E72" s="46" t="s">
        <v>214</v>
      </c>
      <c r="F72" s="16" t="s">
        <v>107</v>
      </c>
      <c r="G72" s="49"/>
      <c r="H72" s="79"/>
      <c r="I72" s="16"/>
      <c r="J72" s="16"/>
      <c r="K72" s="64">
        <v>2</v>
      </c>
      <c r="L72" s="64" t="s">
        <v>29</v>
      </c>
      <c r="M72" s="16">
        <f t="shared" si="0"/>
        <v>2</v>
      </c>
      <c r="N72" s="57" t="e">
        <f ca="1">MULTIPLY(1, DIVIDE(M72,#REF!))</f>
        <v>#NAME?</v>
      </c>
      <c r="O72" s="19"/>
      <c r="P72" s="58"/>
      <c r="Q72" s="58"/>
      <c r="T72" s="19"/>
      <c r="U72" s="19"/>
      <c r="V72" s="19"/>
      <c r="W72" s="19"/>
      <c r="X72" s="19"/>
      <c r="Y72" s="19"/>
      <c r="Z72" s="19"/>
      <c r="AA72" s="19"/>
      <c r="AB72" s="19"/>
      <c r="AC72" s="19"/>
      <c r="AD72" s="19"/>
      <c r="AE72" s="19"/>
      <c r="AF72" s="19"/>
      <c r="AG72" s="19"/>
      <c r="AH72" s="19"/>
      <c r="AI72" s="19"/>
      <c r="AJ72" s="19"/>
    </row>
    <row r="73" spans="1:36" ht="13.2">
      <c r="A73" s="16" t="s">
        <v>268</v>
      </c>
      <c r="B73" s="16" t="s">
        <v>190</v>
      </c>
      <c r="C73" s="16" t="s">
        <v>191</v>
      </c>
      <c r="D73" s="46" t="s">
        <v>400</v>
      </c>
      <c r="E73" s="46" t="s">
        <v>214</v>
      </c>
      <c r="F73" s="16" t="s">
        <v>140</v>
      </c>
      <c r="G73" s="116">
        <v>0.65208333333333335</v>
      </c>
      <c r="H73" s="79"/>
      <c r="I73" s="16" t="s">
        <v>140</v>
      </c>
      <c r="J73" s="51"/>
      <c r="K73" s="16">
        <v>6</v>
      </c>
      <c r="L73" s="16">
        <v>5</v>
      </c>
      <c r="M73" s="16">
        <f t="shared" si="0"/>
        <v>11</v>
      </c>
      <c r="N73" s="57" t="e">
        <f ca="1">MULTIPLY(1, DIVIDE(M73,#REF!))</f>
        <v>#NAME?</v>
      </c>
      <c r="O73" s="19"/>
      <c r="P73" s="58"/>
      <c r="Q73" s="58"/>
      <c r="T73" s="19"/>
      <c r="U73" s="19"/>
      <c r="V73" s="19"/>
      <c r="W73" s="19"/>
      <c r="X73" s="19"/>
      <c r="Y73" s="19"/>
      <c r="Z73" s="19"/>
      <c r="AA73" s="19"/>
      <c r="AB73" s="19"/>
      <c r="AC73" s="19"/>
      <c r="AD73" s="19"/>
      <c r="AE73" s="19"/>
      <c r="AF73" s="19"/>
      <c r="AG73" s="19"/>
      <c r="AH73" s="19"/>
      <c r="AI73" s="19"/>
      <c r="AJ73" s="19"/>
    </row>
    <row r="74" spans="1:36" ht="13.2">
      <c r="A74" s="16" t="s">
        <v>268</v>
      </c>
      <c r="B74" s="16" t="s">
        <v>277</v>
      </c>
      <c r="C74" s="16" t="s">
        <v>278</v>
      </c>
      <c r="D74" s="46" t="s">
        <v>403</v>
      </c>
      <c r="E74" s="46" t="s">
        <v>214</v>
      </c>
      <c r="F74" s="16" t="s">
        <v>140</v>
      </c>
      <c r="G74" s="116">
        <v>0.65416666666666667</v>
      </c>
      <c r="H74" s="51">
        <v>2</v>
      </c>
      <c r="I74" s="16" t="s">
        <v>140</v>
      </c>
      <c r="J74" s="16"/>
      <c r="K74" s="16">
        <v>5</v>
      </c>
      <c r="L74" s="16">
        <v>10</v>
      </c>
      <c r="M74" s="16">
        <f t="shared" si="0"/>
        <v>15</v>
      </c>
      <c r="N74" s="57" t="e">
        <f ca="1">MULTIPLY(1, DIVIDE(M74,#REF!))</f>
        <v>#NAME?</v>
      </c>
      <c r="O74" s="16"/>
      <c r="P74" s="58"/>
      <c r="Q74" s="58"/>
      <c r="T74" s="19"/>
      <c r="U74" s="19"/>
      <c r="V74" s="19"/>
      <c r="W74" s="19"/>
      <c r="X74" s="19"/>
      <c r="Y74" s="19"/>
      <c r="Z74" s="19"/>
      <c r="AA74" s="19"/>
      <c r="AB74" s="19"/>
      <c r="AC74" s="19"/>
      <c r="AD74" s="19"/>
      <c r="AE74" s="19"/>
      <c r="AF74" s="19"/>
      <c r="AG74" s="19"/>
      <c r="AH74" s="19"/>
      <c r="AI74" s="19"/>
      <c r="AJ74" s="19"/>
    </row>
    <row r="75" spans="1:36" ht="13.2">
      <c r="A75" s="16" t="s">
        <v>268</v>
      </c>
      <c r="B75" s="16" t="s">
        <v>282</v>
      </c>
      <c r="C75" s="16" t="s">
        <v>283</v>
      </c>
      <c r="D75" s="46" t="s">
        <v>405</v>
      </c>
      <c r="E75" s="46" t="s">
        <v>195</v>
      </c>
      <c r="F75" s="16" t="s">
        <v>140</v>
      </c>
      <c r="G75" s="49">
        <v>0.69791666666666663</v>
      </c>
      <c r="H75" s="79"/>
      <c r="I75" s="16" t="s">
        <v>140</v>
      </c>
      <c r="J75" s="16"/>
      <c r="K75" s="16">
        <v>0</v>
      </c>
      <c r="L75" s="16">
        <v>6</v>
      </c>
      <c r="M75" s="16">
        <f t="shared" si="0"/>
        <v>6</v>
      </c>
      <c r="N75" s="57" t="e">
        <f ca="1">MULTIPLY(1, DIVIDE(M75,#REF!))</f>
        <v>#NAME?</v>
      </c>
      <c r="O75" s="16" t="s">
        <v>686</v>
      </c>
      <c r="P75" s="58"/>
      <c r="Q75" s="58"/>
      <c r="T75" s="19"/>
      <c r="U75" s="19"/>
      <c r="V75" s="19"/>
      <c r="W75" s="19"/>
      <c r="X75" s="19"/>
      <c r="Y75" s="19"/>
      <c r="Z75" s="19"/>
      <c r="AA75" s="19"/>
      <c r="AB75" s="19"/>
      <c r="AC75" s="19"/>
      <c r="AD75" s="19"/>
      <c r="AE75" s="19"/>
      <c r="AF75" s="19"/>
      <c r="AG75" s="19"/>
      <c r="AH75" s="19"/>
      <c r="AI75" s="19"/>
      <c r="AJ75" s="19"/>
    </row>
    <row r="76" spans="1:36" ht="13.2">
      <c r="A76" s="16" t="s">
        <v>268</v>
      </c>
      <c r="B76" s="16" t="s">
        <v>97</v>
      </c>
      <c r="C76" s="16" t="s">
        <v>98</v>
      </c>
      <c r="D76" s="46" t="s">
        <v>406</v>
      </c>
      <c r="E76" s="46" t="s">
        <v>195</v>
      </c>
      <c r="F76" s="16" t="s">
        <v>107</v>
      </c>
      <c r="G76" s="51"/>
      <c r="H76" s="79"/>
      <c r="I76" s="16"/>
      <c r="J76" s="16"/>
      <c r="K76" s="64" t="s">
        <v>29</v>
      </c>
      <c r="L76" s="16" t="s">
        <v>29</v>
      </c>
      <c r="M76" s="16">
        <f t="shared" si="0"/>
        <v>0</v>
      </c>
      <c r="N76" s="57" t="e">
        <f ca="1">MULTIPLY(1, DIVIDE(M76,#REF!))</f>
        <v>#NAME?</v>
      </c>
      <c r="O76" s="19"/>
      <c r="P76" s="58"/>
      <c r="Q76" s="58"/>
      <c r="T76" s="19"/>
      <c r="U76" s="19"/>
      <c r="V76" s="19"/>
      <c r="W76" s="19"/>
      <c r="X76" s="19"/>
      <c r="Y76" s="19"/>
      <c r="Z76" s="19"/>
      <c r="AA76" s="19"/>
      <c r="AB76" s="19"/>
      <c r="AC76" s="19"/>
      <c r="AD76" s="19"/>
      <c r="AE76" s="19"/>
      <c r="AF76" s="19"/>
      <c r="AG76" s="19"/>
      <c r="AH76" s="19"/>
      <c r="AI76" s="19"/>
      <c r="AJ76" s="19"/>
    </row>
    <row r="77" spans="1:36" ht="13.2">
      <c r="A77" s="16" t="s">
        <v>268</v>
      </c>
      <c r="B77" s="16" t="s">
        <v>291</v>
      </c>
      <c r="C77" s="16" t="s">
        <v>292</v>
      </c>
      <c r="D77" s="46" t="s">
        <v>408</v>
      </c>
      <c r="E77" s="46" t="s">
        <v>195</v>
      </c>
      <c r="F77" s="16" t="s">
        <v>140</v>
      </c>
      <c r="G77" s="49">
        <v>0.69791666666666663</v>
      </c>
      <c r="H77" s="79"/>
      <c r="I77" s="16" t="s">
        <v>140</v>
      </c>
      <c r="J77" s="16"/>
      <c r="K77" s="16">
        <v>5</v>
      </c>
      <c r="L77" s="16">
        <v>6</v>
      </c>
      <c r="M77" s="16">
        <f t="shared" si="0"/>
        <v>11</v>
      </c>
      <c r="N77" s="57" t="e">
        <f ca="1">MULTIPLY(1, DIVIDE(M77,#REF!))</f>
        <v>#NAME?</v>
      </c>
      <c r="O77" s="19"/>
      <c r="P77" s="58"/>
      <c r="Q77" s="58"/>
      <c r="T77" s="19"/>
      <c r="U77" s="19"/>
      <c r="V77" s="19"/>
      <c r="W77" s="19"/>
      <c r="X77" s="19"/>
      <c r="Y77" s="19"/>
      <c r="Z77" s="19"/>
      <c r="AA77" s="19"/>
      <c r="AB77" s="19"/>
      <c r="AC77" s="19"/>
      <c r="AD77" s="19"/>
      <c r="AE77" s="19"/>
      <c r="AF77" s="19"/>
      <c r="AG77" s="19"/>
      <c r="AH77" s="19"/>
      <c r="AI77" s="19"/>
      <c r="AJ77" s="19"/>
    </row>
    <row r="78" spans="1:36" ht="13.2">
      <c r="A78" s="16" t="s">
        <v>268</v>
      </c>
      <c r="B78" s="16" t="s">
        <v>296</v>
      </c>
      <c r="C78" s="16" t="s">
        <v>297</v>
      </c>
      <c r="D78" s="46" t="s">
        <v>409</v>
      </c>
      <c r="E78" s="46" t="s">
        <v>195</v>
      </c>
      <c r="F78" s="16" t="s">
        <v>140</v>
      </c>
      <c r="G78" s="49">
        <v>0.69791666666666663</v>
      </c>
      <c r="H78" s="79"/>
      <c r="I78" s="16" t="s">
        <v>140</v>
      </c>
      <c r="J78" s="16"/>
      <c r="K78" s="16">
        <v>10</v>
      </c>
      <c r="L78" s="16">
        <v>5</v>
      </c>
      <c r="M78" s="16">
        <f t="shared" si="0"/>
        <v>15</v>
      </c>
      <c r="N78" s="57" t="e">
        <f ca="1">MULTIPLY(1, DIVIDE(M78,#REF!))</f>
        <v>#NAME?</v>
      </c>
      <c r="O78" s="19"/>
      <c r="P78" s="58"/>
      <c r="Q78" s="58"/>
      <c r="T78" s="19"/>
      <c r="U78" s="19"/>
      <c r="V78" s="19"/>
      <c r="W78" s="19"/>
      <c r="X78" s="19"/>
      <c r="Y78" s="19"/>
      <c r="Z78" s="19"/>
      <c r="AA78" s="19"/>
      <c r="AB78" s="19"/>
      <c r="AC78" s="19"/>
      <c r="AD78" s="19"/>
      <c r="AE78" s="19"/>
      <c r="AF78" s="19"/>
      <c r="AG78" s="19"/>
      <c r="AH78" s="19"/>
      <c r="AI78" s="19"/>
      <c r="AJ78" s="19"/>
    </row>
    <row r="79" spans="1:36" ht="13.2">
      <c r="A79" s="16" t="s">
        <v>299</v>
      </c>
      <c r="B79" s="16" t="s">
        <v>300</v>
      </c>
      <c r="C79" s="16" t="s">
        <v>302</v>
      </c>
      <c r="D79" s="46" t="s">
        <v>410</v>
      </c>
      <c r="E79" s="46" t="s">
        <v>411</v>
      </c>
      <c r="F79" s="16" t="s">
        <v>140</v>
      </c>
      <c r="G79" s="49">
        <v>0.5625</v>
      </c>
      <c r="H79" s="51"/>
      <c r="I79" s="16" t="s">
        <v>140</v>
      </c>
      <c r="J79" s="16"/>
      <c r="K79" s="16">
        <v>4</v>
      </c>
      <c r="L79" s="16">
        <v>5</v>
      </c>
      <c r="M79" s="16">
        <f t="shared" si="0"/>
        <v>9</v>
      </c>
      <c r="N79" s="57" t="e">
        <f ca="1">MULTIPLY(1, DIVIDE(M79,#REF!))</f>
        <v>#NAME?</v>
      </c>
      <c r="O79" s="16" t="s">
        <v>691</v>
      </c>
      <c r="P79" s="58"/>
      <c r="Q79" s="58"/>
      <c r="R79" s="6"/>
      <c r="S79" s="6"/>
      <c r="T79" s="19"/>
      <c r="U79" s="19"/>
      <c r="V79" s="19"/>
      <c r="W79" s="19"/>
      <c r="X79" s="19"/>
      <c r="Y79" s="19"/>
      <c r="Z79" s="19"/>
      <c r="AA79" s="19"/>
      <c r="AB79" s="19"/>
      <c r="AC79" s="19"/>
      <c r="AD79" s="19"/>
      <c r="AE79" s="19"/>
      <c r="AF79" s="19"/>
      <c r="AG79" s="19"/>
      <c r="AH79" s="19"/>
      <c r="AI79" s="19"/>
      <c r="AJ79" s="19"/>
    </row>
    <row r="80" spans="1:36" ht="13.2">
      <c r="A80" s="16" t="s">
        <v>306</v>
      </c>
      <c r="B80" s="16" t="s">
        <v>293</v>
      </c>
      <c r="C80" s="16" t="s">
        <v>294</v>
      </c>
      <c r="D80" s="46" t="s">
        <v>412</v>
      </c>
      <c r="E80" s="46" t="s">
        <v>411</v>
      </c>
      <c r="F80" s="16" t="s">
        <v>140</v>
      </c>
      <c r="G80" s="49">
        <v>0.56388888888888888</v>
      </c>
      <c r="H80" s="51"/>
      <c r="I80" s="16" t="s">
        <v>140</v>
      </c>
      <c r="J80" s="16"/>
      <c r="K80" s="16">
        <v>5</v>
      </c>
      <c r="L80" s="16">
        <v>4</v>
      </c>
      <c r="M80" s="16">
        <f t="shared" si="0"/>
        <v>9</v>
      </c>
      <c r="N80" s="57" t="e">
        <f ca="1">MULTIPLY(1, DIVIDE(M80,#REF!))</f>
        <v>#NAME?</v>
      </c>
      <c r="O80" s="16" t="s">
        <v>693</v>
      </c>
      <c r="P80" s="58"/>
      <c r="Q80" s="58"/>
      <c r="R80" s="6"/>
      <c r="S80" s="6"/>
      <c r="T80" s="19"/>
      <c r="U80" s="19"/>
      <c r="V80" s="19"/>
      <c r="W80" s="19"/>
      <c r="X80" s="19"/>
      <c r="Y80" s="19"/>
      <c r="Z80" s="19"/>
      <c r="AA80" s="19"/>
      <c r="AB80" s="19"/>
      <c r="AC80" s="19"/>
      <c r="AD80" s="19"/>
      <c r="AE80" s="19"/>
      <c r="AF80" s="19"/>
      <c r="AG80" s="19"/>
      <c r="AH80" s="19"/>
      <c r="AI80" s="19"/>
      <c r="AJ80" s="19"/>
    </row>
    <row r="81" spans="1:36" ht="13.2">
      <c r="A81" s="16" t="s">
        <v>306</v>
      </c>
      <c r="B81" s="16" t="s">
        <v>310</v>
      </c>
      <c r="C81" s="16" t="s">
        <v>311</v>
      </c>
      <c r="D81" s="46" t="s">
        <v>415</v>
      </c>
      <c r="E81" s="46" t="s">
        <v>411</v>
      </c>
      <c r="F81" s="16" t="s">
        <v>140</v>
      </c>
      <c r="G81" s="49">
        <v>0.56319444444444444</v>
      </c>
      <c r="H81" s="51"/>
      <c r="I81" s="16" t="s">
        <v>140</v>
      </c>
      <c r="J81" s="16"/>
      <c r="K81" s="16">
        <v>5</v>
      </c>
      <c r="L81" s="16">
        <v>5</v>
      </c>
      <c r="M81" s="16">
        <f t="shared" si="0"/>
        <v>10</v>
      </c>
      <c r="N81" s="57" t="e">
        <f ca="1">MULTIPLY(1, DIVIDE(M81,#REF!))</f>
        <v>#NAME?</v>
      </c>
      <c r="O81" s="16" t="s">
        <v>694</v>
      </c>
      <c r="P81" s="58"/>
      <c r="Q81" s="58"/>
      <c r="R81" s="6"/>
      <c r="S81" s="6"/>
      <c r="T81" s="19"/>
      <c r="U81" s="19"/>
      <c r="V81" s="19"/>
      <c r="W81" s="19"/>
      <c r="X81" s="19"/>
      <c r="Y81" s="19"/>
      <c r="Z81" s="19"/>
      <c r="AA81" s="19"/>
      <c r="AB81" s="19"/>
      <c r="AC81" s="19"/>
      <c r="AD81" s="19"/>
      <c r="AE81" s="19"/>
      <c r="AF81" s="19"/>
      <c r="AG81" s="19"/>
      <c r="AH81" s="19"/>
      <c r="AI81" s="19"/>
      <c r="AJ81" s="19"/>
    </row>
    <row r="82" spans="1:36" ht="13.2">
      <c r="A82" s="16" t="s">
        <v>306</v>
      </c>
      <c r="B82" s="16" t="s">
        <v>312</v>
      </c>
      <c r="C82" s="16" t="s">
        <v>313</v>
      </c>
      <c r="D82" s="46" t="s">
        <v>416</v>
      </c>
      <c r="E82" s="46" t="s">
        <v>411</v>
      </c>
      <c r="F82" s="16" t="s">
        <v>140</v>
      </c>
      <c r="G82" s="49">
        <v>0.5625</v>
      </c>
      <c r="H82" s="51"/>
      <c r="I82" s="16" t="s">
        <v>140</v>
      </c>
      <c r="J82" s="16"/>
      <c r="K82" s="16">
        <v>4</v>
      </c>
      <c r="L82" s="16">
        <v>0</v>
      </c>
      <c r="M82" s="16">
        <f t="shared" si="0"/>
        <v>4</v>
      </c>
      <c r="N82" s="57" t="e">
        <f ca="1">MULTIPLY(1, DIVIDE(M82,#REF!))</f>
        <v>#NAME?</v>
      </c>
      <c r="O82" s="16" t="s">
        <v>695</v>
      </c>
      <c r="P82" s="58"/>
      <c r="Q82" s="58"/>
      <c r="R82" s="6"/>
      <c r="S82" s="6"/>
      <c r="T82" s="19"/>
      <c r="U82" s="19"/>
      <c r="V82" s="19"/>
      <c r="W82" s="19"/>
      <c r="X82" s="19"/>
      <c r="Y82" s="19"/>
      <c r="Z82" s="19"/>
      <c r="AA82" s="19"/>
      <c r="AB82" s="19"/>
      <c r="AC82" s="19"/>
      <c r="AD82" s="19"/>
      <c r="AE82" s="19"/>
      <c r="AF82" s="19"/>
      <c r="AG82" s="19"/>
      <c r="AH82" s="19"/>
      <c r="AI82" s="19"/>
      <c r="AJ82" s="19"/>
    </row>
    <row r="83" spans="1:36" ht="13.2">
      <c r="A83" s="85" t="s">
        <v>306</v>
      </c>
      <c r="B83" s="16" t="s">
        <v>315</v>
      </c>
      <c r="C83" s="16" t="s">
        <v>316</v>
      </c>
      <c r="D83" s="46" t="s">
        <v>418</v>
      </c>
      <c r="E83" s="46" t="s">
        <v>377</v>
      </c>
      <c r="F83" s="16" t="s">
        <v>140</v>
      </c>
      <c r="G83" s="49">
        <v>0.60416666666666663</v>
      </c>
      <c r="H83" s="79"/>
      <c r="I83" s="16" t="s">
        <v>140</v>
      </c>
      <c r="J83" s="16"/>
      <c r="K83" s="16">
        <v>5</v>
      </c>
      <c r="L83" s="16">
        <v>10</v>
      </c>
      <c r="M83" s="16">
        <f t="shared" si="0"/>
        <v>15</v>
      </c>
      <c r="N83" s="57" t="e">
        <f ca="1">MULTIPLY(1, DIVIDE(M83,#REF!))</f>
        <v>#NAME?</v>
      </c>
      <c r="O83" s="16" t="s">
        <v>696</v>
      </c>
      <c r="P83" s="58"/>
      <c r="Q83" s="58"/>
      <c r="T83" s="19"/>
      <c r="U83" s="19"/>
      <c r="V83" s="19"/>
      <c r="W83" s="19"/>
      <c r="X83" s="19"/>
      <c r="Y83" s="19"/>
      <c r="Z83" s="19"/>
      <c r="AA83" s="19"/>
      <c r="AB83" s="19"/>
      <c r="AC83" s="19"/>
      <c r="AD83" s="19"/>
      <c r="AE83" s="19"/>
      <c r="AF83" s="19"/>
      <c r="AG83" s="19"/>
      <c r="AH83" s="19"/>
      <c r="AI83" s="19"/>
      <c r="AJ83" s="19"/>
    </row>
    <row r="84" spans="1:36" ht="13.2">
      <c r="A84" s="85" t="s">
        <v>306</v>
      </c>
      <c r="B84" s="16" t="s">
        <v>317</v>
      </c>
      <c r="C84" s="16" t="s">
        <v>318</v>
      </c>
      <c r="D84" s="46" t="s">
        <v>419</v>
      </c>
      <c r="E84" s="46" t="s">
        <v>377</v>
      </c>
      <c r="F84" s="16" t="s">
        <v>140</v>
      </c>
      <c r="G84" s="49">
        <v>0.60416666666666663</v>
      </c>
      <c r="H84" s="79"/>
      <c r="I84" s="16" t="s">
        <v>140</v>
      </c>
      <c r="J84" s="16"/>
      <c r="K84" s="16">
        <v>4</v>
      </c>
      <c r="L84" s="16">
        <v>5</v>
      </c>
      <c r="M84" s="16">
        <f t="shared" si="0"/>
        <v>9</v>
      </c>
      <c r="N84" s="57" t="e">
        <f ca="1">MULTIPLY(1, DIVIDE(M84,#REF!))</f>
        <v>#NAME?</v>
      </c>
      <c r="O84" s="16" t="s">
        <v>698</v>
      </c>
      <c r="P84" s="58"/>
      <c r="Q84" s="58"/>
      <c r="T84" s="19"/>
      <c r="U84" s="19"/>
      <c r="V84" s="19"/>
      <c r="W84" s="19"/>
      <c r="X84" s="19"/>
      <c r="Y84" s="19"/>
      <c r="Z84" s="19"/>
      <c r="AA84" s="19"/>
      <c r="AB84" s="19"/>
      <c r="AC84" s="19"/>
      <c r="AD84" s="19"/>
      <c r="AE84" s="19"/>
      <c r="AF84" s="19"/>
      <c r="AG84" s="19"/>
      <c r="AH84" s="19"/>
      <c r="AI84" s="19"/>
      <c r="AJ84" s="19"/>
    </row>
    <row r="85" spans="1:36" ht="13.2">
      <c r="A85" s="85" t="s">
        <v>306</v>
      </c>
      <c r="B85" s="16" t="s">
        <v>321</v>
      </c>
      <c r="C85" s="16" t="s">
        <v>322</v>
      </c>
      <c r="D85" s="46" t="s">
        <v>421</v>
      </c>
      <c r="E85" s="46" t="s">
        <v>377</v>
      </c>
      <c r="F85" s="16" t="s">
        <v>140</v>
      </c>
      <c r="G85" s="49">
        <v>0.60763888888888884</v>
      </c>
      <c r="H85" s="79"/>
      <c r="I85" s="16" t="s">
        <v>140</v>
      </c>
      <c r="J85" s="16"/>
      <c r="K85" s="16">
        <v>5</v>
      </c>
      <c r="L85" s="16">
        <v>2</v>
      </c>
      <c r="M85" s="16">
        <f t="shared" si="0"/>
        <v>7</v>
      </c>
      <c r="N85" s="57" t="e">
        <f ca="1">MULTIPLY(1, DIVIDE(M85,#REF!))</f>
        <v>#NAME?</v>
      </c>
      <c r="O85" s="16" t="s">
        <v>699</v>
      </c>
      <c r="P85" s="58"/>
      <c r="Q85" s="58"/>
      <c r="T85" s="19"/>
      <c r="U85" s="19"/>
      <c r="V85" s="19"/>
      <c r="W85" s="19"/>
      <c r="X85" s="19"/>
      <c r="Y85" s="19"/>
      <c r="Z85" s="19"/>
      <c r="AA85" s="19"/>
      <c r="AB85" s="19"/>
      <c r="AC85" s="19"/>
      <c r="AD85" s="19"/>
      <c r="AE85" s="19"/>
      <c r="AF85" s="19"/>
      <c r="AG85" s="19"/>
      <c r="AH85" s="19"/>
      <c r="AI85" s="19"/>
      <c r="AJ85" s="19"/>
    </row>
    <row r="86" spans="1:36" ht="13.2">
      <c r="A86" s="85" t="s">
        <v>306</v>
      </c>
      <c r="B86" s="16" t="s">
        <v>319</v>
      </c>
      <c r="C86" s="16" t="s">
        <v>320</v>
      </c>
      <c r="D86" s="46" t="s">
        <v>423</v>
      </c>
      <c r="E86" s="46" t="s">
        <v>377</v>
      </c>
      <c r="F86" s="16" t="s">
        <v>140</v>
      </c>
      <c r="G86" s="49">
        <v>0.60763888888888884</v>
      </c>
      <c r="H86" s="79"/>
      <c r="I86" s="16" t="s">
        <v>140</v>
      </c>
      <c r="J86" s="16"/>
      <c r="K86" s="16">
        <v>5</v>
      </c>
      <c r="L86" s="16">
        <v>7</v>
      </c>
      <c r="M86" s="16">
        <f t="shared" si="0"/>
        <v>12</v>
      </c>
      <c r="N86" s="57" t="e">
        <f ca="1">MULTIPLY(1, DIVIDE(M86,#REF!))</f>
        <v>#NAME?</v>
      </c>
      <c r="O86" s="16" t="s">
        <v>700</v>
      </c>
      <c r="P86" s="58"/>
      <c r="Q86" s="58"/>
      <c r="T86" s="19"/>
      <c r="U86" s="19"/>
      <c r="V86" s="19"/>
      <c r="W86" s="19"/>
      <c r="X86" s="19"/>
      <c r="Y86" s="19"/>
      <c r="Z86" s="19"/>
      <c r="AA86" s="19"/>
      <c r="AB86" s="19"/>
      <c r="AC86" s="19"/>
      <c r="AD86" s="19"/>
      <c r="AE86" s="19"/>
      <c r="AF86" s="19"/>
      <c r="AG86" s="19"/>
      <c r="AH86" s="19"/>
      <c r="AI86" s="19"/>
      <c r="AJ86" s="19"/>
    </row>
    <row r="87" spans="1:36" ht="13.2">
      <c r="A87" s="16" t="s">
        <v>324</v>
      </c>
      <c r="B87" s="16" t="s">
        <v>325</v>
      </c>
      <c r="C87" s="16" t="s">
        <v>326</v>
      </c>
      <c r="D87" s="46" t="s">
        <v>425</v>
      </c>
      <c r="E87" s="46" t="s">
        <v>411</v>
      </c>
      <c r="F87" s="16" t="s">
        <v>140</v>
      </c>
      <c r="G87" s="49">
        <v>0.5625</v>
      </c>
      <c r="H87" s="51"/>
      <c r="I87" s="16" t="s">
        <v>140</v>
      </c>
      <c r="J87" s="16"/>
      <c r="K87" s="16">
        <v>5</v>
      </c>
      <c r="L87" s="16">
        <v>10</v>
      </c>
      <c r="M87" s="16">
        <f t="shared" si="0"/>
        <v>15</v>
      </c>
      <c r="N87" s="57" t="e">
        <f ca="1">MULTIPLY(1, DIVIDE(M87,#REF!))</f>
        <v>#NAME?</v>
      </c>
      <c r="O87" s="19"/>
      <c r="P87" s="58"/>
      <c r="Q87" s="58"/>
      <c r="R87" s="6"/>
      <c r="S87" s="6"/>
      <c r="T87" s="19"/>
      <c r="U87" s="19"/>
      <c r="V87" s="19"/>
      <c r="W87" s="19"/>
      <c r="X87" s="19"/>
      <c r="Y87" s="19"/>
      <c r="Z87" s="19"/>
      <c r="AA87" s="19"/>
      <c r="AB87" s="19"/>
      <c r="AC87" s="19"/>
      <c r="AD87" s="19"/>
      <c r="AE87" s="19"/>
      <c r="AF87" s="19"/>
      <c r="AG87" s="19"/>
      <c r="AH87" s="19"/>
      <c r="AI87" s="19"/>
      <c r="AJ87" s="19"/>
    </row>
    <row r="88" spans="1:36" ht="13.2">
      <c r="A88" s="16" t="s">
        <v>324</v>
      </c>
      <c r="B88" s="16" t="s">
        <v>329</v>
      </c>
      <c r="C88" s="16" t="s">
        <v>330</v>
      </c>
      <c r="D88" s="46" t="s">
        <v>427</v>
      </c>
      <c r="E88" s="46" t="s">
        <v>411</v>
      </c>
      <c r="F88" s="16" t="s">
        <v>140</v>
      </c>
      <c r="G88" s="49">
        <v>0.5625</v>
      </c>
      <c r="H88" s="51"/>
      <c r="I88" s="16" t="s">
        <v>140</v>
      </c>
      <c r="J88" s="16"/>
      <c r="K88" s="16">
        <v>5</v>
      </c>
      <c r="L88" s="16">
        <v>10</v>
      </c>
      <c r="M88" s="16">
        <f t="shared" si="0"/>
        <v>15</v>
      </c>
      <c r="N88" s="57" t="e">
        <f ca="1">MULTIPLY(1, DIVIDE(M88,#REF!))</f>
        <v>#NAME?</v>
      </c>
      <c r="O88" s="19"/>
      <c r="P88" s="58"/>
      <c r="Q88" s="58"/>
      <c r="R88" s="6"/>
      <c r="S88" s="6"/>
      <c r="T88" s="19"/>
      <c r="U88" s="19"/>
      <c r="V88" s="19"/>
      <c r="W88" s="19"/>
      <c r="X88" s="19"/>
      <c r="Y88" s="19"/>
      <c r="Z88" s="19"/>
      <c r="AA88" s="19"/>
      <c r="AB88" s="19"/>
      <c r="AC88" s="19"/>
      <c r="AD88" s="19"/>
      <c r="AE88" s="19"/>
      <c r="AF88" s="19"/>
      <c r="AG88" s="19"/>
      <c r="AH88" s="19"/>
      <c r="AI88" s="19"/>
      <c r="AJ88" s="19"/>
    </row>
    <row r="89" spans="1:36" ht="13.2">
      <c r="A89" s="16" t="s">
        <v>324</v>
      </c>
      <c r="B89" s="16" t="s">
        <v>334</v>
      </c>
      <c r="C89" s="16" t="s">
        <v>335</v>
      </c>
      <c r="D89" s="46" t="s">
        <v>428</v>
      </c>
      <c r="E89" s="46" t="s">
        <v>411</v>
      </c>
      <c r="F89" s="16" t="s">
        <v>140</v>
      </c>
      <c r="G89" s="49">
        <v>0.5625</v>
      </c>
      <c r="H89" s="51"/>
      <c r="I89" s="16" t="s">
        <v>140</v>
      </c>
      <c r="J89" s="16"/>
      <c r="K89" s="4">
        <v>5</v>
      </c>
      <c r="L89" s="16">
        <v>10</v>
      </c>
      <c r="M89" s="16">
        <f t="shared" si="0"/>
        <v>15</v>
      </c>
      <c r="N89" s="57" t="e">
        <f ca="1">MULTIPLY(1, DIVIDE(M89,#REF!))</f>
        <v>#NAME?</v>
      </c>
      <c r="O89" s="19"/>
      <c r="P89" s="58"/>
      <c r="Q89" s="58"/>
      <c r="R89" s="6"/>
      <c r="S89" s="6"/>
      <c r="T89" s="19"/>
      <c r="U89" s="19"/>
      <c r="V89" s="19"/>
      <c r="W89" s="19"/>
      <c r="X89" s="19"/>
      <c r="Y89" s="19"/>
      <c r="Z89" s="19"/>
      <c r="AA89" s="19"/>
      <c r="AB89" s="19"/>
      <c r="AC89" s="19"/>
      <c r="AD89" s="19"/>
      <c r="AE89" s="19"/>
      <c r="AF89" s="19"/>
      <c r="AG89" s="19"/>
      <c r="AH89" s="19"/>
      <c r="AI89" s="19"/>
      <c r="AJ89" s="19"/>
    </row>
    <row r="90" spans="1:36" ht="13.2">
      <c r="A90" s="16" t="s">
        <v>324</v>
      </c>
      <c r="B90" s="16" t="s">
        <v>338</v>
      </c>
      <c r="C90" s="16" t="s">
        <v>339</v>
      </c>
      <c r="D90" s="46" t="s">
        <v>429</v>
      </c>
      <c r="E90" s="46" t="s">
        <v>411</v>
      </c>
      <c r="F90" s="16" t="s">
        <v>140</v>
      </c>
      <c r="G90" s="49">
        <v>0.56666666666666665</v>
      </c>
      <c r="H90" s="51">
        <v>6</v>
      </c>
      <c r="I90" s="16" t="s">
        <v>140</v>
      </c>
      <c r="J90" s="16"/>
      <c r="K90" s="16">
        <v>3</v>
      </c>
      <c r="L90" s="16">
        <v>1</v>
      </c>
      <c r="M90" s="16">
        <f t="shared" si="0"/>
        <v>4</v>
      </c>
      <c r="N90" s="57" t="e">
        <f ca="1">MULTIPLY(1, DIVIDE(M90,#REF!))</f>
        <v>#NAME?</v>
      </c>
      <c r="O90" s="16" t="s">
        <v>702</v>
      </c>
      <c r="P90" s="58"/>
      <c r="Q90" s="58"/>
      <c r="T90" s="19"/>
      <c r="U90" s="19"/>
      <c r="V90" s="19"/>
      <c r="W90" s="19"/>
      <c r="X90" s="19"/>
      <c r="Y90" s="19"/>
      <c r="Z90" s="19"/>
      <c r="AA90" s="19"/>
      <c r="AB90" s="19"/>
      <c r="AC90" s="19"/>
      <c r="AD90" s="19"/>
      <c r="AE90" s="19"/>
      <c r="AF90" s="19"/>
      <c r="AG90" s="19"/>
      <c r="AH90" s="19"/>
      <c r="AI90" s="19"/>
      <c r="AJ90" s="19"/>
    </row>
    <row r="91" spans="1:36" ht="13.2">
      <c r="A91" s="16" t="s">
        <v>324</v>
      </c>
      <c r="B91" s="16" t="s">
        <v>285</v>
      </c>
      <c r="C91" s="16" t="s">
        <v>286</v>
      </c>
      <c r="D91" s="46" t="s">
        <v>431</v>
      </c>
      <c r="E91" s="46" t="s">
        <v>272</v>
      </c>
      <c r="F91" s="16" t="s">
        <v>140</v>
      </c>
      <c r="G91" s="49">
        <v>0.60763888888888884</v>
      </c>
      <c r="H91" s="79"/>
      <c r="I91" s="16" t="s">
        <v>140</v>
      </c>
      <c r="J91" s="16"/>
      <c r="K91" s="16">
        <v>5</v>
      </c>
      <c r="L91" s="16">
        <v>0</v>
      </c>
      <c r="M91" s="16">
        <f t="shared" si="0"/>
        <v>5</v>
      </c>
      <c r="N91" s="57" t="e">
        <f ca="1">MULTIPLY(1, DIVIDE(M91,#REF!))</f>
        <v>#NAME?</v>
      </c>
      <c r="O91" s="16" t="s">
        <v>704</v>
      </c>
      <c r="P91" s="58"/>
      <c r="Q91" s="58"/>
      <c r="T91" s="19"/>
      <c r="U91" s="19"/>
      <c r="V91" s="19"/>
      <c r="W91" s="19"/>
      <c r="X91" s="19"/>
      <c r="Y91" s="19"/>
      <c r="Z91" s="19"/>
      <c r="AA91" s="19"/>
      <c r="AB91" s="19"/>
      <c r="AC91" s="19"/>
      <c r="AD91" s="19"/>
      <c r="AE91" s="19"/>
      <c r="AF91" s="19"/>
      <c r="AG91" s="19"/>
      <c r="AH91" s="19"/>
      <c r="AI91" s="19"/>
      <c r="AJ91" s="19"/>
    </row>
    <row r="92" spans="1:36" ht="13.2">
      <c r="A92" s="16" t="s">
        <v>324</v>
      </c>
      <c r="B92" s="16" t="s">
        <v>341</v>
      </c>
      <c r="C92" s="16" t="s">
        <v>342</v>
      </c>
      <c r="D92" s="46" t="s">
        <v>432</v>
      </c>
      <c r="E92" s="46" t="s">
        <v>272</v>
      </c>
      <c r="F92" s="16" t="s">
        <v>140</v>
      </c>
      <c r="G92" s="49">
        <v>0.60763888888888884</v>
      </c>
      <c r="H92" s="79"/>
      <c r="I92" s="16" t="s">
        <v>140</v>
      </c>
      <c r="J92" s="16"/>
      <c r="K92" s="16">
        <v>3</v>
      </c>
      <c r="L92" s="16">
        <v>10</v>
      </c>
      <c r="M92" s="16">
        <f t="shared" si="0"/>
        <v>13</v>
      </c>
      <c r="N92" s="57" t="e">
        <f ca="1">MULTIPLY(1, DIVIDE(M92,#REF!))</f>
        <v>#NAME?</v>
      </c>
      <c r="O92" s="16" t="s">
        <v>706</v>
      </c>
      <c r="P92" s="58"/>
      <c r="Q92" s="58"/>
      <c r="T92" s="19"/>
      <c r="U92" s="19"/>
      <c r="V92" s="19"/>
      <c r="W92" s="19"/>
      <c r="X92" s="19"/>
      <c r="Y92" s="19"/>
      <c r="Z92" s="19"/>
      <c r="AA92" s="19"/>
      <c r="AB92" s="19"/>
      <c r="AC92" s="19"/>
      <c r="AD92" s="19"/>
      <c r="AE92" s="19"/>
      <c r="AF92" s="19"/>
      <c r="AG92" s="19"/>
      <c r="AH92" s="19"/>
      <c r="AI92" s="19"/>
      <c r="AJ92" s="19"/>
    </row>
    <row r="93" spans="1:36" ht="13.2">
      <c r="A93" s="16" t="s">
        <v>324</v>
      </c>
      <c r="B93" s="16" t="s">
        <v>288</v>
      </c>
      <c r="C93" s="16" t="s">
        <v>290</v>
      </c>
      <c r="D93" s="46" t="s">
        <v>433</v>
      </c>
      <c r="E93" s="46" t="s">
        <v>272</v>
      </c>
      <c r="F93" s="16" t="s">
        <v>140</v>
      </c>
      <c r="G93" s="49">
        <v>0.61527777777777781</v>
      </c>
      <c r="H93" s="51">
        <v>11</v>
      </c>
      <c r="I93" s="16" t="s">
        <v>140</v>
      </c>
      <c r="J93" s="16"/>
      <c r="K93" s="16">
        <v>5</v>
      </c>
      <c r="L93" s="16">
        <v>1</v>
      </c>
      <c r="M93" s="16">
        <f t="shared" si="0"/>
        <v>6</v>
      </c>
      <c r="N93" s="57" t="e">
        <f ca="1">MULTIPLY(1, DIVIDE(M93,#REF!))</f>
        <v>#NAME?</v>
      </c>
      <c r="O93" s="19"/>
      <c r="P93" s="58"/>
      <c r="Q93" s="58"/>
      <c r="T93" s="19"/>
      <c r="U93" s="19"/>
      <c r="V93" s="19"/>
      <c r="W93" s="19"/>
      <c r="X93" s="19"/>
      <c r="Y93" s="19"/>
      <c r="Z93" s="19"/>
      <c r="AA93" s="19"/>
      <c r="AB93" s="19"/>
      <c r="AC93" s="19"/>
      <c r="AD93" s="19"/>
      <c r="AE93" s="19"/>
      <c r="AF93" s="19"/>
      <c r="AG93" s="19"/>
      <c r="AH93" s="19"/>
      <c r="AI93" s="19"/>
      <c r="AJ93" s="19"/>
    </row>
    <row r="94" spans="1:36" ht="13.2">
      <c r="A94" s="16" t="s">
        <v>324</v>
      </c>
      <c r="B94" s="16" t="s">
        <v>345</v>
      </c>
      <c r="C94" s="16" t="s">
        <v>347</v>
      </c>
      <c r="D94" s="46" t="s">
        <v>434</v>
      </c>
      <c r="E94" s="46" t="s">
        <v>272</v>
      </c>
      <c r="F94" s="16" t="s">
        <v>140</v>
      </c>
      <c r="G94" s="49">
        <v>0.60763888888888884</v>
      </c>
      <c r="H94" s="79"/>
      <c r="I94" s="16" t="s">
        <v>140</v>
      </c>
      <c r="J94" s="16"/>
      <c r="K94" s="16">
        <v>5</v>
      </c>
      <c r="L94" s="16">
        <v>7</v>
      </c>
      <c r="M94" s="16">
        <f t="shared" si="0"/>
        <v>12</v>
      </c>
      <c r="N94" s="57" t="e">
        <f ca="1">MULTIPLY(1, DIVIDE(M94,#REF!))</f>
        <v>#NAME?</v>
      </c>
      <c r="O94" s="19"/>
      <c r="P94" s="58"/>
      <c r="Q94" s="58"/>
      <c r="T94" s="19"/>
      <c r="U94" s="19"/>
      <c r="V94" s="19"/>
      <c r="W94" s="19"/>
      <c r="X94" s="19"/>
      <c r="Y94" s="19"/>
      <c r="Z94" s="19"/>
      <c r="AA94" s="19"/>
      <c r="AB94" s="19"/>
      <c r="AC94" s="19"/>
      <c r="AD94" s="19"/>
      <c r="AE94" s="19"/>
      <c r="AF94" s="19"/>
      <c r="AG94" s="19"/>
      <c r="AH94" s="19"/>
      <c r="AI94" s="19"/>
      <c r="AJ94" s="19"/>
    </row>
    <row r="95" spans="1:36" ht="13.2">
      <c r="A95" s="25" t="s">
        <v>349</v>
      </c>
      <c r="B95" s="16" t="s">
        <v>350</v>
      </c>
      <c r="C95" s="16" t="s">
        <v>351</v>
      </c>
      <c r="D95" s="46" t="s">
        <v>435</v>
      </c>
      <c r="E95" s="46" t="s">
        <v>332</v>
      </c>
      <c r="F95" s="16" t="s">
        <v>140</v>
      </c>
      <c r="G95" s="105">
        <v>0.65555555555555556</v>
      </c>
      <c r="H95" s="51">
        <v>4</v>
      </c>
      <c r="I95" s="16" t="s">
        <v>140</v>
      </c>
      <c r="J95" s="16"/>
      <c r="K95" s="16">
        <v>6</v>
      </c>
      <c r="L95" s="16">
        <v>6</v>
      </c>
      <c r="M95" s="16">
        <f t="shared" si="0"/>
        <v>12</v>
      </c>
      <c r="N95" s="57" t="e">
        <f ca="1">MULTIPLY(1, DIVIDE(M95,#REF!))</f>
        <v>#NAME?</v>
      </c>
      <c r="O95" s="19"/>
      <c r="P95" s="58"/>
      <c r="Q95" s="58"/>
      <c r="T95" s="19"/>
      <c r="U95" s="19"/>
      <c r="V95" s="19"/>
      <c r="W95" s="19"/>
      <c r="X95" s="19"/>
      <c r="Y95" s="19"/>
      <c r="Z95" s="19"/>
      <c r="AA95" s="19"/>
      <c r="AB95" s="19"/>
      <c r="AC95" s="19"/>
      <c r="AD95" s="19"/>
      <c r="AE95" s="19"/>
      <c r="AF95" s="19"/>
      <c r="AG95" s="19"/>
      <c r="AH95" s="19"/>
      <c r="AI95" s="19"/>
      <c r="AJ95" s="19"/>
    </row>
    <row r="96" spans="1:36" ht="13.2">
      <c r="A96" s="25" t="s">
        <v>349</v>
      </c>
      <c r="B96" s="16" t="s">
        <v>301</v>
      </c>
      <c r="C96" s="16" t="s">
        <v>304</v>
      </c>
      <c r="D96" s="46" t="s">
        <v>437</v>
      </c>
      <c r="E96" s="46" t="s">
        <v>332</v>
      </c>
      <c r="F96" s="16" t="s">
        <v>140</v>
      </c>
      <c r="G96" s="153">
        <v>0.65277777777777779</v>
      </c>
      <c r="H96" s="51">
        <v>0</v>
      </c>
      <c r="I96" s="16" t="s">
        <v>140</v>
      </c>
      <c r="J96" s="19"/>
      <c r="K96" s="16">
        <v>3</v>
      </c>
      <c r="L96" s="16" t="s">
        <v>29</v>
      </c>
      <c r="M96" s="16">
        <f t="shared" si="0"/>
        <v>3</v>
      </c>
      <c r="N96" s="57" t="e">
        <f ca="1">MULTIPLY(1, DIVIDE(M96,#REF!))</f>
        <v>#NAME?</v>
      </c>
      <c r="O96" s="19"/>
      <c r="P96" s="58"/>
      <c r="Q96" s="58"/>
      <c r="T96" s="19"/>
      <c r="U96" s="19"/>
      <c r="V96" s="19"/>
      <c r="W96" s="19"/>
      <c r="X96" s="19"/>
      <c r="Y96" s="19"/>
      <c r="Z96" s="19"/>
      <c r="AA96" s="19"/>
      <c r="AB96" s="19"/>
      <c r="AC96" s="19"/>
      <c r="AD96" s="19"/>
      <c r="AE96" s="19"/>
      <c r="AF96" s="19"/>
      <c r="AG96" s="19"/>
      <c r="AH96" s="19"/>
      <c r="AI96" s="19"/>
      <c r="AJ96" s="19"/>
    </row>
    <row r="97" spans="1:36" ht="13.2">
      <c r="A97" s="25" t="s">
        <v>349</v>
      </c>
      <c r="B97" s="16" t="s">
        <v>130</v>
      </c>
      <c r="C97" s="16" t="s">
        <v>131</v>
      </c>
      <c r="D97" s="46" t="s">
        <v>438</v>
      </c>
      <c r="E97" s="46" t="s">
        <v>332</v>
      </c>
      <c r="F97" s="16" t="s">
        <v>140</v>
      </c>
      <c r="G97" s="153">
        <v>0.65277777777777779</v>
      </c>
      <c r="H97" s="51">
        <v>0</v>
      </c>
      <c r="I97" s="16" t="s">
        <v>140</v>
      </c>
      <c r="J97" s="19"/>
      <c r="K97" s="16" t="s">
        <v>29</v>
      </c>
      <c r="L97" s="16" t="s">
        <v>29</v>
      </c>
      <c r="M97" s="16">
        <f t="shared" si="0"/>
        <v>0</v>
      </c>
      <c r="N97" s="57" t="e">
        <f ca="1">MULTIPLY(1, DIVIDE(M97,#REF!))</f>
        <v>#NAME?</v>
      </c>
      <c r="O97" s="19"/>
      <c r="P97" s="58"/>
      <c r="Q97" s="58"/>
      <c r="T97" s="19"/>
      <c r="U97" s="19"/>
      <c r="V97" s="19"/>
      <c r="W97" s="19"/>
      <c r="X97" s="19"/>
      <c r="Y97" s="19"/>
      <c r="Z97" s="19"/>
      <c r="AA97" s="19"/>
      <c r="AB97" s="19"/>
      <c r="AC97" s="19"/>
      <c r="AD97" s="19"/>
      <c r="AE97" s="19"/>
      <c r="AF97" s="19"/>
      <c r="AG97" s="19"/>
      <c r="AH97" s="19"/>
      <c r="AI97" s="19"/>
      <c r="AJ97" s="19"/>
    </row>
    <row r="98" spans="1:36" ht="13.2">
      <c r="A98" s="25" t="s">
        <v>349</v>
      </c>
      <c r="B98" s="16" t="s">
        <v>203</v>
      </c>
      <c r="C98" s="16" t="s">
        <v>204</v>
      </c>
      <c r="D98" s="46" t="s">
        <v>439</v>
      </c>
      <c r="E98" s="46" t="s">
        <v>332</v>
      </c>
      <c r="F98" s="16" t="s">
        <v>140</v>
      </c>
      <c r="G98" s="153">
        <v>0.65277777777777779</v>
      </c>
      <c r="H98" s="51">
        <v>0</v>
      </c>
      <c r="I98" s="16" t="s">
        <v>140</v>
      </c>
      <c r="J98" s="19"/>
      <c r="K98" s="16" t="s">
        <v>29</v>
      </c>
      <c r="L98" s="16" t="s">
        <v>29</v>
      </c>
      <c r="M98" s="16">
        <f t="shared" si="0"/>
        <v>0</v>
      </c>
      <c r="N98" s="57" t="e">
        <f ca="1">MULTIPLY(1, DIVIDE(M98,#REF!))</f>
        <v>#NAME?</v>
      </c>
      <c r="O98" s="19"/>
      <c r="P98" s="58"/>
      <c r="Q98" s="58"/>
      <c r="T98" s="19"/>
      <c r="U98" s="19"/>
      <c r="V98" s="19"/>
      <c r="W98" s="19"/>
      <c r="X98" s="19"/>
      <c r="Y98" s="19"/>
      <c r="Z98" s="19"/>
      <c r="AA98" s="19"/>
      <c r="AB98" s="19"/>
      <c r="AC98" s="19"/>
      <c r="AD98" s="19"/>
      <c r="AE98" s="19"/>
      <c r="AF98" s="19"/>
      <c r="AG98" s="19"/>
      <c r="AH98" s="19"/>
      <c r="AI98" s="19"/>
      <c r="AJ98" s="19"/>
    </row>
    <row r="99" spans="1:36" ht="13.2">
      <c r="A99" s="25" t="s">
        <v>349</v>
      </c>
      <c r="B99" s="16" t="s">
        <v>232</v>
      </c>
      <c r="C99" s="16" t="s">
        <v>233</v>
      </c>
      <c r="D99" s="46" t="s">
        <v>441</v>
      </c>
      <c r="E99" s="46" t="s">
        <v>231</v>
      </c>
      <c r="F99" s="16" t="s">
        <v>140</v>
      </c>
      <c r="G99" s="49">
        <v>0.15277777777777779</v>
      </c>
      <c r="H99" s="51">
        <v>0</v>
      </c>
      <c r="I99" s="16" t="s">
        <v>140</v>
      </c>
      <c r="J99" s="19"/>
      <c r="K99" s="16">
        <v>4</v>
      </c>
      <c r="L99" s="16">
        <v>2</v>
      </c>
      <c r="M99" s="16">
        <f t="shared" si="0"/>
        <v>6</v>
      </c>
      <c r="N99" s="57" t="e">
        <f ca="1">MULTIPLY(1, DIVIDE(M99,#REF!))</f>
        <v>#NAME?</v>
      </c>
      <c r="O99" s="16" t="s">
        <v>708</v>
      </c>
      <c r="P99" s="58"/>
      <c r="Q99" s="58"/>
      <c r="T99" s="19"/>
      <c r="U99" s="19"/>
      <c r="V99" s="19"/>
      <c r="W99" s="19"/>
      <c r="X99" s="19"/>
      <c r="Y99" s="19"/>
      <c r="Z99" s="19"/>
      <c r="AA99" s="19"/>
      <c r="AB99" s="19"/>
      <c r="AC99" s="19"/>
      <c r="AD99" s="19"/>
      <c r="AE99" s="19"/>
      <c r="AF99" s="19"/>
      <c r="AG99" s="19"/>
      <c r="AH99" s="19"/>
      <c r="AI99" s="19"/>
      <c r="AJ99" s="19"/>
    </row>
    <row r="100" spans="1:36" ht="13.2">
      <c r="A100" s="25" t="s">
        <v>349</v>
      </c>
      <c r="B100" s="16" t="s">
        <v>359</v>
      </c>
      <c r="C100" s="16" t="s">
        <v>360</v>
      </c>
      <c r="D100" s="46" t="s">
        <v>442</v>
      </c>
      <c r="E100" s="46" t="s">
        <v>231</v>
      </c>
      <c r="F100" s="16" t="s">
        <v>140</v>
      </c>
      <c r="G100" s="116">
        <v>0.19791666666666666</v>
      </c>
      <c r="H100" s="51">
        <v>0</v>
      </c>
      <c r="I100" s="16" t="s">
        <v>140</v>
      </c>
      <c r="J100" s="19"/>
      <c r="K100" s="16">
        <v>3</v>
      </c>
      <c r="L100" s="16">
        <v>6</v>
      </c>
      <c r="M100" s="16">
        <f t="shared" si="0"/>
        <v>9</v>
      </c>
      <c r="N100" s="57" t="e">
        <f ca="1">MULTIPLY(1, DIVIDE(M100,#REF!))</f>
        <v>#NAME?</v>
      </c>
      <c r="O100" s="19"/>
      <c r="P100" s="58"/>
      <c r="Q100" s="58"/>
      <c r="T100" s="19"/>
      <c r="U100" s="19"/>
      <c r="V100" s="19"/>
      <c r="W100" s="19"/>
      <c r="X100" s="19"/>
      <c r="Y100" s="19"/>
      <c r="Z100" s="19"/>
      <c r="AA100" s="19"/>
      <c r="AB100" s="19"/>
      <c r="AC100" s="19"/>
      <c r="AD100" s="19"/>
      <c r="AE100" s="19"/>
      <c r="AF100" s="19"/>
      <c r="AG100" s="19"/>
      <c r="AH100" s="19"/>
      <c r="AI100" s="19"/>
      <c r="AJ100" s="19"/>
    </row>
    <row r="101" spans="1:36" ht="13.2">
      <c r="A101" s="25" t="s">
        <v>349</v>
      </c>
      <c r="B101" s="16" t="s">
        <v>363</v>
      </c>
      <c r="C101" s="16" t="s">
        <v>364</v>
      </c>
      <c r="D101" s="46" t="s">
        <v>443</v>
      </c>
      <c r="E101" s="46" t="s">
        <v>231</v>
      </c>
      <c r="F101" s="16" t="s">
        <v>140</v>
      </c>
      <c r="G101" s="116">
        <v>0.19791666666666666</v>
      </c>
      <c r="H101" s="51">
        <v>0</v>
      </c>
      <c r="I101" s="16" t="s">
        <v>140</v>
      </c>
      <c r="J101" s="19"/>
      <c r="K101" s="16">
        <v>5</v>
      </c>
      <c r="L101" s="16">
        <v>8</v>
      </c>
      <c r="M101" s="16">
        <f t="shared" si="0"/>
        <v>13</v>
      </c>
      <c r="N101" s="57" t="e">
        <f ca="1">MULTIPLY(1, DIVIDE(M101,#REF!))</f>
        <v>#NAME?</v>
      </c>
      <c r="O101" s="19"/>
      <c r="P101" s="58"/>
      <c r="Q101" s="58"/>
      <c r="T101" s="19"/>
      <c r="U101" s="19"/>
      <c r="V101" s="19"/>
      <c r="W101" s="19"/>
      <c r="X101" s="19"/>
      <c r="Y101" s="19"/>
      <c r="Z101" s="19"/>
      <c r="AA101" s="19"/>
      <c r="AB101" s="19"/>
      <c r="AC101" s="19"/>
      <c r="AD101" s="19"/>
      <c r="AE101" s="19"/>
      <c r="AF101" s="19"/>
      <c r="AG101" s="19"/>
      <c r="AH101" s="19"/>
      <c r="AI101" s="19"/>
      <c r="AJ101" s="19"/>
    </row>
    <row r="102" spans="1:36" ht="13.2">
      <c r="A102" s="25" t="s">
        <v>349</v>
      </c>
      <c r="B102" s="16" t="s">
        <v>77</v>
      </c>
      <c r="C102" s="16" t="s">
        <v>79</v>
      </c>
      <c r="D102" s="46" t="s">
        <v>444</v>
      </c>
      <c r="E102" s="46" t="s">
        <v>231</v>
      </c>
      <c r="F102" s="16" t="s">
        <v>140</v>
      </c>
      <c r="G102" s="91">
        <v>0.19791666666666666</v>
      </c>
      <c r="H102" s="51">
        <v>0</v>
      </c>
      <c r="I102" s="16" t="s">
        <v>140</v>
      </c>
      <c r="J102" s="19"/>
      <c r="K102" s="16">
        <v>5</v>
      </c>
      <c r="L102" s="16">
        <v>10</v>
      </c>
      <c r="M102" s="16">
        <f t="shared" si="0"/>
        <v>15</v>
      </c>
      <c r="N102" s="57" t="e">
        <f ca="1">MULTIPLY(1, DIVIDE(M102,#REF!))</f>
        <v>#NAME?</v>
      </c>
      <c r="O102" s="16" t="s">
        <v>83</v>
      </c>
      <c r="P102" s="58"/>
      <c r="Q102" s="58"/>
      <c r="T102" s="19"/>
      <c r="U102" s="19"/>
      <c r="V102" s="19"/>
      <c r="W102" s="19"/>
      <c r="X102" s="19"/>
      <c r="Y102" s="19"/>
      <c r="Z102" s="19"/>
      <c r="AA102" s="19"/>
      <c r="AB102" s="19"/>
      <c r="AC102" s="19"/>
      <c r="AD102" s="19"/>
      <c r="AE102" s="19"/>
      <c r="AF102" s="19"/>
      <c r="AG102" s="19"/>
      <c r="AH102" s="19"/>
      <c r="AI102" s="19"/>
      <c r="AJ102" s="19"/>
    </row>
  </sheetData>
  <customSheetViews>
    <customSheetView guid="{822965C4-1A2A-43ED-ADA6-DA5DFD6C18ED}" filter="1" showAutoFilter="1">
      <pageMargins left="0.7" right="0.7" top="0.75" bottom="0.75" header="0.3" footer="0.3"/>
      <autoFilter ref="A4:O105" xr:uid="{00000000-0000-0000-0000-000000000000}"/>
    </customSheetView>
    <customSheetView guid="{822965C4-1A2A-43ED-ADA6-DA5DFD6C18ED}" filter="1" showAutoFilter="1">
      <pageMargins left="0.7" right="0.7" top="0.75" bottom="0.75" header="0.3" footer="0.3"/>
      <autoFilter ref="A4:P105" xr:uid="{00000000-0000-0000-0000-000000000000}">
        <sortState ref="A4:P105">
          <sortCondition ref="A4:A105"/>
          <sortCondition ref="B4:B105"/>
          <sortCondition ref="E4:E105"/>
        </sortState>
      </autoFilter>
    </customSheetView>
  </customSheetViews>
  <conditionalFormatting sqref="F2:F102 I2:I102 J2:J40 J42:J102">
    <cfRule type="containsBlanks" dxfId="30" priority="1">
      <formula>LEN(TRIM(F2))=0</formula>
    </cfRule>
  </conditionalFormatting>
  <conditionalFormatting sqref="F2:F102 I2:I102 J2:J40 J42:J102">
    <cfRule type="containsText" dxfId="29" priority="2" operator="containsText" text="Yes">
      <formula>NOT(ISERROR(SEARCH(("Yes"),(F2))))</formula>
    </cfRule>
  </conditionalFormatting>
  <conditionalFormatting sqref="F2:F102 I2:I102 J2:J40 J42:J102">
    <cfRule type="containsText" dxfId="28" priority="3" operator="containsText" text="No">
      <formula>NOT(ISERROR(SEARCH(("No"),(F2))))</formula>
    </cfRule>
  </conditionalFormatting>
  <conditionalFormatting sqref="H2:H102">
    <cfRule type="containsBlanks" dxfId="27" priority="4">
      <formula>LEN(TRIM(H2))=0</formula>
    </cfRule>
  </conditionalFormatting>
  <conditionalFormatting sqref="H2:H102">
    <cfRule type="cellIs" dxfId="26" priority="5" operator="between">
      <formula>5</formula>
      <formula>15</formula>
    </cfRule>
  </conditionalFormatting>
  <conditionalFormatting sqref="H2:H102">
    <cfRule type="cellIs" dxfId="25" priority="6" operator="greaterThan">
      <formula>15</formula>
    </cfRule>
  </conditionalFormatting>
  <conditionalFormatting sqref="H2:H102">
    <cfRule type="cellIs" dxfId="24" priority="7" operator="between">
      <formula>0</formula>
      <formula>4</formula>
    </cfRule>
  </conditionalFormatting>
  <conditionalFormatting sqref="G2:G102">
    <cfRule type="notContainsBlanks" dxfId="23" priority="8">
      <formula>LEN(TRIM(G2))&gt;0</formula>
    </cfRule>
  </conditionalFormatting>
  <conditionalFormatting sqref="J2:J40 K2:K102 L2:L16 M2:N102 L18:L46 J42:J102 L48:L102">
    <cfRule type="cellIs" dxfId="22" priority="9" operator="greaterThan">
      <formula>0</formula>
    </cfRule>
  </conditionalFormatting>
  <dataValidations count="1">
    <dataValidation type="list" allowBlank="1" sqref="I2:J40 I41 F2:F102 I42:J102" xr:uid="{00000000-0002-0000-0F00-000000000000}">
      <formula1>"Yes,No"</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9900"/>
    <outlinePr summaryBelow="0" summaryRight="0"/>
  </sheetPr>
  <dimension ref="A1:AG102"/>
  <sheetViews>
    <sheetView topLeftCell="A74" workbookViewId="0">
      <pane xSplit="2" topLeftCell="D1" activePane="topRight" state="frozen"/>
      <selection pane="topRight" activeCell="I90" sqref="I90"/>
    </sheetView>
  </sheetViews>
  <sheetFormatPr defaultColWidth="14.44140625" defaultRowHeight="15.75" customHeight="1"/>
  <cols>
    <col min="1" max="1" width="14.88671875" customWidth="1"/>
    <col min="2" max="2" width="33.109375" customWidth="1"/>
    <col min="3" max="3" width="33.88671875" customWidth="1"/>
    <col min="4" max="4" width="24.6640625" customWidth="1"/>
    <col min="5" max="5" width="10.6640625" customWidth="1"/>
    <col min="6" max="6" width="11.44140625" customWidth="1"/>
    <col min="7" max="8" width="10.44140625" customWidth="1"/>
    <col min="9" max="9" width="11.5546875" customWidth="1"/>
    <col min="10" max="10" width="10" customWidth="1"/>
    <col min="11" max="11" width="14.109375" customWidth="1"/>
    <col min="12" max="12" width="77" customWidth="1"/>
    <col min="13" max="14" width="35.88671875" customWidth="1"/>
    <col min="15" max="15" width="15.33203125" customWidth="1"/>
  </cols>
  <sheetData>
    <row r="1" spans="1:33" ht="26.4">
      <c r="A1" s="8" t="s">
        <v>15</v>
      </c>
      <c r="B1" s="9" t="s">
        <v>16</v>
      </c>
      <c r="C1" s="9" t="s">
        <v>17</v>
      </c>
      <c r="D1" s="9" t="s">
        <v>102</v>
      </c>
      <c r="E1" s="9" t="s">
        <v>103</v>
      </c>
      <c r="F1" s="9" t="s">
        <v>709</v>
      </c>
      <c r="G1" s="8" t="s">
        <v>710</v>
      </c>
      <c r="H1" s="9" t="s">
        <v>106</v>
      </c>
      <c r="I1" s="9" t="s">
        <v>712</v>
      </c>
      <c r="J1" s="171" t="s">
        <v>113</v>
      </c>
      <c r="K1" s="8" t="s">
        <v>115</v>
      </c>
      <c r="L1" s="9" t="s">
        <v>116</v>
      </c>
      <c r="M1" s="9"/>
      <c r="N1" s="9"/>
      <c r="O1" s="43"/>
      <c r="P1" s="43"/>
      <c r="Q1" s="15"/>
      <c r="R1" s="15"/>
      <c r="S1" s="15"/>
      <c r="T1" s="15"/>
      <c r="U1" s="15"/>
      <c r="V1" s="15"/>
      <c r="W1" s="15"/>
      <c r="X1" s="15"/>
      <c r="Y1" s="15"/>
      <c r="Z1" s="15"/>
      <c r="AA1" s="15"/>
      <c r="AB1" s="15"/>
      <c r="AC1" s="15"/>
      <c r="AD1" s="15"/>
      <c r="AE1" s="15"/>
      <c r="AF1" s="15"/>
      <c r="AG1" s="15"/>
    </row>
    <row r="2" spans="1:33" ht="13.2">
      <c r="A2" s="16" t="s">
        <v>306</v>
      </c>
      <c r="B2" s="16" t="s">
        <v>300</v>
      </c>
      <c r="C2" s="16" t="s">
        <v>302</v>
      </c>
      <c r="D2" s="46" t="s">
        <v>410</v>
      </c>
      <c r="E2" s="46" t="s">
        <v>411</v>
      </c>
      <c r="F2" s="16" t="s">
        <v>140</v>
      </c>
      <c r="G2" s="49">
        <v>0.5625</v>
      </c>
      <c r="H2" s="51"/>
      <c r="I2" s="16" t="s">
        <v>140</v>
      </c>
      <c r="J2" s="16">
        <v>9</v>
      </c>
      <c r="K2" s="57" t="e">
        <f ca="1">IF(J2="-","No submission", MULTIPLY(1, DIVIDE(J2,#REF!)))</f>
        <v>#NAME?</v>
      </c>
      <c r="L2" s="19"/>
      <c r="M2" s="58"/>
      <c r="N2" s="58"/>
      <c r="O2" s="6"/>
      <c r="P2" s="6"/>
      <c r="Q2" s="19"/>
      <c r="R2" s="19"/>
      <c r="S2" s="19"/>
      <c r="T2" s="19"/>
      <c r="U2" s="19"/>
      <c r="V2" s="19"/>
      <c r="W2" s="19"/>
      <c r="X2" s="19"/>
      <c r="Y2" s="19"/>
      <c r="Z2" s="19"/>
      <c r="AA2" s="19"/>
      <c r="AB2" s="19"/>
      <c r="AC2" s="19"/>
      <c r="AD2" s="19"/>
      <c r="AE2" s="19"/>
      <c r="AF2" s="19"/>
      <c r="AG2" s="19"/>
    </row>
    <row r="3" spans="1:33" ht="13.2">
      <c r="A3" s="16" t="s">
        <v>306</v>
      </c>
      <c r="B3" s="16" t="s">
        <v>293</v>
      </c>
      <c r="C3" s="16" t="s">
        <v>294</v>
      </c>
      <c r="D3" s="46" t="s">
        <v>412</v>
      </c>
      <c r="E3" s="46" t="s">
        <v>411</v>
      </c>
      <c r="F3" s="16" t="s">
        <v>140</v>
      </c>
      <c r="G3" s="49">
        <v>0.5625</v>
      </c>
      <c r="H3" s="51"/>
      <c r="I3" s="16" t="s">
        <v>140</v>
      </c>
      <c r="J3" s="16">
        <v>7</v>
      </c>
      <c r="K3" s="57" t="e">
        <f ca="1">IF(J3="-","No submission", MULTIPLY(1, DIVIDE(J3,#REF!)))</f>
        <v>#NAME?</v>
      </c>
      <c r="L3" s="19"/>
      <c r="M3" s="58"/>
      <c r="N3" s="58"/>
      <c r="O3" s="6"/>
      <c r="P3" s="6"/>
      <c r="Q3" s="19"/>
      <c r="R3" s="19"/>
      <c r="S3" s="19"/>
      <c r="T3" s="19"/>
      <c r="U3" s="19"/>
      <c r="V3" s="19"/>
      <c r="W3" s="19"/>
      <c r="X3" s="19"/>
      <c r="Y3" s="19"/>
      <c r="Z3" s="19"/>
      <c r="AA3" s="19"/>
      <c r="AB3" s="19"/>
      <c r="AC3" s="19"/>
      <c r="AD3" s="19"/>
      <c r="AE3" s="19"/>
      <c r="AF3" s="19"/>
      <c r="AG3" s="19"/>
    </row>
    <row r="4" spans="1:33" ht="13.2">
      <c r="A4" s="16" t="s">
        <v>306</v>
      </c>
      <c r="B4" s="16" t="s">
        <v>310</v>
      </c>
      <c r="C4" s="16" t="s">
        <v>311</v>
      </c>
      <c r="D4" s="46" t="s">
        <v>415</v>
      </c>
      <c r="E4" s="46" t="s">
        <v>411</v>
      </c>
      <c r="F4" s="16" t="s">
        <v>140</v>
      </c>
      <c r="G4" s="49">
        <v>0.5625</v>
      </c>
      <c r="H4" s="51"/>
      <c r="I4" s="16" t="s">
        <v>140</v>
      </c>
      <c r="J4" s="16">
        <v>7</v>
      </c>
      <c r="K4" s="57" t="e">
        <f ca="1">IF(J4="-","No submission", MULTIPLY(1, DIVIDE(J4,#REF!)))</f>
        <v>#NAME?</v>
      </c>
      <c r="L4" s="19"/>
      <c r="M4" s="58"/>
      <c r="N4" s="58"/>
      <c r="O4" s="6"/>
      <c r="P4" s="6"/>
      <c r="Q4" s="19"/>
      <c r="R4" s="19"/>
      <c r="S4" s="19"/>
      <c r="T4" s="19"/>
      <c r="U4" s="19"/>
      <c r="V4" s="19"/>
      <c r="W4" s="19"/>
      <c r="X4" s="19"/>
      <c r="Y4" s="19"/>
      <c r="Z4" s="19"/>
      <c r="AA4" s="19"/>
      <c r="AB4" s="19"/>
      <c r="AC4" s="19"/>
      <c r="AD4" s="19"/>
      <c r="AE4" s="19"/>
      <c r="AF4" s="19"/>
      <c r="AG4" s="19"/>
    </row>
    <row r="5" spans="1:33" ht="13.2">
      <c r="A5" s="16" t="s">
        <v>306</v>
      </c>
      <c r="B5" s="16" t="s">
        <v>312</v>
      </c>
      <c r="C5" s="16" t="s">
        <v>313</v>
      </c>
      <c r="D5" s="46" t="s">
        <v>416</v>
      </c>
      <c r="E5" s="46" t="s">
        <v>411</v>
      </c>
      <c r="F5" s="16" t="s">
        <v>140</v>
      </c>
      <c r="G5" s="91">
        <v>0.5625</v>
      </c>
      <c r="H5" s="51"/>
      <c r="I5" s="16" t="s">
        <v>140</v>
      </c>
      <c r="J5" s="16">
        <v>6</v>
      </c>
      <c r="K5" s="57" t="e">
        <f ca="1">IF(J5="-","No submission", MULTIPLY(1, DIVIDE(J5,#REF!)))</f>
        <v>#NAME?</v>
      </c>
      <c r="L5" s="19"/>
      <c r="M5" s="58"/>
      <c r="N5" s="58"/>
      <c r="O5" s="6"/>
      <c r="P5" s="6"/>
      <c r="Q5" s="19"/>
      <c r="R5" s="19"/>
      <c r="S5" s="19"/>
      <c r="T5" s="19"/>
      <c r="U5" s="19"/>
      <c r="V5" s="19"/>
      <c r="W5" s="19"/>
      <c r="X5" s="19"/>
      <c r="Y5" s="19"/>
      <c r="Z5" s="19"/>
      <c r="AA5" s="19"/>
      <c r="AB5" s="19"/>
      <c r="AC5" s="19"/>
      <c r="AD5" s="19"/>
      <c r="AE5" s="19"/>
      <c r="AF5" s="19"/>
      <c r="AG5" s="19"/>
    </row>
    <row r="6" spans="1:33" ht="13.2">
      <c r="A6" s="16" t="s">
        <v>324</v>
      </c>
      <c r="B6" s="16" t="s">
        <v>325</v>
      </c>
      <c r="C6" s="16" t="s">
        <v>326</v>
      </c>
      <c r="D6" s="46" t="s">
        <v>425</v>
      </c>
      <c r="E6" s="46" t="s">
        <v>411</v>
      </c>
      <c r="F6" s="16" t="s">
        <v>140</v>
      </c>
      <c r="G6" s="49">
        <v>0.5625</v>
      </c>
      <c r="H6" s="51"/>
      <c r="I6" s="16" t="s">
        <v>140</v>
      </c>
      <c r="J6" s="16">
        <v>8</v>
      </c>
      <c r="K6" s="57" t="e">
        <f ca="1">IF(J6="-","No submission", MULTIPLY(1, DIVIDE(J6,#REF!)))</f>
        <v>#NAME?</v>
      </c>
      <c r="L6" s="19"/>
      <c r="M6" s="58"/>
      <c r="N6" s="58"/>
      <c r="O6" s="6"/>
      <c r="P6" s="6"/>
      <c r="Q6" s="19"/>
      <c r="R6" s="19"/>
      <c r="S6" s="19"/>
      <c r="T6" s="19"/>
      <c r="U6" s="19"/>
      <c r="V6" s="19"/>
      <c r="W6" s="19"/>
      <c r="X6" s="19"/>
      <c r="Y6" s="19"/>
      <c r="Z6" s="19"/>
      <c r="AA6" s="19"/>
      <c r="AB6" s="19"/>
      <c r="AC6" s="19"/>
      <c r="AD6" s="19"/>
      <c r="AE6" s="19"/>
      <c r="AF6" s="19"/>
      <c r="AG6" s="19"/>
    </row>
    <row r="7" spans="1:33" ht="13.2">
      <c r="A7" s="16" t="s">
        <v>324</v>
      </c>
      <c r="B7" s="16" t="s">
        <v>329</v>
      </c>
      <c r="C7" s="16" t="s">
        <v>330</v>
      </c>
      <c r="D7" s="46" t="s">
        <v>427</v>
      </c>
      <c r="E7" s="46" t="s">
        <v>411</v>
      </c>
      <c r="F7" s="16" t="s">
        <v>140</v>
      </c>
      <c r="G7" s="49">
        <v>0.5625</v>
      </c>
      <c r="H7" s="51"/>
      <c r="I7" s="16" t="s">
        <v>140</v>
      </c>
      <c r="J7" s="16">
        <v>6</v>
      </c>
      <c r="K7" s="57" t="e">
        <f ca="1">IF(J7="-","No submission", MULTIPLY(1, DIVIDE(J7,#REF!)))</f>
        <v>#NAME?</v>
      </c>
      <c r="L7" s="19"/>
      <c r="M7" s="58"/>
      <c r="N7" s="58"/>
      <c r="O7" s="6"/>
      <c r="P7" s="6"/>
      <c r="Q7" s="19"/>
      <c r="R7" s="19"/>
      <c r="S7" s="19"/>
      <c r="T7" s="19"/>
      <c r="U7" s="19"/>
      <c r="V7" s="19"/>
      <c r="W7" s="19"/>
      <c r="X7" s="19"/>
      <c r="Y7" s="19"/>
      <c r="Z7" s="19"/>
      <c r="AA7" s="19"/>
      <c r="AB7" s="19"/>
      <c r="AC7" s="19"/>
      <c r="AD7" s="19"/>
      <c r="AE7" s="19"/>
      <c r="AF7" s="19"/>
      <c r="AG7" s="19"/>
    </row>
    <row r="8" spans="1:33" ht="13.2">
      <c r="A8" s="16" t="s">
        <v>324</v>
      </c>
      <c r="B8" s="16" t="s">
        <v>334</v>
      </c>
      <c r="C8" s="16" t="s">
        <v>335</v>
      </c>
      <c r="D8" s="46" t="s">
        <v>428</v>
      </c>
      <c r="E8" s="46" t="s">
        <v>411</v>
      </c>
      <c r="F8" s="16" t="s">
        <v>140</v>
      </c>
      <c r="G8" s="49">
        <v>0.5625</v>
      </c>
      <c r="H8" s="51"/>
      <c r="I8" s="16" t="s">
        <v>140</v>
      </c>
      <c r="J8" s="16">
        <v>8</v>
      </c>
      <c r="K8" s="57" t="e">
        <f ca="1">IF(J8="-","No submission", MULTIPLY(1, DIVIDE(J8,#REF!)))</f>
        <v>#NAME?</v>
      </c>
      <c r="L8" s="19"/>
      <c r="M8" s="58"/>
      <c r="N8" s="58"/>
      <c r="O8" s="6"/>
      <c r="P8" s="6"/>
      <c r="Q8" s="19"/>
      <c r="R8" s="19"/>
      <c r="S8" s="19"/>
      <c r="T8" s="19"/>
      <c r="U8" s="19"/>
      <c r="V8" s="19"/>
      <c r="W8" s="19"/>
      <c r="X8" s="19"/>
      <c r="Y8" s="19"/>
      <c r="Z8" s="19"/>
      <c r="AA8" s="19"/>
      <c r="AB8" s="19"/>
      <c r="AC8" s="19"/>
      <c r="AD8" s="19"/>
      <c r="AE8" s="19"/>
      <c r="AF8" s="19"/>
      <c r="AG8" s="19"/>
    </row>
    <row r="9" spans="1:33" ht="13.2">
      <c r="A9" s="16" t="s">
        <v>324</v>
      </c>
      <c r="B9" s="16" t="s">
        <v>338</v>
      </c>
      <c r="C9" s="16" t="s">
        <v>339</v>
      </c>
      <c r="D9" s="46" t="s">
        <v>429</v>
      </c>
      <c r="E9" s="46" t="s">
        <v>411</v>
      </c>
      <c r="F9" s="16" t="s">
        <v>140</v>
      </c>
      <c r="G9" s="49">
        <v>0.5625</v>
      </c>
      <c r="H9" s="51"/>
      <c r="I9" s="16" t="s">
        <v>140</v>
      </c>
      <c r="J9" s="16">
        <v>5</v>
      </c>
      <c r="K9" s="57" t="e">
        <f ca="1">IF(J9="-","No submission", MULTIPLY(1, DIVIDE(J9,#REF!)))</f>
        <v>#NAME?</v>
      </c>
      <c r="L9" s="19"/>
      <c r="M9" s="58"/>
      <c r="N9" s="58"/>
      <c r="Q9" s="19"/>
      <c r="R9" s="19"/>
      <c r="S9" s="19"/>
      <c r="T9" s="19"/>
      <c r="U9" s="19"/>
      <c r="V9" s="19"/>
      <c r="W9" s="19"/>
      <c r="X9" s="19"/>
      <c r="Y9" s="19"/>
      <c r="Z9" s="19"/>
      <c r="AA9" s="19"/>
      <c r="AB9" s="19"/>
      <c r="AC9" s="19"/>
      <c r="AD9" s="19"/>
      <c r="AE9" s="19"/>
      <c r="AF9" s="19"/>
      <c r="AG9" s="19"/>
    </row>
    <row r="10" spans="1:33" ht="13.2">
      <c r="A10" s="16" t="s">
        <v>84</v>
      </c>
      <c r="B10" s="16" t="s">
        <v>85</v>
      </c>
      <c r="C10" s="16" t="s">
        <v>86</v>
      </c>
      <c r="D10" s="46" t="s">
        <v>244</v>
      </c>
      <c r="E10" s="46" t="s">
        <v>245</v>
      </c>
      <c r="F10" s="16" t="s">
        <v>140</v>
      </c>
      <c r="G10" s="49">
        <v>0.5625</v>
      </c>
      <c r="H10" s="51"/>
      <c r="I10" s="51" t="s">
        <v>140</v>
      </c>
      <c r="J10" s="16">
        <v>4</v>
      </c>
      <c r="K10" s="57" t="e">
        <f ca="1">IF(J10="-","No submission", MULTIPLY(1, DIVIDE(J10,#REF!)))</f>
        <v>#NAME?</v>
      </c>
      <c r="L10" s="19"/>
      <c r="M10" s="58"/>
      <c r="N10" s="58"/>
      <c r="Q10" s="19"/>
      <c r="R10" s="19"/>
      <c r="S10" s="19"/>
      <c r="T10" s="19"/>
      <c r="U10" s="19"/>
      <c r="V10" s="19"/>
      <c r="W10" s="19"/>
      <c r="X10" s="19"/>
      <c r="Y10" s="19"/>
      <c r="Z10" s="19"/>
      <c r="AA10" s="19"/>
      <c r="AB10" s="19"/>
      <c r="AC10" s="19"/>
      <c r="AD10" s="19"/>
      <c r="AE10" s="19"/>
      <c r="AF10" s="19"/>
      <c r="AG10" s="19"/>
    </row>
    <row r="11" spans="1:33" ht="13.2">
      <c r="A11" s="16" t="s">
        <v>84</v>
      </c>
      <c r="B11" s="16" t="s">
        <v>91</v>
      </c>
      <c r="C11" s="16" t="s">
        <v>92</v>
      </c>
      <c r="D11" s="46" t="s">
        <v>251</v>
      </c>
      <c r="E11" s="46" t="s">
        <v>245</v>
      </c>
      <c r="F11" s="16" t="s">
        <v>140</v>
      </c>
      <c r="G11" s="49">
        <v>0.5625</v>
      </c>
      <c r="H11" s="51"/>
      <c r="I11" s="19"/>
      <c r="J11" s="16" t="s">
        <v>29</v>
      </c>
      <c r="K11" s="57" t="e">
        <f ca="1">IF(J11="-","No submission", MULTIPLY(1, DIVIDE(J11,#REF!)))</f>
        <v>#NAME?</v>
      </c>
      <c r="L11" s="19"/>
      <c r="M11" s="58"/>
      <c r="N11" s="58"/>
      <c r="Q11" s="19"/>
      <c r="R11" s="19"/>
      <c r="S11" s="19"/>
      <c r="T11" s="19"/>
      <c r="U11" s="19"/>
      <c r="V11" s="19"/>
      <c r="W11" s="19"/>
      <c r="X11" s="19"/>
      <c r="Y11" s="19"/>
      <c r="Z11" s="19"/>
      <c r="AA11" s="19"/>
      <c r="AB11" s="19"/>
      <c r="AC11" s="19"/>
      <c r="AD11" s="19"/>
      <c r="AE11" s="19"/>
      <c r="AF11" s="19"/>
      <c r="AG11" s="19"/>
    </row>
    <row r="12" spans="1:33" ht="13.2">
      <c r="A12" s="16" t="s">
        <v>84</v>
      </c>
      <c r="B12" s="16" t="s">
        <v>95</v>
      </c>
      <c r="C12" s="16" t="s">
        <v>96</v>
      </c>
      <c r="D12" s="46" t="s">
        <v>259</v>
      </c>
      <c r="E12" s="46" t="s">
        <v>245</v>
      </c>
      <c r="F12" s="16" t="s">
        <v>140</v>
      </c>
      <c r="G12" s="49">
        <v>0.5625</v>
      </c>
      <c r="H12" s="51"/>
      <c r="I12" s="19"/>
      <c r="J12" s="16">
        <v>5</v>
      </c>
      <c r="K12" s="57" t="e">
        <f ca="1">IF(J12="-","No submission", MULTIPLY(1, DIVIDE(J12,#REF!)))</f>
        <v>#NAME?</v>
      </c>
      <c r="L12" s="19"/>
      <c r="M12" s="58"/>
      <c r="N12" s="58"/>
      <c r="Q12" s="19"/>
      <c r="R12" s="19"/>
      <c r="S12" s="19"/>
      <c r="T12" s="19"/>
      <c r="U12" s="19"/>
      <c r="V12" s="19"/>
      <c r="W12" s="19"/>
      <c r="X12" s="19"/>
      <c r="Y12" s="19"/>
      <c r="Z12" s="19"/>
      <c r="AA12" s="19"/>
      <c r="AB12" s="19"/>
      <c r="AC12" s="19"/>
      <c r="AD12" s="19"/>
      <c r="AE12" s="19"/>
      <c r="AF12" s="19"/>
      <c r="AG12" s="19"/>
    </row>
    <row r="13" spans="1:33" ht="13.2">
      <c r="A13" s="16" t="s">
        <v>84</v>
      </c>
      <c r="B13" s="16" t="s">
        <v>99</v>
      </c>
      <c r="C13" s="16" t="s">
        <v>100</v>
      </c>
      <c r="D13" s="46" t="s">
        <v>262</v>
      </c>
      <c r="E13" s="46" t="s">
        <v>245</v>
      </c>
      <c r="F13" s="16" t="s">
        <v>140</v>
      </c>
      <c r="G13" s="49">
        <v>0.5625</v>
      </c>
      <c r="H13" s="51"/>
      <c r="I13" s="19"/>
      <c r="J13" s="16">
        <v>9</v>
      </c>
      <c r="K13" s="57" t="e">
        <f ca="1">IF(J13="-","No submission", MULTIPLY(1, DIVIDE(J13,#REF!)))</f>
        <v>#NAME?</v>
      </c>
      <c r="L13" s="19"/>
      <c r="M13" s="58"/>
      <c r="N13" s="58"/>
      <c r="Q13" s="19"/>
      <c r="R13" s="19"/>
      <c r="S13" s="19"/>
      <c r="T13" s="19"/>
      <c r="U13" s="19"/>
      <c r="V13" s="19"/>
      <c r="W13" s="19"/>
      <c r="X13" s="19"/>
      <c r="Y13" s="19"/>
      <c r="Z13" s="19"/>
      <c r="AA13" s="19"/>
      <c r="AB13" s="19"/>
      <c r="AC13" s="19"/>
      <c r="AD13" s="19"/>
      <c r="AE13" s="19"/>
      <c r="AF13" s="19"/>
      <c r="AG13" s="19"/>
    </row>
    <row r="14" spans="1:33" ht="13.2">
      <c r="A14" s="16" t="s">
        <v>240</v>
      </c>
      <c r="B14" s="16" t="s">
        <v>162</v>
      </c>
      <c r="C14" s="16" t="s">
        <v>164</v>
      </c>
      <c r="D14" s="46" t="s">
        <v>340</v>
      </c>
      <c r="E14" s="46" t="s">
        <v>245</v>
      </c>
      <c r="F14" s="16" t="s">
        <v>140</v>
      </c>
      <c r="G14" s="49">
        <v>0.5625</v>
      </c>
      <c r="H14" s="51"/>
      <c r="I14" s="16" t="s">
        <v>140</v>
      </c>
      <c r="J14" s="16">
        <v>9</v>
      </c>
      <c r="K14" s="57" t="e">
        <f ca="1">IF(J14="-","No submission", MULTIPLY(1, DIVIDE(J14,#REF!)))</f>
        <v>#NAME?</v>
      </c>
      <c r="L14" s="19"/>
      <c r="M14" s="58"/>
      <c r="N14" s="58"/>
      <c r="Q14" s="19"/>
      <c r="R14" s="19"/>
      <c r="S14" s="19"/>
      <c r="T14" s="19"/>
      <c r="U14" s="19"/>
      <c r="V14" s="19"/>
      <c r="W14" s="19"/>
      <c r="X14" s="19"/>
      <c r="Y14" s="19"/>
      <c r="Z14" s="19"/>
      <c r="AA14" s="19"/>
      <c r="AB14" s="19"/>
      <c r="AC14" s="19"/>
      <c r="AD14" s="19"/>
      <c r="AE14" s="19"/>
      <c r="AF14" s="19"/>
      <c r="AG14" s="19"/>
    </row>
    <row r="15" spans="1:33" ht="13.2">
      <c r="A15" s="16" t="s">
        <v>240</v>
      </c>
      <c r="B15" s="16" t="s">
        <v>228</v>
      </c>
      <c r="C15" s="16" t="s">
        <v>229</v>
      </c>
      <c r="D15" s="46" t="s">
        <v>386</v>
      </c>
      <c r="E15" s="46" t="s">
        <v>245</v>
      </c>
      <c r="F15" s="16" t="s">
        <v>140</v>
      </c>
      <c r="G15" s="49">
        <v>0.5625</v>
      </c>
      <c r="H15" s="51"/>
      <c r="I15" s="19"/>
      <c r="J15" s="16" t="s">
        <v>29</v>
      </c>
      <c r="K15" s="57" t="e">
        <f ca="1">IF(J15="-","No submission", MULTIPLY(1, DIVIDE(J15,#REF!)))</f>
        <v>#NAME?</v>
      </c>
      <c r="L15" s="19"/>
      <c r="M15" s="58"/>
      <c r="N15" s="58"/>
      <c r="Q15" s="19"/>
      <c r="R15" s="19"/>
      <c r="S15" s="19"/>
      <c r="T15" s="19"/>
      <c r="U15" s="19"/>
      <c r="V15" s="19"/>
      <c r="W15" s="19"/>
      <c r="X15" s="19"/>
      <c r="Y15" s="19"/>
      <c r="Z15" s="19"/>
      <c r="AA15" s="19"/>
      <c r="AB15" s="19"/>
      <c r="AC15" s="19"/>
      <c r="AD15" s="19"/>
      <c r="AE15" s="19"/>
      <c r="AF15" s="19"/>
      <c r="AG15" s="19"/>
    </row>
    <row r="16" spans="1:33" ht="13.2">
      <c r="A16" s="16" t="s">
        <v>240</v>
      </c>
      <c r="B16" s="16" t="s">
        <v>248</v>
      </c>
      <c r="C16" s="16" t="s">
        <v>249</v>
      </c>
      <c r="D16" s="46" t="s">
        <v>387</v>
      </c>
      <c r="E16" s="46" t="s">
        <v>245</v>
      </c>
      <c r="F16" s="16" t="s">
        <v>140</v>
      </c>
      <c r="G16" s="49">
        <v>0.5625</v>
      </c>
      <c r="H16" s="51"/>
      <c r="I16" s="19"/>
      <c r="J16" s="16">
        <v>2</v>
      </c>
      <c r="K16" s="57" t="e">
        <f ca="1">IF(J16="-","No submission", MULTIPLY(1, DIVIDE(J16,#REF!)))</f>
        <v>#NAME?</v>
      </c>
      <c r="L16" s="19"/>
      <c r="M16" s="58"/>
      <c r="N16" s="58"/>
      <c r="Q16" s="19"/>
      <c r="R16" s="19"/>
      <c r="S16" s="19"/>
      <c r="T16" s="19"/>
      <c r="U16" s="19"/>
      <c r="V16" s="19"/>
      <c r="W16" s="19"/>
      <c r="X16" s="19"/>
      <c r="Y16" s="19"/>
      <c r="Z16" s="19"/>
      <c r="AA16" s="19"/>
      <c r="AB16" s="19"/>
      <c r="AC16" s="19"/>
      <c r="AD16" s="19"/>
      <c r="AE16" s="19"/>
      <c r="AF16" s="19"/>
      <c r="AG16" s="19"/>
    </row>
    <row r="17" spans="1:33" ht="13.2">
      <c r="A17" s="16" t="s">
        <v>240</v>
      </c>
      <c r="B17" s="16" t="s">
        <v>252</v>
      </c>
      <c r="C17" s="16" t="s">
        <v>253</v>
      </c>
      <c r="D17" s="46" t="s">
        <v>390</v>
      </c>
      <c r="E17" s="46" t="s">
        <v>245</v>
      </c>
      <c r="F17" s="16" t="s">
        <v>140</v>
      </c>
      <c r="G17" s="49">
        <v>0.5625</v>
      </c>
      <c r="H17" s="51"/>
      <c r="I17" s="16" t="s">
        <v>140</v>
      </c>
      <c r="J17" s="16">
        <v>10</v>
      </c>
      <c r="K17" s="57" t="e">
        <f ca="1">IF(J17="-","No submission", MULTIPLY(1, DIVIDE(J17,#REF!)))</f>
        <v>#NAME?</v>
      </c>
      <c r="L17" s="19"/>
      <c r="M17" s="58"/>
      <c r="N17" s="58"/>
      <c r="Q17" s="19"/>
      <c r="R17" s="19"/>
      <c r="S17" s="19"/>
      <c r="T17" s="19"/>
      <c r="U17" s="19"/>
      <c r="V17" s="19"/>
      <c r="W17" s="19"/>
      <c r="X17" s="19"/>
      <c r="Y17" s="19"/>
      <c r="Z17" s="19"/>
      <c r="AA17" s="19"/>
      <c r="AB17" s="19"/>
      <c r="AC17" s="19"/>
      <c r="AD17" s="19"/>
      <c r="AE17" s="19"/>
      <c r="AF17" s="19"/>
      <c r="AG17" s="19"/>
    </row>
    <row r="18" spans="1:33" ht="13.2">
      <c r="A18" s="16" t="s">
        <v>208</v>
      </c>
      <c r="B18" s="16" t="s">
        <v>93</v>
      </c>
      <c r="C18" s="16" t="s">
        <v>94</v>
      </c>
      <c r="D18" s="46" t="s">
        <v>368</v>
      </c>
      <c r="E18" s="46" t="s">
        <v>123</v>
      </c>
      <c r="F18" s="16" t="s">
        <v>107</v>
      </c>
      <c r="G18" s="51" t="s">
        <v>305</v>
      </c>
      <c r="H18" s="49"/>
      <c r="I18" s="16" t="s">
        <v>107</v>
      </c>
      <c r="J18" s="16">
        <v>4</v>
      </c>
      <c r="K18" s="57" t="e">
        <f ca="1">IF(J18="-","No submission", MULTIPLY(1, DIVIDE(J18,#REF!)))</f>
        <v>#NAME?</v>
      </c>
      <c r="L18" s="16" t="s">
        <v>756</v>
      </c>
      <c r="M18" s="58"/>
      <c r="N18" s="58"/>
      <c r="Q18" s="19"/>
      <c r="R18" s="19"/>
      <c r="S18" s="19"/>
      <c r="T18" s="19"/>
      <c r="U18" s="19"/>
      <c r="V18" s="19"/>
      <c r="W18" s="19"/>
      <c r="X18" s="19"/>
      <c r="Y18" s="19"/>
      <c r="Z18" s="19"/>
      <c r="AA18" s="19"/>
      <c r="AB18" s="19"/>
      <c r="AC18" s="19"/>
      <c r="AD18" s="19"/>
      <c r="AE18" s="19"/>
      <c r="AF18" s="19"/>
      <c r="AG18" s="19"/>
    </row>
    <row r="19" spans="1:33" ht="13.2">
      <c r="A19" s="16" t="s">
        <v>208</v>
      </c>
      <c r="B19" s="16" t="s">
        <v>52</v>
      </c>
      <c r="C19" s="16" t="s">
        <v>53</v>
      </c>
      <c r="D19" s="46" t="s">
        <v>370</v>
      </c>
      <c r="E19" s="46" t="s">
        <v>123</v>
      </c>
      <c r="F19" s="16" t="s">
        <v>107</v>
      </c>
      <c r="G19" s="51" t="s">
        <v>305</v>
      </c>
      <c r="H19" s="79"/>
      <c r="I19" s="19"/>
      <c r="J19" s="25">
        <v>0</v>
      </c>
      <c r="K19" s="57" t="e">
        <f ca="1">IF(J19="-","No submission", MULTIPLY(1, DIVIDE(J19,#REF!)))</f>
        <v>#NAME?</v>
      </c>
      <c r="L19" s="16" t="s">
        <v>673</v>
      </c>
      <c r="M19" s="58"/>
      <c r="N19" s="58"/>
      <c r="Q19" s="19"/>
      <c r="R19" s="19"/>
      <c r="S19" s="19"/>
      <c r="T19" s="19"/>
      <c r="U19" s="19"/>
      <c r="V19" s="19"/>
      <c r="W19" s="19"/>
      <c r="X19" s="19"/>
      <c r="Y19" s="19"/>
      <c r="Z19" s="19"/>
      <c r="AA19" s="19"/>
      <c r="AB19" s="19"/>
      <c r="AC19" s="19"/>
      <c r="AD19" s="19"/>
      <c r="AE19" s="19"/>
      <c r="AF19" s="19"/>
      <c r="AG19" s="19"/>
    </row>
    <row r="20" spans="1:33" ht="13.2">
      <c r="A20" s="16" t="s">
        <v>208</v>
      </c>
      <c r="B20" s="16" t="s">
        <v>211</v>
      </c>
      <c r="C20" s="16" t="s">
        <v>212</v>
      </c>
      <c r="D20" s="46" t="s">
        <v>372</v>
      </c>
      <c r="E20" s="46" t="s">
        <v>123</v>
      </c>
      <c r="F20" s="16" t="s">
        <v>140</v>
      </c>
      <c r="G20" s="49">
        <v>0.55902777777777779</v>
      </c>
      <c r="H20" s="79"/>
      <c r="I20" s="16" t="s">
        <v>140</v>
      </c>
      <c r="J20" s="16">
        <v>0</v>
      </c>
      <c r="K20" s="57" t="e">
        <f ca="1">IF(J20="-","No submission", MULTIPLY(1, DIVIDE(J20,#REF!)))</f>
        <v>#NAME?</v>
      </c>
      <c r="L20" s="19"/>
      <c r="M20" s="58"/>
      <c r="N20" s="58"/>
      <c r="Q20" s="19"/>
      <c r="R20" s="19"/>
      <c r="S20" s="19"/>
      <c r="T20" s="19"/>
      <c r="U20" s="19"/>
      <c r="V20" s="19"/>
      <c r="W20" s="19"/>
      <c r="X20" s="19"/>
      <c r="Y20" s="19"/>
      <c r="Z20" s="19"/>
      <c r="AA20" s="19"/>
      <c r="AB20" s="19"/>
      <c r="AC20" s="19"/>
      <c r="AD20" s="19"/>
      <c r="AE20" s="19"/>
      <c r="AF20" s="19"/>
      <c r="AG20" s="19"/>
    </row>
    <row r="21" spans="1:33" ht="13.2">
      <c r="A21" s="16" t="s">
        <v>208</v>
      </c>
      <c r="B21" s="16" t="s">
        <v>216</v>
      </c>
      <c r="C21" s="16" t="s">
        <v>217</v>
      </c>
      <c r="D21" s="46" t="s">
        <v>374</v>
      </c>
      <c r="E21" s="46" t="s">
        <v>123</v>
      </c>
      <c r="F21" s="16" t="s">
        <v>140</v>
      </c>
      <c r="G21" s="49">
        <v>0.55972222222222223</v>
      </c>
      <c r="H21" s="79"/>
      <c r="I21" s="16" t="s">
        <v>140</v>
      </c>
      <c r="J21" s="16">
        <v>10</v>
      </c>
      <c r="K21" s="57" t="e">
        <f ca="1">IF(J21="-","No submission", MULTIPLY(1, DIVIDE(J21,#REF!)))</f>
        <v>#NAME?</v>
      </c>
      <c r="L21" s="19"/>
      <c r="M21" s="58"/>
      <c r="N21" s="58"/>
      <c r="Q21" s="19"/>
      <c r="R21" s="19"/>
      <c r="S21" s="19"/>
      <c r="T21" s="19"/>
      <c r="U21" s="19"/>
      <c r="V21" s="19"/>
      <c r="W21" s="19"/>
      <c r="X21" s="19"/>
      <c r="Y21" s="19"/>
      <c r="Z21" s="19"/>
      <c r="AA21" s="19"/>
      <c r="AB21" s="19"/>
      <c r="AC21" s="19"/>
      <c r="AD21" s="19"/>
      <c r="AE21" s="19"/>
      <c r="AF21" s="19"/>
      <c r="AG21" s="19"/>
    </row>
    <row r="22" spans="1:33" ht="13.2">
      <c r="A22" s="16" t="s">
        <v>132</v>
      </c>
      <c r="B22" s="16" t="s">
        <v>133</v>
      </c>
      <c r="C22" s="16" t="s">
        <v>134</v>
      </c>
      <c r="D22" s="46" t="s">
        <v>289</v>
      </c>
      <c r="E22" s="46" t="s">
        <v>123</v>
      </c>
      <c r="F22" s="16" t="s">
        <v>140</v>
      </c>
      <c r="G22" s="51" t="s">
        <v>761</v>
      </c>
      <c r="H22" s="79"/>
      <c r="I22" s="16" t="s">
        <v>140</v>
      </c>
      <c r="J22" s="16">
        <v>10</v>
      </c>
      <c r="K22" s="57" t="e">
        <f ca="1">IF(J22="-","No submission", MULTIPLY(1, DIVIDE(J22,#REF!)))</f>
        <v>#NAME?</v>
      </c>
      <c r="L22" s="19"/>
      <c r="M22" s="58"/>
      <c r="N22" s="58"/>
      <c r="Q22" s="19"/>
      <c r="R22" s="19"/>
      <c r="S22" s="19"/>
      <c r="T22" s="19"/>
      <c r="U22" s="19"/>
      <c r="V22" s="19"/>
      <c r="W22" s="19"/>
      <c r="X22" s="19"/>
      <c r="Y22" s="19"/>
      <c r="Z22" s="19"/>
      <c r="AA22" s="19"/>
      <c r="AB22" s="19"/>
      <c r="AC22" s="19"/>
      <c r="AD22" s="19"/>
      <c r="AE22" s="19"/>
      <c r="AF22" s="19"/>
      <c r="AG22" s="19"/>
    </row>
    <row r="23" spans="1:33" ht="13.2">
      <c r="A23" s="16" t="s">
        <v>132</v>
      </c>
      <c r="B23" s="16" t="s">
        <v>135</v>
      </c>
      <c r="C23" s="16" t="s">
        <v>136</v>
      </c>
      <c r="D23" s="46" t="s">
        <v>295</v>
      </c>
      <c r="E23" s="46" t="s">
        <v>123</v>
      </c>
      <c r="F23" s="16" t="s">
        <v>140</v>
      </c>
      <c r="G23" s="51" t="s">
        <v>761</v>
      </c>
      <c r="H23" s="79"/>
      <c r="I23" s="16" t="s">
        <v>140</v>
      </c>
      <c r="J23" s="16">
        <v>5</v>
      </c>
      <c r="K23" s="57" t="e">
        <f ca="1">IF(J23="-","No submission", MULTIPLY(1, DIVIDE(J23,#REF!)))</f>
        <v>#NAME?</v>
      </c>
      <c r="L23" s="19"/>
      <c r="M23" s="58"/>
      <c r="N23" s="58"/>
      <c r="Q23" s="19"/>
      <c r="R23" s="19"/>
      <c r="S23" s="19"/>
      <c r="T23" s="19"/>
      <c r="U23" s="19"/>
      <c r="V23" s="19"/>
      <c r="W23" s="19"/>
      <c r="X23" s="19"/>
      <c r="Y23" s="19"/>
      <c r="Z23" s="19"/>
      <c r="AA23" s="19"/>
      <c r="AB23" s="19"/>
      <c r="AC23" s="19"/>
      <c r="AD23" s="19"/>
      <c r="AE23" s="19"/>
      <c r="AF23" s="19"/>
      <c r="AG23" s="19"/>
    </row>
    <row r="24" spans="1:33" ht="13.2">
      <c r="A24" s="16" t="s">
        <v>132</v>
      </c>
      <c r="B24" s="16" t="s">
        <v>87</v>
      </c>
      <c r="C24" s="16" t="s">
        <v>88</v>
      </c>
      <c r="D24" s="46" t="s">
        <v>298</v>
      </c>
      <c r="E24" s="46" t="s">
        <v>123</v>
      </c>
      <c r="F24" s="16" t="s">
        <v>140</v>
      </c>
      <c r="G24" s="51" t="s">
        <v>764</v>
      </c>
      <c r="H24" s="51">
        <v>40</v>
      </c>
      <c r="I24" s="16" t="s">
        <v>140</v>
      </c>
      <c r="J24" s="16">
        <v>0</v>
      </c>
      <c r="K24" s="57" t="e">
        <f ca="1">IF(J24="-","No submission", MULTIPLY(1, DIVIDE(J24,#REF!)))</f>
        <v>#NAME?</v>
      </c>
      <c r="L24" s="164" t="s">
        <v>765</v>
      </c>
      <c r="M24" s="58"/>
      <c r="N24" s="58"/>
      <c r="Q24" s="19"/>
      <c r="R24" s="19"/>
      <c r="S24" s="19"/>
      <c r="T24" s="19"/>
      <c r="U24" s="19"/>
      <c r="V24" s="19"/>
      <c r="W24" s="19"/>
      <c r="X24" s="19"/>
      <c r="Y24" s="19"/>
      <c r="Z24" s="19"/>
      <c r="AA24" s="19"/>
      <c r="AB24" s="19"/>
      <c r="AC24" s="19"/>
      <c r="AD24" s="19"/>
      <c r="AE24" s="19"/>
      <c r="AF24" s="19"/>
      <c r="AG24" s="19"/>
    </row>
    <row r="25" spans="1:33" ht="13.2">
      <c r="A25" s="16" t="s">
        <v>132</v>
      </c>
      <c r="B25" s="16" t="s">
        <v>137</v>
      </c>
      <c r="C25" s="16" t="s">
        <v>138</v>
      </c>
      <c r="D25" s="46" t="s">
        <v>303</v>
      </c>
      <c r="E25" s="46" t="s">
        <v>123</v>
      </c>
      <c r="F25" s="16" t="s">
        <v>140</v>
      </c>
      <c r="G25" s="49">
        <v>0.5625</v>
      </c>
      <c r="H25" s="79"/>
      <c r="I25" s="16" t="s">
        <v>140</v>
      </c>
      <c r="J25" s="16">
        <v>7</v>
      </c>
      <c r="K25" s="57" t="e">
        <f ca="1">IF(J25="-","No submission", MULTIPLY(1, DIVIDE(J25,#REF!)))</f>
        <v>#NAME?</v>
      </c>
      <c r="L25" s="16"/>
      <c r="M25" s="58"/>
      <c r="N25" s="58"/>
      <c r="Q25" s="19"/>
      <c r="R25" s="19"/>
      <c r="S25" s="19"/>
      <c r="T25" s="19"/>
      <c r="U25" s="19"/>
      <c r="V25" s="19"/>
      <c r="W25" s="19"/>
      <c r="X25" s="19"/>
      <c r="Y25" s="19"/>
      <c r="Z25" s="19"/>
      <c r="AA25" s="19"/>
      <c r="AB25" s="19"/>
      <c r="AC25" s="19"/>
      <c r="AD25" s="19"/>
      <c r="AE25" s="19"/>
      <c r="AF25" s="19"/>
      <c r="AG25" s="19"/>
    </row>
    <row r="26" spans="1:33" ht="13.2">
      <c r="A26" s="16" t="s">
        <v>26</v>
      </c>
      <c r="B26" s="16" t="s">
        <v>27</v>
      </c>
      <c r="C26" s="16" t="s">
        <v>28</v>
      </c>
      <c r="D26" s="46" t="s">
        <v>122</v>
      </c>
      <c r="E26" s="46" t="s">
        <v>123</v>
      </c>
      <c r="F26" s="16" t="s">
        <v>140</v>
      </c>
      <c r="G26" s="49">
        <v>0.5625</v>
      </c>
      <c r="H26" s="79"/>
      <c r="I26" s="16" t="s">
        <v>140</v>
      </c>
      <c r="J26" s="16">
        <v>8</v>
      </c>
      <c r="K26" s="57" t="e">
        <f ca="1">IF(J26="-","No submission", MULTIPLY(1, DIVIDE(J26,#REF!)))</f>
        <v>#NAME?</v>
      </c>
      <c r="L26" s="19"/>
      <c r="M26" s="58"/>
      <c r="N26" s="58"/>
      <c r="Q26" s="19"/>
      <c r="R26" s="19"/>
      <c r="S26" s="19"/>
      <c r="T26" s="19"/>
      <c r="U26" s="19"/>
      <c r="V26" s="19"/>
      <c r="W26" s="19"/>
      <c r="X26" s="19"/>
      <c r="Y26" s="19"/>
      <c r="Z26" s="19"/>
      <c r="AA26" s="19"/>
      <c r="AB26" s="19"/>
      <c r="AC26" s="19"/>
      <c r="AD26" s="19"/>
      <c r="AE26" s="19"/>
      <c r="AF26" s="19"/>
      <c r="AG26" s="19"/>
    </row>
    <row r="27" spans="1:33" ht="13.2">
      <c r="A27" s="16" t="s">
        <v>26</v>
      </c>
      <c r="B27" s="16" t="s">
        <v>30</v>
      </c>
      <c r="C27" s="16" t="s">
        <v>31</v>
      </c>
      <c r="D27" s="46" t="s">
        <v>139</v>
      </c>
      <c r="E27" s="46" t="s">
        <v>123</v>
      </c>
      <c r="F27" s="16" t="s">
        <v>140</v>
      </c>
      <c r="G27" s="49">
        <v>0.5625</v>
      </c>
      <c r="H27" s="79"/>
      <c r="I27" s="16" t="s">
        <v>140</v>
      </c>
      <c r="J27" s="16">
        <v>10</v>
      </c>
      <c r="K27" s="57" t="e">
        <f ca="1">IF(J27="-","No submission", MULTIPLY(1, DIVIDE(J27,#REF!)))</f>
        <v>#NAME?</v>
      </c>
      <c r="L27" s="19"/>
      <c r="M27" s="58"/>
      <c r="N27" s="58"/>
      <c r="Q27" s="19"/>
      <c r="R27" s="19"/>
      <c r="S27" s="19"/>
      <c r="T27" s="19"/>
      <c r="U27" s="19"/>
      <c r="V27" s="19"/>
      <c r="W27" s="19"/>
      <c r="X27" s="19"/>
      <c r="Y27" s="19"/>
      <c r="Z27" s="19"/>
      <c r="AA27" s="19"/>
      <c r="AB27" s="19"/>
      <c r="AC27" s="19"/>
      <c r="AD27" s="19"/>
      <c r="AE27" s="19"/>
      <c r="AF27" s="19"/>
      <c r="AG27" s="19"/>
    </row>
    <row r="28" spans="1:33" ht="13.2">
      <c r="A28" s="16" t="s">
        <v>26</v>
      </c>
      <c r="B28" s="16" t="s">
        <v>32</v>
      </c>
      <c r="C28" s="16" t="s">
        <v>33</v>
      </c>
      <c r="D28" s="46" t="s">
        <v>144</v>
      </c>
      <c r="E28" s="46" t="s">
        <v>123</v>
      </c>
      <c r="F28" s="16" t="s">
        <v>140</v>
      </c>
      <c r="G28" s="49">
        <v>0.5625</v>
      </c>
      <c r="H28" s="79"/>
      <c r="I28" s="16" t="s">
        <v>140</v>
      </c>
      <c r="J28" s="16">
        <v>7</v>
      </c>
      <c r="K28" s="57" t="e">
        <f ca="1">IF(J28="-","No submission", MULTIPLY(1, DIVIDE(J28,#REF!)))</f>
        <v>#NAME?</v>
      </c>
      <c r="L28" s="16"/>
      <c r="M28" s="58"/>
      <c r="N28" s="58"/>
      <c r="Q28" s="19"/>
      <c r="R28" s="19"/>
      <c r="S28" s="19"/>
      <c r="T28" s="19"/>
      <c r="U28" s="19"/>
      <c r="V28" s="19"/>
      <c r="W28" s="19"/>
      <c r="X28" s="19"/>
      <c r="Y28" s="19"/>
      <c r="Z28" s="19"/>
      <c r="AA28" s="19"/>
      <c r="AB28" s="19"/>
      <c r="AC28" s="19"/>
      <c r="AD28" s="19"/>
      <c r="AE28" s="19"/>
      <c r="AF28" s="19"/>
      <c r="AG28" s="19"/>
    </row>
    <row r="29" spans="1:33" ht="13.2">
      <c r="A29" s="16" t="s">
        <v>26</v>
      </c>
      <c r="B29" s="16" t="s">
        <v>35</v>
      </c>
      <c r="C29" s="16" t="s">
        <v>36</v>
      </c>
      <c r="D29" s="46" t="s">
        <v>150</v>
      </c>
      <c r="E29" s="46" t="s">
        <v>123</v>
      </c>
      <c r="F29" s="16" t="s">
        <v>140</v>
      </c>
      <c r="G29" s="49">
        <v>0.5625</v>
      </c>
      <c r="H29" s="79"/>
      <c r="I29" s="16" t="s">
        <v>140</v>
      </c>
      <c r="J29" s="16">
        <v>5</v>
      </c>
      <c r="K29" s="57" t="e">
        <f ca="1">IF(J29="-","No submission", MULTIPLY(1, DIVIDE(J29,#REF!)))</f>
        <v>#NAME?</v>
      </c>
      <c r="L29" s="19"/>
      <c r="M29" s="58"/>
      <c r="N29" s="58"/>
      <c r="Q29" s="19"/>
      <c r="R29" s="19"/>
      <c r="S29" s="19"/>
      <c r="T29" s="19"/>
      <c r="U29" s="19"/>
      <c r="V29" s="19"/>
      <c r="W29" s="19"/>
      <c r="X29" s="19"/>
      <c r="Y29" s="19"/>
      <c r="Z29" s="19"/>
      <c r="AA29" s="19"/>
      <c r="AB29" s="19"/>
      <c r="AC29" s="19"/>
      <c r="AD29" s="19"/>
      <c r="AE29" s="19"/>
      <c r="AF29" s="19"/>
      <c r="AG29" s="19"/>
    </row>
    <row r="30" spans="1:33" ht="13.2">
      <c r="A30" s="16" t="s">
        <v>240</v>
      </c>
      <c r="B30" s="16" t="s">
        <v>255</v>
      </c>
      <c r="C30" s="16" t="s">
        <v>256</v>
      </c>
      <c r="D30" s="46" t="s">
        <v>391</v>
      </c>
      <c r="E30" s="46" t="s">
        <v>159</v>
      </c>
      <c r="F30" s="16" t="s">
        <v>140</v>
      </c>
      <c r="G30" s="49">
        <v>0.60416666666666663</v>
      </c>
      <c r="H30" s="79"/>
      <c r="I30" s="16" t="s">
        <v>140</v>
      </c>
      <c r="J30" s="16">
        <v>6</v>
      </c>
      <c r="K30" s="57" t="e">
        <f ca="1">IF(J30="-","No submission", MULTIPLY(1, DIVIDE(J30,#REF!)))</f>
        <v>#NAME?</v>
      </c>
      <c r="L30" s="19"/>
      <c r="M30" s="58"/>
      <c r="N30" s="58"/>
      <c r="Q30" s="19"/>
      <c r="R30" s="19"/>
      <c r="S30" s="19"/>
      <c r="T30" s="19"/>
      <c r="U30" s="19"/>
      <c r="V30" s="19"/>
      <c r="W30" s="19"/>
      <c r="X30" s="19"/>
      <c r="Y30" s="19"/>
      <c r="Z30" s="19"/>
      <c r="AA30" s="19"/>
      <c r="AB30" s="19"/>
      <c r="AC30" s="19"/>
      <c r="AD30" s="19"/>
      <c r="AE30" s="19"/>
      <c r="AF30" s="19"/>
      <c r="AG30" s="19"/>
    </row>
    <row r="31" spans="1:33" ht="13.2">
      <c r="A31" s="16" t="s">
        <v>240</v>
      </c>
      <c r="B31" s="16" t="s">
        <v>777</v>
      </c>
      <c r="C31" s="16" t="s">
        <v>260</v>
      </c>
      <c r="D31" s="46" t="s">
        <v>392</v>
      </c>
      <c r="E31" s="46" t="s">
        <v>159</v>
      </c>
      <c r="F31" s="16" t="s">
        <v>140</v>
      </c>
      <c r="G31" s="49">
        <v>0.60416666666666663</v>
      </c>
      <c r="H31" s="79"/>
      <c r="I31" s="16" t="s">
        <v>140</v>
      </c>
      <c r="J31" s="16">
        <v>5</v>
      </c>
      <c r="K31" s="57" t="e">
        <f ca="1">IF(J31="-","No submission", MULTIPLY(1, DIVIDE(J31,#REF!)))</f>
        <v>#NAME?</v>
      </c>
      <c r="L31" s="19"/>
      <c r="M31" s="58"/>
      <c r="N31" s="58"/>
      <c r="Q31" s="19"/>
      <c r="R31" s="19"/>
      <c r="S31" s="19"/>
      <c r="T31" s="19"/>
      <c r="U31" s="19"/>
      <c r="V31" s="19"/>
      <c r="W31" s="19"/>
      <c r="X31" s="19"/>
      <c r="Y31" s="19"/>
      <c r="Z31" s="19"/>
      <c r="AA31" s="19"/>
      <c r="AB31" s="19"/>
      <c r="AC31" s="19"/>
      <c r="AD31" s="19"/>
      <c r="AE31" s="19"/>
      <c r="AF31" s="19"/>
      <c r="AG31" s="19"/>
    </row>
    <row r="32" spans="1:33" ht="13.2">
      <c r="A32" s="16" t="s">
        <v>240</v>
      </c>
      <c r="B32" s="16" t="s">
        <v>261</v>
      </c>
      <c r="C32" s="16" t="s">
        <v>263</v>
      </c>
      <c r="D32" s="46" t="s">
        <v>393</v>
      </c>
      <c r="E32" s="46" t="s">
        <v>159</v>
      </c>
      <c r="F32" s="16" t="s">
        <v>140</v>
      </c>
      <c r="G32" s="49">
        <v>0.60416666666666663</v>
      </c>
      <c r="H32" s="79"/>
      <c r="I32" s="16" t="s">
        <v>140</v>
      </c>
      <c r="J32" s="16">
        <v>0</v>
      </c>
      <c r="K32" s="57" t="e">
        <f ca="1">IF(J32="-","No submission", MULTIPLY(1, DIVIDE(J32,#REF!)))</f>
        <v>#NAME?</v>
      </c>
      <c r="L32" s="19"/>
      <c r="M32" s="58"/>
      <c r="N32" s="58"/>
      <c r="Q32" s="19"/>
      <c r="R32" s="19"/>
      <c r="S32" s="19"/>
      <c r="T32" s="19"/>
      <c r="U32" s="19"/>
      <c r="V32" s="19"/>
      <c r="W32" s="19"/>
      <c r="X32" s="19"/>
      <c r="Y32" s="19"/>
      <c r="Z32" s="19"/>
      <c r="AA32" s="19"/>
      <c r="AB32" s="19"/>
      <c r="AC32" s="19"/>
      <c r="AD32" s="19"/>
      <c r="AE32" s="19"/>
      <c r="AF32" s="19"/>
      <c r="AG32" s="19"/>
    </row>
    <row r="33" spans="1:33" ht="13.2">
      <c r="A33" s="16" t="s">
        <v>240</v>
      </c>
      <c r="B33" s="16" t="s">
        <v>265</v>
      </c>
      <c r="C33" s="16" t="s">
        <v>266</v>
      </c>
      <c r="D33" s="46" t="s">
        <v>395</v>
      </c>
      <c r="E33" s="46" t="s">
        <v>159</v>
      </c>
      <c r="F33" s="16" t="s">
        <v>140</v>
      </c>
      <c r="G33" s="49">
        <v>0.60416666666666663</v>
      </c>
      <c r="H33" s="79"/>
      <c r="I33" s="16" t="s">
        <v>140</v>
      </c>
      <c r="J33" s="16">
        <v>0</v>
      </c>
      <c r="K33" s="57" t="e">
        <f ca="1">IF(J33="-","No submission", MULTIPLY(1, DIVIDE(J33,#REF!)))</f>
        <v>#NAME?</v>
      </c>
      <c r="L33" s="19"/>
      <c r="M33" s="58"/>
      <c r="N33" s="58"/>
      <c r="Q33" s="19"/>
      <c r="R33" s="19"/>
      <c r="S33" s="19"/>
      <c r="T33" s="19"/>
      <c r="U33" s="19"/>
      <c r="V33" s="19"/>
      <c r="W33" s="19"/>
      <c r="X33" s="19"/>
      <c r="Y33" s="19"/>
      <c r="Z33" s="19"/>
      <c r="AA33" s="19"/>
      <c r="AB33" s="19"/>
      <c r="AC33" s="19"/>
      <c r="AD33" s="19"/>
      <c r="AE33" s="19"/>
      <c r="AF33" s="19"/>
      <c r="AG33" s="19"/>
    </row>
    <row r="34" spans="1:33" ht="13.2">
      <c r="A34" s="16" t="s">
        <v>26</v>
      </c>
      <c r="B34" s="16" t="s">
        <v>707</v>
      </c>
      <c r="C34" s="16" t="s">
        <v>38</v>
      </c>
      <c r="D34" s="46" t="s">
        <v>158</v>
      </c>
      <c r="E34" s="46" t="s">
        <v>159</v>
      </c>
      <c r="F34" s="16" t="s">
        <v>140</v>
      </c>
      <c r="G34" s="49">
        <v>43721.028999965274</v>
      </c>
      <c r="H34" s="79"/>
      <c r="I34" s="16" t="s">
        <v>140</v>
      </c>
      <c r="J34" s="16">
        <v>3</v>
      </c>
      <c r="K34" s="57" t="e">
        <f ca="1">IF(J34="-","No submission", MULTIPLY(1, DIVIDE(J34,#REF!)))</f>
        <v>#NAME?</v>
      </c>
      <c r="L34" s="19"/>
      <c r="M34" s="58"/>
      <c r="N34" s="58"/>
      <c r="Q34" s="19"/>
      <c r="R34" s="19"/>
      <c r="S34" s="19"/>
      <c r="T34" s="19"/>
      <c r="U34" s="19"/>
      <c r="V34" s="19"/>
      <c r="W34" s="19"/>
      <c r="X34" s="19"/>
      <c r="Y34" s="19"/>
      <c r="Z34" s="19"/>
      <c r="AA34" s="19"/>
      <c r="AB34" s="19"/>
      <c r="AC34" s="19"/>
      <c r="AD34" s="19"/>
      <c r="AE34" s="19"/>
      <c r="AF34" s="19"/>
      <c r="AG34" s="19"/>
    </row>
    <row r="35" spans="1:33" ht="13.2">
      <c r="A35" s="16" t="s">
        <v>26</v>
      </c>
      <c r="B35" s="16" t="s">
        <v>39</v>
      </c>
      <c r="C35" s="16" t="s">
        <v>40</v>
      </c>
      <c r="D35" s="46" t="s">
        <v>163</v>
      </c>
      <c r="E35" s="46" t="s">
        <v>159</v>
      </c>
      <c r="F35" s="16" t="s">
        <v>140</v>
      </c>
      <c r="G35" s="49">
        <v>43721.028999965274</v>
      </c>
      <c r="H35" s="79"/>
      <c r="I35" s="16" t="s">
        <v>140</v>
      </c>
      <c r="J35" s="16">
        <v>0</v>
      </c>
      <c r="K35" s="57" t="e">
        <f ca="1">IF(J35="-","No submission", MULTIPLY(1, DIVIDE(J35,#REF!)))</f>
        <v>#NAME?</v>
      </c>
      <c r="L35" s="19"/>
      <c r="M35" s="58"/>
      <c r="N35" s="58"/>
      <c r="Q35" s="19"/>
      <c r="R35" s="19"/>
      <c r="S35" s="19"/>
      <c r="T35" s="19"/>
      <c r="U35" s="19"/>
      <c r="V35" s="19"/>
      <c r="W35" s="19"/>
      <c r="X35" s="19"/>
      <c r="Y35" s="19"/>
      <c r="Z35" s="19"/>
      <c r="AA35" s="19"/>
      <c r="AB35" s="19"/>
      <c r="AC35" s="19"/>
      <c r="AD35" s="19"/>
      <c r="AE35" s="19"/>
      <c r="AF35" s="19"/>
      <c r="AG35" s="19"/>
    </row>
    <row r="36" spans="1:33" ht="13.2">
      <c r="A36" s="16" t="s">
        <v>26</v>
      </c>
      <c r="B36" s="16" t="s">
        <v>41</v>
      </c>
      <c r="C36" s="16" t="s">
        <v>42</v>
      </c>
      <c r="D36" s="46" t="s">
        <v>167</v>
      </c>
      <c r="E36" s="46" t="s">
        <v>159</v>
      </c>
      <c r="F36" s="16" t="s">
        <v>140</v>
      </c>
      <c r="G36" s="49">
        <v>43721.028999965274</v>
      </c>
      <c r="H36" s="79"/>
      <c r="I36" s="16" t="s">
        <v>140</v>
      </c>
      <c r="J36" s="16">
        <v>9</v>
      </c>
      <c r="K36" s="57" t="e">
        <f ca="1">IF(J36="-","No submission", MULTIPLY(1, DIVIDE(J36,#REF!)))</f>
        <v>#NAME?</v>
      </c>
      <c r="L36" s="19"/>
      <c r="M36" s="58"/>
      <c r="N36" s="58"/>
      <c r="Q36" s="19"/>
      <c r="R36" s="19"/>
      <c r="S36" s="19"/>
      <c r="T36" s="19"/>
      <c r="U36" s="19"/>
      <c r="V36" s="19"/>
      <c r="W36" s="19"/>
      <c r="X36" s="19"/>
      <c r="Y36" s="19"/>
      <c r="Z36" s="19"/>
      <c r="AA36" s="19"/>
      <c r="AB36" s="19"/>
      <c r="AC36" s="19"/>
      <c r="AD36" s="19"/>
      <c r="AE36" s="19"/>
      <c r="AF36" s="19"/>
      <c r="AG36" s="19"/>
    </row>
    <row r="37" spans="1:33" ht="13.2">
      <c r="A37" s="85" t="s">
        <v>306</v>
      </c>
      <c r="B37" s="16" t="s">
        <v>315</v>
      </c>
      <c r="C37" s="16" t="s">
        <v>316</v>
      </c>
      <c r="D37" s="46" t="s">
        <v>418</v>
      </c>
      <c r="E37" s="46" t="s">
        <v>377</v>
      </c>
      <c r="F37" s="16" t="s">
        <v>140</v>
      </c>
      <c r="G37" s="49">
        <v>0.60416666666666663</v>
      </c>
      <c r="H37" s="79"/>
      <c r="I37" s="16" t="s">
        <v>140</v>
      </c>
      <c r="J37" s="16">
        <v>8</v>
      </c>
      <c r="K37" s="57" t="e">
        <f ca="1">IF(J37="-","No submission", MULTIPLY(1, DIVIDE(J37,#REF!)))</f>
        <v>#NAME?</v>
      </c>
      <c r="L37" s="19"/>
      <c r="M37" s="58"/>
      <c r="N37" s="58"/>
      <c r="Q37" s="19"/>
      <c r="R37" s="19"/>
      <c r="S37" s="19"/>
      <c r="T37" s="19"/>
      <c r="U37" s="19"/>
      <c r="V37" s="19"/>
      <c r="W37" s="19"/>
      <c r="X37" s="19"/>
      <c r="Y37" s="19"/>
      <c r="Z37" s="19"/>
      <c r="AA37" s="19"/>
      <c r="AB37" s="19"/>
      <c r="AC37" s="19"/>
      <c r="AD37" s="19"/>
      <c r="AE37" s="19"/>
      <c r="AF37" s="19"/>
      <c r="AG37" s="19"/>
    </row>
    <row r="38" spans="1:33" ht="13.2">
      <c r="A38" s="85" t="s">
        <v>306</v>
      </c>
      <c r="B38" s="16" t="s">
        <v>317</v>
      </c>
      <c r="C38" s="16" t="s">
        <v>318</v>
      </c>
      <c r="D38" s="46" t="s">
        <v>419</v>
      </c>
      <c r="E38" s="46" t="s">
        <v>377</v>
      </c>
      <c r="F38" s="16" t="s">
        <v>140</v>
      </c>
      <c r="G38" s="49">
        <v>0.60416666666666663</v>
      </c>
      <c r="H38" s="79"/>
      <c r="I38" s="16" t="s">
        <v>140</v>
      </c>
      <c r="J38" s="16">
        <v>0</v>
      </c>
      <c r="K38" s="57" t="e">
        <f ca="1">IF(J38="-","No submission", MULTIPLY(1, DIVIDE(J38,#REF!)))</f>
        <v>#NAME?</v>
      </c>
      <c r="L38" s="19"/>
      <c r="M38" s="58"/>
      <c r="N38" s="58"/>
      <c r="Q38" s="19"/>
      <c r="R38" s="19"/>
      <c r="S38" s="19"/>
      <c r="T38" s="19"/>
      <c r="U38" s="19"/>
      <c r="V38" s="19"/>
      <c r="W38" s="19"/>
      <c r="X38" s="19"/>
      <c r="Y38" s="19"/>
      <c r="Z38" s="19"/>
      <c r="AA38" s="19"/>
      <c r="AB38" s="19"/>
      <c r="AC38" s="19"/>
      <c r="AD38" s="19"/>
      <c r="AE38" s="19"/>
      <c r="AF38" s="19"/>
      <c r="AG38" s="19"/>
    </row>
    <row r="39" spans="1:33" ht="13.2">
      <c r="A39" s="85" t="s">
        <v>306</v>
      </c>
      <c r="B39" s="16" t="s">
        <v>321</v>
      </c>
      <c r="C39" s="16" t="s">
        <v>322</v>
      </c>
      <c r="D39" s="46" t="s">
        <v>421</v>
      </c>
      <c r="E39" s="46" t="s">
        <v>377</v>
      </c>
      <c r="F39" s="16" t="s">
        <v>140</v>
      </c>
      <c r="G39" s="49">
        <v>0.60416666666666663</v>
      </c>
      <c r="H39" s="79"/>
      <c r="I39" s="16" t="s">
        <v>140</v>
      </c>
      <c r="J39" s="16">
        <v>0</v>
      </c>
      <c r="K39" s="57" t="e">
        <f ca="1">IF(J39="-","No submission", MULTIPLY(1, DIVIDE(J39,#REF!)))</f>
        <v>#NAME?</v>
      </c>
      <c r="L39" s="19"/>
      <c r="M39" s="58"/>
      <c r="N39" s="58"/>
      <c r="Q39" s="19"/>
      <c r="R39" s="19"/>
      <c r="S39" s="19"/>
      <c r="T39" s="19"/>
      <c r="U39" s="19"/>
      <c r="V39" s="19"/>
      <c r="W39" s="19"/>
      <c r="X39" s="19"/>
      <c r="Y39" s="19"/>
      <c r="Z39" s="19"/>
      <c r="AA39" s="19"/>
      <c r="AB39" s="19"/>
      <c r="AC39" s="19"/>
      <c r="AD39" s="19"/>
      <c r="AE39" s="19"/>
      <c r="AF39" s="19"/>
      <c r="AG39" s="19"/>
    </row>
    <row r="40" spans="1:33" ht="13.2">
      <c r="A40" s="85" t="s">
        <v>306</v>
      </c>
      <c r="B40" s="16" t="s">
        <v>319</v>
      </c>
      <c r="C40" s="16" t="s">
        <v>320</v>
      </c>
      <c r="D40" s="46" t="s">
        <v>423</v>
      </c>
      <c r="E40" s="46" t="s">
        <v>377</v>
      </c>
      <c r="F40" s="16" t="s">
        <v>140</v>
      </c>
      <c r="G40" s="49">
        <v>0.60416666666666663</v>
      </c>
      <c r="H40" s="79"/>
      <c r="I40" s="16" t="s">
        <v>140</v>
      </c>
      <c r="J40" s="16">
        <v>0</v>
      </c>
      <c r="K40" s="57" t="e">
        <f ca="1">IF(J40="-","No submission", MULTIPLY(1, DIVIDE(J40,#REF!)))</f>
        <v>#NAME?</v>
      </c>
      <c r="L40" s="19"/>
      <c r="M40" s="58"/>
      <c r="N40" s="58"/>
      <c r="Q40" s="19"/>
      <c r="R40" s="19"/>
      <c r="S40" s="19"/>
      <c r="T40" s="19"/>
      <c r="U40" s="19"/>
      <c r="V40" s="19"/>
      <c r="W40" s="19"/>
      <c r="X40" s="19"/>
      <c r="Y40" s="19"/>
      <c r="Z40" s="19"/>
      <c r="AA40" s="19"/>
      <c r="AB40" s="19"/>
      <c r="AC40" s="19"/>
      <c r="AD40" s="19"/>
      <c r="AE40" s="19"/>
      <c r="AF40" s="19"/>
      <c r="AG40" s="19"/>
    </row>
    <row r="41" spans="1:33" ht="13.2">
      <c r="A41" s="85" t="s">
        <v>208</v>
      </c>
      <c r="B41" s="16" t="s">
        <v>221</v>
      </c>
      <c r="C41" s="16" t="s">
        <v>223</v>
      </c>
      <c r="D41" s="46" t="s">
        <v>376</v>
      </c>
      <c r="E41" s="46" t="s">
        <v>377</v>
      </c>
      <c r="F41" s="16" t="s">
        <v>140</v>
      </c>
      <c r="G41" s="49">
        <v>0.60416666666666663</v>
      </c>
      <c r="H41" s="79"/>
      <c r="I41" s="16" t="s">
        <v>140</v>
      </c>
      <c r="J41" s="16">
        <v>0</v>
      </c>
      <c r="K41" s="57" t="e">
        <f ca="1">IF(J41="-","No submission", MULTIPLY(1, DIVIDE(J41,#REF!)))</f>
        <v>#NAME?</v>
      </c>
      <c r="L41" s="19"/>
      <c r="M41" s="58"/>
      <c r="N41" s="58"/>
      <c r="Q41" s="19"/>
      <c r="R41" s="19"/>
      <c r="S41" s="19"/>
      <c r="T41" s="19"/>
      <c r="U41" s="19"/>
      <c r="V41" s="19"/>
      <c r="W41" s="19"/>
      <c r="X41" s="19"/>
      <c r="Y41" s="19"/>
      <c r="Z41" s="19"/>
      <c r="AA41" s="19"/>
      <c r="AB41" s="19"/>
      <c r="AC41" s="19"/>
      <c r="AD41" s="19"/>
      <c r="AE41" s="19"/>
      <c r="AF41" s="19"/>
      <c r="AG41" s="19"/>
    </row>
    <row r="42" spans="1:33" ht="13.2">
      <c r="A42" s="85" t="s">
        <v>208</v>
      </c>
      <c r="B42" s="16" t="s">
        <v>226</v>
      </c>
      <c r="C42" s="16" t="s">
        <v>227</v>
      </c>
      <c r="D42" s="46" t="s">
        <v>378</v>
      </c>
      <c r="E42" s="46" t="s">
        <v>377</v>
      </c>
      <c r="F42" s="16" t="s">
        <v>140</v>
      </c>
      <c r="G42" s="49">
        <v>0.6020833333333333</v>
      </c>
      <c r="H42" s="79"/>
      <c r="I42" s="16" t="s">
        <v>140</v>
      </c>
      <c r="J42" s="16">
        <v>0</v>
      </c>
      <c r="K42" s="57" t="e">
        <f ca="1">IF(J42="-","No submission", MULTIPLY(1, DIVIDE(J42,#REF!)))</f>
        <v>#NAME?</v>
      </c>
      <c r="L42" s="19"/>
      <c r="M42" s="58"/>
      <c r="N42" s="58"/>
      <c r="Q42" s="19"/>
      <c r="R42" s="19"/>
      <c r="S42" s="19"/>
      <c r="T42" s="19"/>
      <c r="U42" s="19"/>
      <c r="V42" s="19"/>
      <c r="W42" s="19"/>
      <c r="X42" s="19"/>
      <c r="Y42" s="19"/>
      <c r="Z42" s="19"/>
      <c r="AA42" s="19"/>
      <c r="AB42" s="19"/>
      <c r="AC42" s="19"/>
      <c r="AD42" s="19"/>
      <c r="AE42" s="19"/>
      <c r="AF42" s="19"/>
      <c r="AG42" s="19"/>
    </row>
    <row r="43" spans="1:33" ht="13.2">
      <c r="A43" s="85" t="s">
        <v>208</v>
      </c>
      <c r="B43" s="16" t="s">
        <v>234</v>
      </c>
      <c r="C43" s="16" t="s">
        <v>235</v>
      </c>
      <c r="D43" s="46" t="s">
        <v>380</v>
      </c>
      <c r="E43" s="46" t="s">
        <v>377</v>
      </c>
      <c r="F43" s="16" t="s">
        <v>140</v>
      </c>
      <c r="G43" s="49">
        <v>0.60347222222222219</v>
      </c>
      <c r="H43" s="79"/>
      <c r="I43" s="16" t="s">
        <v>140</v>
      </c>
      <c r="J43" s="16">
        <v>8</v>
      </c>
      <c r="K43" s="57" t="e">
        <f ca="1">IF(J43="-","No submission", MULTIPLY(1, DIVIDE(J43,#REF!)))</f>
        <v>#NAME?</v>
      </c>
      <c r="L43" s="19"/>
      <c r="M43" s="58"/>
      <c r="N43" s="58"/>
      <c r="Q43" s="19"/>
      <c r="R43" s="19"/>
      <c r="S43" s="19"/>
      <c r="T43" s="19"/>
      <c r="U43" s="19"/>
      <c r="V43" s="19"/>
      <c r="W43" s="19"/>
      <c r="X43" s="19"/>
      <c r="Y43" s="19"/>
      <c r="Z43" s="19"/>
      <c r="AA43" s="19"/>
      <c r="AB43" s="19"/>
      <c r="AC43" s="19"/>
      <c r="AD43" s="19"/>
      <c r="AE43" s="19"/>
      <c r="AF43" s="19"/>
      <c r="AG43" s="19"/>
    </row>
    <row r="44" spans="1:33" ht="13.2">
      <c r="A44" s="85" t="s">
        <v>208</v>
      </c>
      <c r="B44" s="16" t="s">
        <v>238</v>
      </c>
      <c r="C44" s="16" t="s">
        <v>239</v>
      </c>
      <c r="D44" s="46" t="s">
        <v>382</v>
      </c>
      <c r="E44" s="46" t="s">
        <v>377</v>
      </c>
      <c r="F44" s="16" t="s">
        <v>140</v>
      </c>
      <c r="G44" s="49">
        <v>0.60416666666666663</v>
      </c>
      <c r="H44" s="79"/>
      <c r="I44" s="16" t="s">
        <v>140</v>
      </c>
      <c r="J44" s="16">
        <v>7</v>
      </c>
      <c r="K44" s="57" t="e">
        <f ca="1">IF(J44="-","No submission", MULTIPLY(1, DIVIDE(J44,#REF!)))</f>
        <v>#NAME?</v>
      </c>
      <c r="L44" s="19"/>
      <c r="M44" s="58"/>
      <c r="N44" s="58"/>
      <c r="Q44" s="19"/>
      <c r="R44" s="19"/>
      <c r="S44" s="19"/>
      <c r="T44" s="19"/>
      <c r="U44" s="19"/>
      <c r="V44" s="19"/>
      <c r="W44" s="19"/>
      <c r="X44" s="19"/>
      <c r="Y44" s="19"/>
      <c r="Z44" s="19"/>
      <c r="AA44" s="19"/>
      <c r="AB44" s="19"/>
      <c r="AC44" s="19"/>
      <c r="AD44" s="19"/>
      <c r="AE44" s="19"/>
      <c r="AF44" s="19"/>
      <c r="AG44" s="19"/>
    </row>
    <row r="45" spans="1:33" ht="13.2">
      <c r="A45" s="16" t="s">
        <v>324</v>
      </c>
      <c r="B45" s="16" t="s">
        <v>285</v>
      </c>
      <c r="C45" s="16" t="s">
        <v>286</v>
      </c>
      <c r="D45" s="46" t="s">
        <v>431</v>
      </c>
      <c r="E45" s="46" t="s">
        <v>272</v>
      </c>
      <c r="F45" s="16" t="s">
        <v>140</v>
      </c>
      <c r="G45" s="49">
        <v>43721.034051967596</v>
      </c>
      <c r="H45" s="79"/>
      <c r="I45" s="16" t="s">
        <v>140</v>
      </c>
      <c r="J45" s="16">
        <v>2</v>
      </c>
      <c r="K45" s="57" t="e">
        <f ca="1">IF(J45="-","No submission", MULTIPLY(1, DIVIDE(J45,#REF!)))</f>
        <v>#NAME?</v>
      </c>
      <c r="L45" s="19"/>
      <c r="M45" s="58"/>
      <c r="N45" s="58"/>
      <c r="Q45" s="19"/>
      <c r="R45" s="19"/>
      <c r="S45" s="19"/>
      <c r="T45" s="19"/>
      <c r="U45" s="19"/>
      <c r="V45" s="19"/>
      <c r="W45" s="19"/>
      <c r="X45" s="19"/>
      <c r="Y45" s="19"/>
      <c r="Z45" s="19"/>
      <c r="AA45" s="19"/>
      <c r="AB45" s="19"/>
      <c r="AC45" s="19"/>
      <c r="AD45" s="19"/>
      <c r="AE45" s="19"/>
      <c r="AF45" s="19"/>
      <c r="AG45" s="19"/>
    </row>
    <row r="46" spans="1:33" ht="13.2">
      <c r="A46" s="16" t="s">
        <v>324</v>
      </c>
      <c r="B46" s="16" t="s">
        <v>341</v>
      </c>
      <c r="C46" s="16" t="s">
        <v>342</v>
      </c>
      <c r="D46" s="46" t="s">
        <v>432</v>
      </c>
      <c r="E46" s="46" t="s">
        <v>272</v>
      </c>
      <c r="F46" s="16" t="s">
        <v>140</v>
      </c>
      <c r="G46" s="49">
        <v>43721.034091597219</v>
      </c>
      <c r="H46" s="79"/>
      <c r="I46" s="16" t="s">
        <v>140</v>
      </c>
      <c r="J46" s="16">
        <v>5</v>
      </c>
      <c r="K46" s="57" t="e">
        <f ca="1">IF(J46="-","No submission", MULTIPLY(1, DIVIDE(J46,#REF!)))</f>
        <v>#NAME?</v>
      </c>
      <c r="L46" s="19"/>
      <c r="M46" s="58"/>
      <c r="N46" s="58"/>
      <c r="Q46" s="19"/>
      <c r="R46" s="19"/>
      <c r="S46" s="19"/>
      <c r="T46" s="19"/>
      <c r="U46" s="19"/>
      <c r="V46" s="19"/>
      <c r="W46" s="19"/>
      <c r="X46" s="19"/>
      <c r="Y46" s="19"/>
      <c r="Z46" s="19"/>
      <c r="AA46" s="19"/>
      <c r="AB46" s="19"/>
      <c r="AC46" s="19"/>
      <c r="AD46" s="19"/>
      <c r="AE46" s="19"/>
      <c r="AF46" s="19"/>
      <c r="AG46" s="19"/>
    </row>
    <row r="47" spans="1:33" ht="13.2">
      <c r="A47" s="16" t="s">
        <v>324</v>
      </c>
      <c r="B47" s="16" t="s">
        <v>288</v>
      </c>
      <c r="C47" s="16" t="s">
        <v>290</v>
      </c>
      <c r="D47" s="46" t="s">
        <v>433</v>
      </c>
      <c r="E47" s="46" t="s">
        <v>272</v>
      </c>
      <c r="F47" s="16" t="s">
        <v>140</v>
      </c>
      <c r="G47" s="49">
        <v>43721.034126087965</v>
      </c>
      <c r="H47" s="79"/>
      <c r="I47" s="16" t="s">
        <v>140</v>
      </c>
      <c r="J47" s="16">
        <v>0</v>
      </c>
      <c r="K47" s="57" t="e">
        <f ca="1">IF(J47="-","No submission", MULTIPLY(1, DIVIDE(J47,#REF!)))</f>
        <v>#NAME?</v>
      </c>
      <c r="L47" s="19"/>
      <c r="M47" s="58"/>
      <c r="N47" s="58"/>
      <c r="Q47" s="19"/>
      <c r="R47" s="19"/>
      <c r="S47" s="19"/>
      <c r="T47" s="19"/>
      <c r="U47" s="19"/>
      <c r="V47" s="19"/>
      <c r="W47" s="19"/>
      <c r="X47" s="19"/>
      <c r="Y47" s="19"/>
      <c r="Z47" s="19"/>
      <c r="AA47" s="19"/>
      <c r="AB47" s="19"/>
      <c r="AC47" s="19"/>
      <c r="AD47" s="19"/>
      <c r="AE47" s="19"/>
      <c r="AF47" s="19"/>
      <c r="AG47" s="19"/>
    </row>
    <row r="48" spans="1:33" ht="13.2">
      <c r="A48" s="16" t="s">
        <v>324</v>
      </c>
      <c r="B48" s="16" t="s">
        <v>345</v>
      </c>
      <c r="C48" s="16" t="s">
        <v>347</v>
      </c>
      <c r="D48" s="46" t="s">
        <v>434</v>
      </c>
      <c r="E48" s="46" t="s">
        <v>272</v>
      </c>
      <c r="F48" s="16" t="s">
        <v>140</v>
      </c>
      <c r="G48" s="49">
        <v>43721.034155648143</v>
      </c>
      <c r="H48" s="79"/>
      <c r="I48" s="16" t="s">
        <v>140</v>
      </c>
      <c r="J48" s="16">
        <v>7</v>
      </c>
      <c r="K48" s="57" t="e">
        <f ca="1">IF(J48="-","No submission", MULTIPLY(1, DIVIDE(J48,#REF!)))</f>
        <v>#NAME?</v>
      </c>
      <c r="L48" s="19"/>
      <c r="M48" s="58"/>
      <c r="N48" s="58"/>
      <c r="Q48" s="19"/>
      <c r="R48" s="19"/>
      <c r="S48" s="19"/>
      <c r="T48" s="19"/>
      <c r="U48" s="19"/>
      <c r="V48" s="19"/>
      <c r="W48" s="19"/>
      <c r="X48" s="19"/>
      <c r="Y48" s="19"/>
      <c r="Z48" s="19"/>
      <c r="AA48" s="19"/>
      <c r="AB48" s="19"/>
      <c r="AC48" s="19"/>
      <c r="AD48" s="19"/>
      <c r="AE48" s="19"/>
      <c r="AF48" s="19"/>
      <c r="AG48" s="19"/>
    </row>
    <row r="49" spans="1:33" ht="13.2">
      <c r="A49" s="16" t="s">
        <v>84</v>
      </c>
      <c r="B49" s="16" t="s">
        <v>111</v>
      </c>
      <c r="C49" s="16" t="s">
        <v>114</v>
      </c>
      <c r="D49" s="46" t="s">
        <v>271</v>
      </c>
      <c r="E49" s="46" t="s">
        <v>272</v>
      </c>
      <c r="F49" s="16" t="s">
        <v>140</v>
      </c>
      <c r="G49" s="49">
        <v>43721.03419288194</v>
      </c>
      <c r="H49" s="79"/>
      <c r="I49" s="19"/>
      <c r="J49" s="16">
        <v>4</v>
      </c>
      <c r="K49" s="57" t="e">
        <f ca="1">IF(J49="-","No submission", MULTIPLY(1, DIVIDE(J49,#REF!)))</f>
        <v>#NAME?</v>
      </c>
      <c r="L49" s="19"/>
      <c r="M49" s="58"/>
      <c r="N49" s="58"/>
      <c r="Q49" s="19"/>
      <c r="R49" s="19"/>
      <c r="S49" s="19"/>
      <c r="T49" s="19"/>
      <c r="U49" s="19"/>
      <c r="V49" s="19"/>
      <c r="W49" s="19"/>
      <c r="X49" s="19"/>
      <c r="Y49" s="19"/>
      <c r="Z49" s="19"/>
      <c r="AA49" s="19"/>
      <c r="AB49" s="19"/>
      <c r="AC49" s="19"/>
      <c r="AD49" s="19"/>
      <c r="AE49" s="19"/>
      <c r="AF49" s="19"/>
      <c r="AG49" s="19"/>
    </row>
    <row r="50" spans="1:33" ht="13.2">
      <c r="A50" s="16" t="s">
        <v>84</v>
      </c>
      <c r="B50" s="16" t="s">
        <v>120</v>
      </c>
      <c r="C50" s="16" t="s">
        <v>121</v>
      </c>
      <c r="D50" s="46" t="s">
        <v>275</v>
      </c>
      <c r="E50" s="46" t="s">
        <v>272</v>
      </c>
      <c r="F50" s="16" t="s">
        <v>140</v>
      </c>
      <c r="G50" s="49">
        <v>43721.034240277775</v>
      </c>
      <c r="H50" s="79"/>
      <c r="I50" s="19"/>
      <c r="J50" s="16">
        <v>10</v>
      </c>
      <c r="K50" s="57" t="e">
        <f ca="1">IF(J50="-","No submission", MULTIPLY(1, DIVIDE(J50,#REF!)))</f>
        <v>#NAME?</v>
      </c>
      <c r="L50" s="19"/>
      <c r="M50" s="58"/>
      <c r="N50" s="58"/>
      <c r="Q50" s="19"/>
      <c r="R50" s="19"/>
      <c r="S50" s="19"/>
      <c r="T50" s="19"/>
      <c r="U50" s="19"/>
      <c r="V50" s="19"/>
      <c r="W50" s="19"/>
      <c r="X50" s="19"/>
      <c r="Y50" s="19"/>
      <c r="Z50" s="19"/>
      <c r="AA50" s="19"/>
      <c r="AB50" s="19"/>
      <c r="AC50" s="19"/>
      <c r="AD50" s="19"/>
      <c r="AE50" s="19"/>
      <c r="AF50" s="19"/>
      <c r="AG50" s="19"/>
    </row>
    <row r="51" spans="1:33" ht="13.2">
      <c r="A51" s="16" t="s">
        <v>84</v>
      </c>
      <c r="B51" s="16" t="s">
        <v>124</v>
      </c>
      <c r="C51" s="16" t="s">
        <v>125</v>
      </c>
      <c r="D51" s="46" t="s">
        <v>276</v>
      </c>
      <c r="E51" s="46" t="s">
        <v>272</v>
      </c>
      <c r="F51" s="16" t="s">
        <v>140</v>
      </c>
      <c r="G51" s="49">
        <v>43721.034281111111</v>
      </c>
      <c r="H51" s="79"/>
      <c r="I51" s="19"/>
      <c r="J51" s="16">
        <v>0</v>
      </c>
      <c r="K51" s="57" t="e">
        <f ca="1">IF(J51="-","No submission", MULTIPLY(1, DIVIDE(J51,#REF!)))</f>
        <v>#NAME?</v>
      </c>
      <c r="L51" s="19"/>
      <c r="M51" s="58"/>
      <c r="N51" s="58"/>
      <c r="Q51" s="19"/>
      <c r="R51" s="19"/>
      <c r="S51" s="19"/>
      <c r="T51" s="19"/>
      <c r="U51" s="19"/>
      <c r="V51" s="19"/>
      <c r="W51" s="19"/>
      <c r="X51" s="19"/>
      <c r="Y51" s="19"/>
      <c r="Z51" s="19"/>
      <c r="AA51" s="19"/>
      <c r="AB51" s="19"/>
      <c r="AC51" s="19"/>
      <c r="AD51" s="19"/>
      <c r="AE51" s="19"/>
      <c r="AF51" s="19"/>
      <c r="AG51" s="19"/>
    </row>
    <row r="52" spans="1:33" ht="13.2">
      <c r="A52" s="16" t="s">
        <v>84</v>
      </c>
      <c r="B52" s="16" t="s">
        <v>126</v>
      </c>
      <c r="C52" s="16" t="s">
        <v>127</v>
      </c>
      <c r="D52" s="46" t="s">
        <v>279</v>
      </c>
      <c r="E52" s="46" t="s">
        <v>272</v>
      </c>
      <c r="F52" s="16" t="s">
        <v>140</v>
      </c>
      <c r="G52" s="49">
        <v>43721.03432392361</v>
      </c>
      <c r="H52" s="79"/>
      <c r="I52" s="19"/>
      <c r="J52" s="16">
        <v>4</v>
      </c>
      <c r="K52" s="57" t="e">
        <f ca="1">IF(J52="-","No submission", MULTIPLY(1, DIVIDE(J52,#REF!)))</f>
        <v>#NAME?</v>
      </c>
      <c r="L52" s="19"/>
      <c r="M52" s="58"/>
      <c r="N52" s="58"/>
      <c r="Q52" s="19"/>
      <c r="R52" s="19"/>
      <c r="S52" s="19"/>
      <c r="T52" s="19"/>
      <c r="U52" s="19"/>
      <c r="V52" s="19"/>
      <c r="W52" s="19"/>
      <c r="X52" s="19"/>
      <c r="Y52" s="19"/>
      <c r="Z52" s="19"/>
      <c r="AA52" s="19"/>
      <c r="AB52" s="19"/>
      <c r="AC52" s="19"/>
      <c r="AD52" s="19"/>
      <c r="AE52" s="19"/>
      <c r="AF52" s="19"/>
      <c r="AG52" s="19"/>
    </row>
    <row r="53" spans="1:33" ht="13.2">
      <c r="A53" s="16" t="s">
        <v>132</v>
      </c>
      <c r="B53" s="16" t="s">
        <v>141</v>
      </c>
      <c r="C53" s="16" t="s">
        <v>142</v>
      </c>
      <c r="D53" s="46" t="s">
        <v>308</v>
      </c>
      <c r="E53" s="46" t="s">
        <v>272</v>
      </c>
      <c r="F53" s="16" t="s">
        <v>140</v>
      </c>
      <c r="G53" s="49">
        <v>43721.034495219908</v>
      </c>
      <c r="H53" s="79"/>
      <c r="I53" s="16" t="s">
        <v>140</v>
      </c>
      <c r="J53" s="16">
        <v>0</v>
      </c>
      <c r="K53" s="57" t="e">
        <f ca="1">IF(J53="-","No submission", MULTIPLY(1, DIVIDE(J53,#REF!)))</f>
        <v>#NAME?</v>
      </c>
      <c r="L53" s="19"/>
      <c r="M53" s="58"/>
      <c r="N53" s="58"/>
      <c r="Q53" s="19"/>
      <c r="R53" s="19"/>
      <c r="S53" s="19"/>
      <c r="T53" s="19"/>
      <c r="U53" s="19"/>
      <c r="V53" s="19"/>
      <c r="W53" s="19"/>
      <c r="X53" s="19"/>
      <c r="Y53" s="19"/>
      <c r="Z53" s="19"/>
      <c r="AA53" s="19"/>
      <c r="AB53" s="19"/>
      <c r="AC53" s="19"/>
      <c r="AD53" s="19"/>
      <c r="AE53" s="19"/>
      <c r="AF53" s="19"/>
      <c r="AG53" s="19"/>
    </row>
    <row r="54" spans="1:33" ht="13.2">
      <c r="A54" s="16" t="s">
        <v>132</v>
      </c>
      <c r="B54" s="16" t="s">
        <v>143</v>
      </c>
      <c r="C54" s="16" t="s">
        <v>145</v>
      </c>
      <c r="D54" s="46" t="s">
        <v>314</v>
      </c>
      <c r="E54" s="46" t="s">
        <v>272</v>
      </c>
      <c r="F54" s="16" t="s">
        <v>140</v>
      </c>
      <c r="G54" s="49">
        <v>43721.034472025465</v>
      </c>
      <c r="H54" s="79"/>
      <c r="I54" s="16" t="s">
        <v>140</v>
      </c>
      <c r="J54" s="16">
        <v>4</v>
      </c>
      <c r="K54" s="57" t="e">
        <f ca="1">IF(J54="-","No submission", MULTIPLY(1, DIVIDE(J54,#REF!)))</f>
        <v>#NAME?</v>
      </c>
      <c r="L54" s="19"/>
      <c r="M54" s="58"/>
      <c r="N54" s="58"/>
      <c r="Q54" s="19"/>
      <c r="R54" s="19"/>
      <c r="S54" s="19"/>
      <c r="T54" s="19"/>
      <c r="U54" s="19"/>
      <c r="V54" s="19"/>
      <c r="W54" s="19"/>
      <c r="X54" s="19"/>
      <c r="Y54" s="19"/>
      <c r="Z54" s="19"/>
      <c r="AA54" s="19"/>
      <c r="AB54" s="19"/>
      <c r="AC54" s="19"/>
      <c r="AD54" s="19"/>
      <c r="AE54" s="19"/>
      <c r="AF54" s="19"/>
      <c r="AG54" s="19"/>
    </row>
    <row r="55" spans="1:33" ht="13.2">
      <c r="A55" s="16" t="s">
        <v>132</v>
      </c>
      <c r="B55" s="16" t="s">
        <v>147</v>
      </c>
      <c r="C55" s="16" t="s">
        <v>148</v>
      </c>
      <c r="D55" s="46" t="s">
        <v>323</v>
      </c>
      <c r="E55" s="46" t="s">
        <v>272</v>
      </c>
      <c r="F55" s="16" t="s">
        <v>140</v>
      </c>
      <c r="G55" s="49">
        <v>43721.034411342596</v>
      </c>
      <c r="H55" s="79"/>
      <c r="I55" s="16" t="s">
        <v>140</v>
      </c>
      <c r="J55" s="16">
        <v>9</v>
      </c>
      <c r="K55" s="57" t="e">
        <f ca="1">IF(J55="-","No submission", MULTIPLY(1, DIVIDE(J55,#REF!)))</f>
        <v>#NAME?</v>
      </c>
      <c r="L55" s="19"/>
      <c r="M55" s="58"/>
      <c r="N55" s="58"/>
      <c r="Q55" s="19"/>
      <c r="R55" s="19"/>
      <c r="S55" s="19"/>
      <c r="T55" s="19"/>
      <c r="U55" s="19"/>
      <c r="V55" s="19"/>
      <c r="W55" s="19"/>
      <c r="X55" s="19"/>
      <c r="Y55" s="19"/>
      <c r="Z55" s="19"/>
      <c r="AA55" s="19"/>
      <c r="AB55" s="19"/>
      <c r="AC55" s="19"/>
      <c r="AD55" s="19"/>
      <c r="AE55" s="19"/>
      <c r="AF55" s="19"/>
      <c r="AG55" s="19"/>
    </row>
    <row r="56" spans="1:33" ht="13.2">
      <c r="A56" s="16" t="s">
        <v>132</v>
      </c>
      <c r="B56" s="16" t="s">
        <v>149</v>
      </c>
      <c r="C56" s="16" t="s">
        <v>151</v>
      </c>
      <c r="D56" s="46" t="s">
        <v>327</v>
      </c>
      <c r="E56" s="46" t="s">
        <v>272</v>
      </c>
      <c r="F56" s="16" t="s">
        <v>140</v>
      </c>
      <c r="G56" s="49">
        <v>43721.034379745368</v>
      </c>
      <c r="H56" s="79"/>
      <c r="I56" s="16" t="s">
        <v>140</v>
      </c>
      <c r="J56" s="16">
        <v>0</v>
      </c>
      <c r="K56" s="57" t="e">
        <f ca="1">IF(J56="-","No submission", MULTIPLY(1, DIVIDE(J56,#REF!)))</f>
        <v>#NAME?</v>
      </c>
      <c r="L56" s="19"/>
      <c r="M56" s="58"/>
      <c r="N56" s="58"/>
      <c r="Q56" s="19"/>
      <c r="R56" s="19"/>
      <c r="S56" s="19"/>
      <c r="T56" s="19"/>
      <c r="U56" s="19"/>
      <c r="V56" s="19"/>
      <c r="W56" s="19"/>
      <c r="X56" s="19"/>
      <c r="Y56" s="19"/>
      <c r="Z56" s="19"/>
      <c r="AA56" s="19"/>
      <c r="AB56" s="19"/>
      <c r="AC56" s="19"/>
      <c r="AD56" s="19"/>
      <c r="AE56" s="19"/>
      <c r="AF56" s="19"/>
      <c r="AG56" s="19"/>
    </row>
    <row r="57" spans="1:33" ht="13.2">
      <c r="A57" s="16" t="s">
        <v>155</v>
      </c>
      <c r="B57" s="16" t="s">
        <v>156</v>
      </c>
      <c r="C57" s="16" t="s">
        <v>157</v>
      </c>
      <c r="D57" s="46" t="s">
        <v>331</v>
      </c>
      <c r="E57" s="46" t="s">
        <v>332</v>
      </c>
      <c r="F57" s="16" t="s">
        <v>140</v>
      </c>
      <c r="G57" s="49">
        <v>0.15277777777777779</v>
      </c>
      <c r="H57" s="79"/>
      <c r="I57" s="16" t="s">
        <v>140</v>
      </c>
      <c r="J57" s="16">
        <v>9</v>
      </c>
      <c r="K57" s="57" t="e">
        <f ca="1">IF(J57="-","No submission", MULTIPLY(1, DIVIDE(J57,#REF!)))</f>
        <v>#NAME?</v>
      </c>
      <c r="L57" s="19"/>
      <c r="M57" s="58"/>
      <c r="N57" s="58"/>
      <c r="Q57" s="19"/>
      <c r="R57" s="19"/>
      <c r="S57" s="19"/>
      <c r="T57" s="19"/>
      <c r="U57" s="19"/>
      <c r="V57" s="19"/>
      <c r="W57" s="19"/>
      <c r="X57" s="19"/>
      <c r="Y57" s="19"/>
      <c r="Z57" s="19"/>
      <c r="AA57" s="19"/>
      <c r="AB57" s="19"/>
      <c r="AC57" s="19"/>
      <c r="AD57" s="19"/>
      <c r="AE57" s="19"/>
      <c r="AF57" s="19"/>
      <c r="AG57" s="19"/>
    </row>
    <row r="58" spans="1:33" ht="13.2">
      <c r="A58" s="16" t="s">
        <v>155</v>
      </c>
      <c r="B58" s="16" t="s">
        <v>160</v>
      </c>
      <c r="C58" s="16" t="s">
        <v>161</v>
      </c>
      <c r="D58" s="46" t="s">
        <v>337</v>
      </c>
      <c r="E58" s="46" t="s">
        <v>332</v>
      </c>
      <c r="F58" s="16" t="s">
        <v>140</v>
      </c>
      <c r="G58" s="153">
        <v>0.65277777777777779</v>
      </c>
      <c r="H58" s="79"/>
      <c r="I58" s="16" t="s">
        <v>140</v>
      </c>
      <c r="J58" s="16">
        <v>5</v>
      </c>
      <c r="K58" s="57" t="e">
        <f ca="1">IF(J58="-","No submission", MULTIPLY(1, DIVIDE(J58,#REF!)))</f>
        <v>#NAME?</v>
      </c>
      <c r="L58" s="19"/>
      <c r="M58" s="58"/>
      <c r="N58" s="58"/>
      <c r="Q58" s="19"/>
      <c r="R58" s="19"/>
      <c r="S58" s="19"/>
      <c r="T58" s="19"/>
      <c r="U58" s="19"/>
      <c r="V58" s="19"/>
      <c r="W58" s="19"/>
      <c r="X58" s="19"/>
      <c r="Y58" s="19"/>
      <c r="Z58" s="19"/>
      <c r="AA58" s="19"/>
      <c r="AB58" s="19"/>
      <c r="AC58" s="19"/>
      <c r="AD58" s="19"/>
      <c r="AE58" s="19"/>
      <c r="AF58" s="19"/>
      <c r="AG58" s="19"/>
    </row>
    <row r="59" spans="1:33" ht="13.2">
      <c r="A59" s="16" t="s">
        <v>155</v>
      </c>
      <c r="B59" s="16" t="s">
        <v>242</v>
      </c>
      <c r="C59" s="16" t="s">
        <v>243</v>
      </c>
      <c r="D59" s="46" t="s">
        <v>384</v>
      </c>
      <c r="E59" s="46" t="s">
        <v>332</v>
      </c>
      <c r="F59" s="16" t="s">
        <v>140</v>
      </c>
      <c r="G59" s="49">
        <v>0.65277777777777779</v>
      </c>
      <c r="H59" s="79"/>
      <c r="I59" s="16" t="s">
        <v>140</v>
      </c>
      <c r="J59" s="16">
        <v>2</v>
      </c>
      <c r="K59" s="57" t="e">
        <f ca="1">IF(J59="-","No submission", MULTIPLY(1, DIVIDE(J59,#REF!)))</f>
        <v>#NAME?</v>
      </c>
      <c r="L59" s="19"/>
      <c r="M59" s="58"/>
      <c r="N59" s="58"/>
      <c r="Q59" s="19"/>
      <c r="R59" s="19"/>
      <c r="S59" s="19"/>
      <c r="T59" s="19"/>
      <c r="U59" s="19"/>
      <c r="V59" s="19"/>
      <c r="W59" s="19"/>
      <c r="X59" s="19"/>
      <c r="Y59" s="19"/>
      <c r="Z59" s="19"/>
      <c r="AA59" s="19"/>
      <c r="AB59" s="19"/>
      <c r="AC59" s="19"/>
      <c r="AD59" s="19"/>
      <c r="AE59" s="19"/>
      <c r="AF59" s="19"/>
      <c r="AG59" s="19"/>
    </row>
    <row r="60" spans="1:33" ht="13.2">
      <c r="A60" s="16" t="s">
        <v>155</v>
      </c>
      <c r="B60" s="16" t="s">
        <v>165</v>
      </c>
      <c r="C60" s="16" t="s">
        <v>166</v>
      </c>
      <c r="D60" s="46" t="s">
        <v>343</v>
      </c>
      <c r="E60" s="46" t="s">
        <v>332</v>
      </c>
      <c r="F60" s="16" t="s">
        <v>140</v>
      </c>
      <c r="G60" s="91">
        <v>0.65277777777777779</v>
      </c>
      <c r="H60" s="79"/>
      <c r="I60" s="16" t="s">
        <v>140</v>
      </c>
      <c r="J60" s="16">
        <v>6</v>
      </c>
      <c r="K60" s="57" t="e">
        <f ca="1">IF(J60="-","No submission", MULTIPLY(1, DIVIDE(J60,#REF!)))</f>
        <v>#NAME?</v>
      </c>
      <c r="L60" s="19"/>
      <c r="M60" s="58"/>
      <c r="N60" s="58"/>
      <c r="Q60" s="19"/>
      <c r="R60" s="19"/>
      <c r="S60" s="19"/>
      <c r="T60" s="19"/>
      <c r="U60" s="19"/>
      <c r="V60" s="19"/>
      <c r="W60" s="19"/>
      <c r="X60" s="19"/>
      <c r="Y60" s="19"/>
      <c r="Z60" s="19"/>
      <c r="AA60" s="19"/>
      <c r="AB60" s="19"/>
      <c r="AC60" s="19"/>
      <c r="AD60" s="19"/>
      <c r="AE60" s="19"/>
      <c r="AF60" s="19"/>
      <c r="AG60" s="19"/>
    </row>
    <row r="61" spans="1:33" ht="13.2">
      <c r="A61" s="25" t="s">
        <v>349</v>
      </c>
      <c r="B61" s="16" t="s">
        <v>350</v>
      </c>
      <c r="C61" s="16" t="s">
        <v>351</v>
      </c>
      <c r="D61" s="46" t="s">
        <v>435</v>
      </c>
      <c r="E61" s="46" t="s">
        <v>332</v>
      </c>
      <c r="F61" s="16" t="s">
        <v>140</v>
      </c>
      <c r="G61" s="105">
        <v>0.65277777777777779</v>
      </c>
      <c r="H61" s="79"/>
      <c r="I61" s="16" t="s">
        <v>140</v>
      </c>
      <c r="J61" s="16">
        <v>0</v>
      </c>
      <c r="K61" s="57" t="e">
        <f ca="1">IF(J61="-","No submission", MULTIPLY(1, DIVIDE(J61,#REF!)))</f>
        <v>#NAME?</v>
      </c>
      <c r="L61" s="19"/>
      <c r="M61" s="58"/>
      <c r="N61" s="58"/>
      <c r="Q61" s="19"/>
      <c r="R61" s="19"/>
      <c r="S61" s="19"/>
      <c r="T61" s="19"/>
      <c r="U61" s="19"/>
      <c r="V61" s="19"/>
      <c r="W61" s="19"/>
      <c r="X61" s="19"/>
      <c r="Y61" s="19"/>
      <c r="Z61" s="19"/>
      <c r="AA61" s="19"/>
      <c r="AB61" s="19"/>
      <c r="AC61" s="19"/>
      <c r="AD61" s="19"/>
      <c r="AE61" s="19"/>
      <c r="AF61" s="19"/>
      <c r="AG61" s="19"/>
    </row>
    <row r="62" spans="1:33" ht="13.2">
      <c r="A62" s="25" t="s">
        <v>349</v>
      </c>
      <c r="B62" s="16" t="s">
        <v>301</v>
      </c>
      <c r="C62" s="16" t="s">
        <v>304</v>
      </c>
      <c r="D62" s="46" t="s">
        <v>437</v>
      </c>
      <c r="E62" s="46" t="s">
        <v>332</v>
      </c>
      <c r="F62" s="16" t="s">
        <v>140</v>
      </c>
      <c r="G62" s="105">
        <v>0.65486111111111112</v>
      </c>
      <c r="H62" s="79"/>
      <c r="I62" s="16" t="s">
        <v>140</v>
      </c>
      <c r="J62" s="16">
        <v>4</v>
      </c>
      <c r="K62" s="57" t="e">
        <f ca="1">IF(J62="-","No submission", MULTIPLY(1, DIVIDE(J62,#REF!)))</f>
        <v>#NAME?</v>
      </c>
      <c r="L62" s="19"/>
      <c r="M62" s="58"/>
      <c r="N62" s="58"/>
      <c r="Q62" s="19"/>
      <c r="R62" s="19"/>
      <c r="S62" s="19"/>
      <c r="T62" s="19"/>
      <c r="U62" s="19"/>
      <c r="V62" s="19"/>
      <c r="W62" s="19"/>
      <c r="X62" s="19"/>
      <c r="Y62" s="19"/>
      <c r="Z62" s="19"/>
      <c r="AA62" s="19"/>
      <c r="AB62" s="19"/>
      <c r="AC62" s="19"/>
      <c r="AD62" s="19"/>
      <c r="AE62" s="19"/>
      <c r="AF62" s="19"/>
      <c r="AG62" s="19"/>
    </row>
    <row r="63" spans="1:33" ht="13.2">
      <c r="A63" s="25" t="s">
        <v>349</v>
      </c>
      <c r="B63" s="16" t="s">
        <v>130</v>
      </c>
      <c r="C63" s="16" t="s">
        <v>131</v>
      </c>
      <c r="D63" s="46" t="s">
        <v>438</v>
      </c>
      <c r="E63" s="46" t="s">
        <v>332</v>
      </c>
      <c r="F63" s="16" t="s">
        <v>107</v>
      </c>
      <c r="G63" s="49">
        <v>43721.817274155095</v>
      </c>
      <c r="H63" s="79"/>
      <c r="I63" s="16" t="s">
        <v>140</v>
      </c>
      <c r="J63" s="16">
        <v>0</v>
      </c>
      <c r="K63" s="57" t="e">
        <f ca="1">IF(J63="-","No submission", MULTIPLY(1, DIVIDE(J63,#REF!)))</f>
        <v>#NAME?</v>
      </c>
      <c r="L63" s="19"/>
      <c r="M63" s="58"/>
      <c r="N63" s="58"/>
      <c r="Q63" s="19"/>
      <c r="R63" s="19"/>
      <c r="S63" s="19"/>
      <c r="T63" s="19"/>
      <c r="U63" s="19"/>
      <c r="V63" s="19"/>
      <c r="W63" s="19"/>
      <c r="X63" s="19"/>
      <c r="Y63" s="19"/>
      <c r="Z63" s="19"/>
      <c r="AA63" s="19"/>
      <c r="AB63" s="19"/>
      <c r="AC63" s="19"/>
      <c r="AD63" s="19"/>
      <c r="AE63" s="19"/>
      <c r="AF63" s="19"/>
      <c r="AG63" s="19"/>
    </row>
    <row r="64" spans="1:33" ht="13.2">
      <c r="A64" s="25" t="s">
        <v>349</v>
      </c>
      <c r="B64" s="16" t="s">
        <v>203</v>
      </c>
      <c r="C64" s="16" t="s">
        <v>204</v>
      </c>
      <c r="D64" s="46" t="s">
        <v>439</v>
      </c>
      <c r="E64" s="46" t="s">
        <v>332</v>
      </c>
      <c r="F64" s="16" t="s">
        <v>140</v>
      </c>
      <c r="G64" s="49">
        <v>0.65277777777777779</v>
      </c>
      <c r="H64" s="79"/>
      <c r="I64" s="16" t="s">
        <v>140</v>
      </c>
      <c r="J64" s="16">
        <v>3</v>
      </c>
      <c r="K64" s="57" t="e">
        <f ca="1">IF(J64="-","No submission", MULTIPLY(1, DIVIDE(J64,#REF!)))</f>
        <v>#NAME?</v>
      </c>
      <c r="L64" s="19"/>
      <c r="M64" s="58"/>
      <c r="N64" s="58"/>
      <c r="Q64" s="19"/>
      <c r="R64" s="19"/>
      <c r="S64" s="19"/>
      <c r="T64" s="19"/>
      <c r="U64" s="19"/>
      <c r="V64" s="19"/>
      <c r="W64" s="19"/>
      <c r="X64" s="19"/>
      <c r="Y64" s="19"/>
      <c r="Z64" s="19"/>
      <c r="AA64" s="19"/>
      <c r="AB64" s="19"/>
      <c r="AC64" s="19"/>
      <c r="AD64" s="19"/>
      <c r="AE64" s="19"/>
      <c r="AF64" s="19"/>
      <c r="AG64" s="19"/>
    </row>
    <row r="65" spans="1:33" ht="13.2">
      <c r="A65" s="25" t="s">
        <v>176</v>
      </c>
      <c r="B65" s="16" t="s">
        <v>177</v>
      </c>
      <c r="C65" s="16" t="s">
        <v>178</v>
      </c>
      <c r="D65" s="46" t="s">
        <v>352</v>
      </c>
      <c r="E65" s="46" t="s">
        <v>174</v>
      </c>
      <c r="F65" s="16" t="s">
        <v>140</v>
      </c>
      <c r="G65" s="49">
        <v>43721.071770706018</v>
      </c>
      <c r="H65" s="79"/>
      <c r="I65" s="16" t="s">
        <v>140</v>
      </c>
      <c r="J65" s="16">
        <v>8</v>
      </c>
      <c r="K65" s="57" t="e">
        <f ca="1">IF(J65="-","No submission", MULTIPLY(1, DIVIDE(J65,#REF!)))</f>
        <v>#NAME?</v>
      </c>
      <c r="L65" s="19"/>
      <c r="M65" s="58"/>
      <c r="N65" s="58"/>
      <c r="Q65" s="19"/>
      <c r="R65" s="19"/>
      <c r="S65" s="19"/>
      <c r="T65" s="19"/>
      <c r="U65" s="19"/>
      <c r="V65" s="19"/>
      <c r="W65" s="19"/>
      <c r="X65" s="19"/>
      <c r="Y65" s="19"/>
      <c r="Z65" s="19"/>
      <c r="AA65" s="19"/>
      <c r="AB65" s="19"/>
      <c r="AC65" s="19"/>
      <c r="AD65" s="19"/>
      <c r="AE65" s="19"/>
      <c r="AF65" s="19"/>
      <c r="AG65" s="19"/>
    </row>
    <row r="66" spans="1:33" ht="13.2">
      <c r="A66" s="25" t="s">
        <v>176</v>
      </c>
      <c r="B66" s="16" t="s">
        <v>180</v>
      </c>
      <c r="C66" s="16" t="s">
        <v>181</v>
      </c>
      <c r="D66" s="46" t="s">
        <v>354</v>
      </c>
      <c r="E66" s="46" t="s">
        <v>174</v>
      </c>
      <c r="F66" s="16" t="s">
        <v>140</v>
      </c>
      <c r="G66" s="49">
        <v>43721.071777094912</v>
      </c>
      <c r="H66" s="79"/>
      <c r="I66" s="16" t="s">
        <v>140</v>
      </c>
      <c r="J66" s="16">
        <v>5</v>
      </c>
      <c r="K66" s="57" t="e">
        <f ca="1">IF(J66="-","No submission", MULTIPLY(1, DIVIDE(J66,#REF!)))</f>
        <v>#NAME?</v>
      </c>
      <c r="L66" s="19"/>
      <c r="M66" s="58"/>
      <c r="N66" s="58"/>
      <c r="Q66" s="19"/>
      <c r="R66" s="19"/>
      <c r="S66" s="19"/>
      <c r="T66" s="19"/>
      <c r="U66" s="19"/>
      <c r="V66" s="19"/>
      <c r="W66" s="19"/>
      <c r="X66" s="19"/>
      <c r="Y66" s="19"/>
      <c r="Z66" s="19"/>
      <c r="AA66" s="19"/>
      <c r="AB66" s="19"/>
      <c r="AC66" s="19"/>
      <c r="AD66" s="19"/>
      <c r="AE66" s="19"/>
      <c r="AF66" s="19"/>
      <c r="AG66" s="19"/>
    </row>
    <row r="67" spans="1:33" ht="13.2">
      <c r="A67" s="25" t="s">
        <v>176</v>
      </c>
      <c r="B67" s="16" t="s">
        <v>666</v>
      </c>
      <c r="C67" s="16" t="s">
        <v>185</v>
      </c>
      <c r="D67" s="46" t="s">
        <v>356</v>
      </c>
      <c r="E67" s="46" t="s">
        <v>174</v>
      </c>
      <c r="F67" s="16" t="s">
        <v>140</v>
      </c>
      <c r="G67" s="49">
        <v>0.65277777777777779</v>
      </c>
      <c r="H67" s="79"/>
      <c r="I67" s="16" t="s">
        <v>140</v>
      </c>
      <c r="J67" s="16">
        <v>8</v>
      </c>
      <c r="K67" s="57" t="e">
        <f ca="1">IF(J67="-","No submission", MULTIPLY(1, DIVIDE(J67,#REF!)))</f>
        <v>#NAME?</v>
      </c>
      <c r="L67" s="19"/>
      <c r="M67" s="58"/>
      <c r="N67" s="58"/>
      <c r="Q67" s="19"/>
      <c r="R67" s="19"/>
      <c r="S67" s="19"/>
      <c r="T67" s="19"/>
      <c r="U67" s="19"/>
      <c r="V67" s="19"/>
      <c r="W67" s="19"/>
      <c r="X67" s="19"/>
      <c r="Y67" s="19"/>
      <c r="Z67" s="19"/>
      <c r="AA67" s="19"/>
      <c r="AB67" s="19"/>
      <c r="AC67" s="19"/>
      <c r="AD67" s="19"/>
      <c r="AE67" s="19"/>
      <c r="AF67" s="19"/>
      <c r="AG67" s="19"/>
    </row>
    <row r="68" spans="1:33" ht="13.2">
      <c r="A68" s="25" t="s">
        <v>176</v>
      </c>
      <c r="B68" s="16" t="s">
        <v>128</v>
      </c>
      <c r="C68" s="16" t="s">
        <v>129</v>
      </c>
      <c r="D68" s="46" t="s">
        <v>280</v>
      </c>
      <c r="E68" s="46" t="s">
        <v>174</v>
      </c>
      <c r="F68" s="16" t="s">
        <v>140</v>
      </c>
      <c r="G68" s="49">
        <v>0.65277777777777779</v>
      </c>
      <c r="H68" s="79"/>
      <c r="I68" s="16" t="s">
        <v>140</v>
      </c>
      <c r="J68" s="16">
        <v>9</v>
      </c>
      <c r="K68" s="57" t="e">
        <f ca="1">IF(J68="-","No submission", MULTIPLY(1, DIVIDE(J68,#REF!)))</f>
        <v>#NAME?</v>
      </c>
      <c r="L68" s="19"/>
      <c r="M68" s="58"/>
      <c r="N68" s="58"/>
      <c r="Q68" s="19"/>
      <c r="R68" s="19"/>
      <c r="S68" s="19"/>
      <c r="T68" s="19"/>
      <c r="U68" s="19"/>
      <c r="V68" s="19"/>
      <c r="W68" s="19"/>
      <c r="X68" s="19"/>
      <c r="Y68" s="19"/>
      <c r="Z68" s="19"/>
      <c r="AA68" s="19"/>
      <c r="AB68" s="19"/>
      <c r="AC68" s="19"/>
      <c r="AD68" s="19"/>
      <c r="AE68" s="19"/>
      <c r="AF68" s="19"/>
      <c r="AG68" s="19"/>
    </row>
    <row r="69" spans="1:33" ht="13.2">
      <c r="A69" s="25" t="s">
        <v>44</v>
      </c>
      <c r="B69" s="16" t="s">
        <v>46</v>
      </c>
      <c r="C69" s="16" t="s">
        <v>47</v>
      </c>
      <c r="D69" s="46" t="s">
        <v>173</v>
      </c>
      <c r="E69" s="46" t="s">
        <v>174</v>
      </c>
      <c r="F69" s="16" t="s">
        <v>140</v>
      </c>
      <c r="G69" s="49">
        <v>0.65277777777777779</v>
      </c>
      <c r="H69" s="79"/>
      <c r="I69" s="16" t="s">
        <v>140</v>
      </c>
      <c r="J69" s="16">
        <v>5</v>
      </c>
      <c r="K69" s="57" t="e">
        <f ca="1">IF(J69="-","No submission", MULTIPLY(1, DIVIDE(J69,#REF!)))</f>
        <v>#NAME?</v>
      </c>
      <c r="L69" s="19"/>
      <c r="M69" s="58"/>
      <c r="N69" s="58"/>
      <c r="Q69" s="19"/>
      <c r="R69" s="19"/>
      <c r="S69" s="19"/>
      <c r="T69" s="19"/>
      <c r="U69" s="19"/>
      <c r="V69" s="19"/>
      <c r="W69" s="19"/>
      <c r="X69" s="19"/>
      <c r="Y69" s="19"/>
      <c r="Z69" s="19"/>
      <c r="AA69" s="19"/>
      <c r="AB69" s="19"/>
      <c r="AC69" s="19"/>
      <c r="AD69" s="19"/>
      <c r="AE69" s="19"/>
      <c r="AF69" s="19"/>
      <c r="AG69" s="19"/>
    </row>
    <row r="70" spans="1:33" ht="13.2">
      <c r="A70" s="25" t="s">
        <v>44</v>
      </c>
      <c r="B70" s="16" t="s">
        <v>48</v>
      </c>
      <c r="C70" s="16" t="s">
        <v>49</v>
      </c>
      <c r="D70" s="46" t="s">
        <v>179</v>
      </c>
      <c r="E70" s="46" t="s">
        <v>174</v>
      </c>
      <c r="F70" s="16" t="s">
        <v>140</v>
      </c>
      <c r="G70" s="49">
        <v>43721.071925011573</v>
      </c>
      <c r="H70" s="79"/>
      <c r="I70" s="16" t="s">
        <v>140</v>
      </c>
      <c r="J70" s="16">
        <v>8</v>
      </c>
      <c r="K70" s="57" t="e">
        <f ca="1">IF(J70="-","No submission", MULTIPLY(1, DIVIDE(J70,#REF!)))</f>
        <v>#NAME?</v>
      </c>
      <c r="L70" s="19"/>
      <c r="M70" s="58"/>
      <c r="N70" s="58"/>
      <c r="Q70" s="19"/>
      <c r="R70" s="19"/>
      <c r="S70" s="19"/>
      <c r="T70" s="19"/>
      <c r="U70" s="19"/>
      <c r="V70" s="19"/>
      <c r="W70" s="19"/>
      <c r="X70" s="19"/>
      <c r="Y70" s="19"/>
      <c r="Z70" s="19"/>
      <c r="AA70" s="19"/>
      <c r="AB70" s="19"/>
      <c r="AC70" s="19"/>
      <c r="AD70" s="19"/>
      <c r="AE70" s="19"/>
      <c r="AF70" s="19"/>
      <c r="AG70" s="19"/>
    </row>
    <row r="71" spans="1:33" ht="13.2">
      <c r="A71" s="25" t="s">
        <v>44</v>
      </c>
      <c r="B71" s="16" t="s">
        <v>54</v>
      </c>
      <c r="C71" s="16" t="s">
        <v>55</v>
      </c>
      <c r="D71" s="46" t="s">
        <v>182</v>
      </c>
      <c r="E71" s="46" t="s">
        <v>174</v>
      </c>
      <c r="F71" s="16" t="s">
        <v>140</v>
      </c>
      <c r="G71" s="49">
        <v>43721.07195456019</v>
      </c>
      <c r="H71" s="79"/>
      <c r="I71" s="16" t="s">
        <v>140</v>
      </c>
      <c r="J71" s="16">
        <v>5</v>
      </c>
      <c r="K71" s="57" t="e">
        <f ca="1">IF(J71="-","No submission", MULTIPLY(1, DIVIDE(J71,#REF!)))</f>
        <v>#NAME?</v>
      </c>
      <c r="L71" s="19"/>
      <c r="M71" s="58"/>
      <c r="N71" s="58"/>
      <c r="Q71" s="19"/>
      <c r="R71" s="19"/>
      <c r="S71" s="19"/>
      <c r="T71" s="19"/>
      <c r="U71" s="19"/>
      <c r="V71" s="19"/>
      <c r="W71" s="19"/>
      <c r="X71" s="19"/>
      <c r="Y71" s="19"/>
      <c r="Z71" s="19"/>
      <c r="AA71" s="19"/>
      <c r="AB71" s="19"/>
      <c r="AC71" s="19"/>
      <c r="AD71" s="19"/>
      <c r="AE71" s="19"/>
      <c r="AF71" s="19"/>
      <c r="AG71" s="19"/>
    </row>
    <row r="72" spans="1:33" ht="13.2">
      <c r="A72" s="25" t="s">
        <v>44</v>
      </c>
      <c r="B72" s="16" t="s">
        <v>56</v>
      </c>
      <c r="C72" s="16" t="s">
        <v>57</v>
      </c>
      <c r="D72" s="46" t="s">
        <v>186</v>
      </c>
      <c r="E72" s="46" t="s">
        <v>174</v>
      </c>
      <c r="F72" s="16" t="s">
        <v>140</v>
      </c>
      <c r="G72" s="49">
        <v>43721.071830856483</v>
      </c>
      <c r="H72" s="79"/>
      <c r="I72" s="16" t="s">
        <v>140</v>
      </c>
      <c r="J72" s="16">
        <v>5</v>
      </c>
      <c r="K72" s="57" t="e">
        <f ca="1">IF(J72="-","No submission", MULTIPLY(1, DIVIDE(J72,#REF!)))</f>
        <v>#NAME?</v>
      </c>
      <c r="L72" s="19"/>
      <c r="M72" s="58"/>
      <c r="N72" s="58"/>
      <c r="Q72" s="19"/>
      <c r="R72" s="19"/>
      <c r="S72" s="19"/>
      <c r="T72" s="19"/>
      <c r="U72" s="19"/>
      <c r="V72" s="19"/>
      <c r="W72" s="19"/>
      <c r="X72" s="19"/>
      <c r="Y72" s="19"/>
      <c r="Z72" s="19"/>
      <c r="AA72" s="19"/>
      <c r="AB72" s="19"/>
      <c r="AC72" s="19"/>
      <c r="AD72" s="19"/>
      <c r="AE72" s="19"/>
      <c r="AF72" s="19"/>
      <c r="AG72" s="19"/>
    </row>
    <row r="73" spans="1:33" ht="13.2">
      <c r="A73" s="16" t="s">
        <v>268</v>
      </c>
      <c r="B73" s="16" t="s">
        <v>269</v>
      </c>
      <c r="C73" s="16" t="s">
        <v>270</v>
      </c>
      <c r="D73" s="46" t="s">
        <v>396</v>
      </c>
      <c r="E73" s="46" t="s">
        <v>214</v>
      </c>
      <c r="F73" s="16" t="s">
        <v>140</v>
      </c>
      <c r="G73" s="49">
        <v>0.65208333333333335</v>
      </c>
      <c r="H73" s="79"/>
      <c r="I73" s="19"/>
      <c r="J73" s="16">
        <v>8</v>
      </c>
      <c r="K73" s="57" t="e">
        <f ca="1">IF(J73="-","No submission", MULTIPLY(1, DIVIDE(J73,#REF!)))</f>
        <v>#NAME?</v>
      </c>
      <c r="L73" s="19"/>
      <c r="M73" s="58"/>
      <c r="N73" s="58"/>
      <c r="Q73" s="19"/>
      <c r="R73" s="19"/>
      <c r="S73" s="19"/>
      <c r="T73" s="19"/>
      <c r="U73" s="19"/>
      <c r="V73" s="19"/>
      <c r="W73" s="19"/>
      <c r="X73" s="19"/>
      <c r="Y73" s="19"/>
      <c r="Z73" s="19"/>
      <c r="AA73" s="19"/>
      <c r="AB73" s="19"/>
      <c r="AC73" s="19"/>
      <c r="AD73" s="19"/>
      <c r="AE73" s="19"/>
      <c r="AF73" s="19"/>
      <c r="AG73" s="19"/>
    </row>
    <row r="74" spans="1:33" ht="13.2">
      <c r="A74" s="16" t="s">
        <v>268</v>
      </c>
      <c r="B74" s="16" t="s">
        <v>153</v>
      </c>
      <c r="C74" s="16" t="s">
        <v>154</v>
      </c>
      <c r="D74" s="46" t="s">
        <v>398</v>
      </c>
      <c r="E74" s="46" t="s">
        <v>214</v>
      </c>
      <c r="F74" s="16" t="s">
        <v>140</v>
      </c>
      <c r="G74" s="49">
        <v>0.65069444444444446</v>
      </c>
      <c r="H74" s="79"/>
      <c r="I74" s="19"/>
      <c r="J74" s="16">
        <v>5</v>
      </c>
      <c r="K74" s="57" t="e">
        <f ca="1">IF(J74="-","No submission", MULTIPLY(1, DIVIDE(J74,#REF!)))</f>
        <v>#NAME?</v>
      </c>
      <c r="L74" s="19"/>
      <c r="M74" s="58"/>
      <c r="N74" s="58"/>
      <c r="Q74" s="19"/>
      <c r="R74" s="19"/>
      <c r="S74" s="19"/>
      <c r="T74" s="19"/>
      <c r="U74" s="19"/>
      <c r="V74" s="19"/>
      <c r="W74" s="19"/>
      <c r="X74" s="19"/>
      <c r="Y74" s="19"/>
      <c r="Z74" s="19"/>
      <c r="AA74" s="19"/>
      <c r="AB74" s="19"/>
      <c r="AC74" s="19"/>
      <c r="AD74" s="19"/>
      <c r="AE74" s="19"/>
      <c r="AF74" s="19"/>
      <c r="AG74" s="19"/>
    </row>
    <row r="75" spans="1:33" ht="13.2">
      <c r="A75" s="16" t="s">
        <v>268</v>
      </c>
      <c r="B75" s="16" t="s">
        <v>190</v>
      </c>
      <c r="C75" s="16" t="s">
        <v>191</v>
      </c>
      <c r="D75" s="46" t="s">
        <v>400</v>
      </c>
      <c r="E75" s="46" t="s">
        <v>214</v>
      </c>
      <c r="F75" s="16" t="s">
        <v>140</v>
      </c>
      <c r="G75" s="49">
        <v>0.64930555555555558</v>
      </c>
      <c r="H75" s="79"/>
      <c r="I75" s="19"/>
      <c r="J75" s="16">
        <v>2</v>
      </c>
      <c r="K75" s="57" t="e">
        <f ca="1">IF(J75="-","No submission", MULTIPLY(1, DIVIDE(J75,#REF!)))</f>
        <v>#NAME?</v>
      </c>
      <c r="L75" s="19"/>
      <c r="M75" s="58"/>
      <c r="N75" s="58"/>
      <c r="Q75" s="19"/>
      <c r="R75" s="19"/>
      <c r="S75" s="19"/>
      <c r="T75" s="19"/>
      <c r="U75" s="19"/>
      <c r="V75" s="19"/>
      <c r="W75" s="19"/>
      <c r="X75" s="19"/>
      <c r="Y75" s="19"/>
      <c r="Z75" s="19"/>
      <c r="AA75" s="19"/>
      <c r="AB75" s="19"/>
      <c r="AC75" s="19"/>
      <c r="AD75" s="19"/>
      <c r="AE75" s="19"/>
      <c r="AF75" s="19"/>
      <c r="AG75" s="19"/>
    </row>
    <row r="76" spans="1:33" ht="13.2">
      <c r="A76" s="16" t="s">
        <v>268</v>
      </c>
      <c r="B76" s="16" t="s">
        <v>277</v>
      </c>
      <c r="C76" s="16" t="s">
        <v>278</v>
      </c>
      <c r="D76" s="46" t="s">
        <v>403</v>
      </c>
      <c r="E76" s="46" t="s">
        <v>214</v>
      </c>
      <c r="F76" s="16" t="s">
        <v>140</v>
      </c>
      <c r="G76" s="49">
        <v>0.64930555555555558</v>
      </c>
      <c r="H76" s="79"/>
      <c r="I76" s="19"/>
      <c r="J76" s="16">
        <v>8</v>
      </c>
      <c r="K76" s="57" t="e">
        <f ca="1">IF(J76="-","No submission", MULTIPLY(1, DIVIDE(J76,#REF!)))</f>
        <v>#NAME?</v>
      </c>
      <c r="L76" s="16" t="s">
        <v>830</v>
      </c>
      <c r="M76" s="58"/>
      <c r="N76" s="58"/>
      <c r="Q76" s="19"/>
      <c r="R76" s="19"/>
      <c r="S76" s="19"/>
      <c r="T76" s="19"/>
      <c r="U76" s="19"/>
      <c r="V76" s="19"/>
      <c r="W76" s="19"/>
      <c r="X76" s="19"/>
      <c r="Y76" s="19"/>
      <c r="Z76" s="19"/>
      <c r="AA76" s="19"/>
      <c r="AB76" s="19"/>
      <c r="AC76" s="19"/>
      <c r="AD76" s="19"/>
      <c r="AE76" s="19"/>
      <c r="AF76" s="19"/>
      <c r="AG76" s="19"/>
    </row>
    <row r="77" spans="1:33" ht="13.2">
      <c r="A77" s="16" t="s">
        <v>64</v>
      </c>
      <c r="B77" s="16" t="s">
        <v>635</v>
      </c>
      <c r="C77" s="16" t="s">
        <v>66</v>
      </c>
      <c r="D77" s="46" t="s">
        <v>213</v>
      </c>
      <c r="E77" s="46" t="s">
        <v>214</v>
      </c>
      <c r="F77" s="16" t="s">
        <v>140</v>
      </c>
      <c r="G77" s="105">
        <v>0.64722222222222225</v>
      </c>
      <c r="H77" s="79"/>
      <c r="I77" s="16" t="s">
        <v>140</v>
      </c>
      <c r="J77" s="16">
        <v>8</v>
      </c>
      <c r="K77" s="57" t="e">
        <f ca="1">IF(J77="-","No submission", MULTIPLY(1, DIVIDE(J77,#REF!)))</f>
        <v>#NAME?</v>
      </c>
      <c r="L77" s="19"/>
      <c r="M77" s="58"/>
      <c r="N77" s="58"/>
      <c r="Q77" s="19"/>
      <c r="R77" s="19"/>
      <c r="S77" s="19"/>
      <c r="T77" s="19"/>
      <c r="U77" s="19"/>
      <c r="V77" s="19"/>
      <c r="W77" s="19"/>
      <c r="X77" s="19"/>
      <c r="Y77" s="19"/>
      <c r="Z77" s="19"/>
      <c r="AA77" s="19"/>
      <c r="AB77" s="19"/>
      <c r="AC77" s="19"/>
      <c r="AD77" s="19"/>
      <c r="AE77" s="19"/>
      <c r="AF77" s="19"/>
      <c r="AG77" s="19"/>
    </row>
    <row r="78" spans="1:33" ht="13.2">
      <c r="A78" s="16" t="s">
        <v>64</v>
      </c>
      <c r="B78" s="16" t="s">
        <v>68</v>
      </c>
      <c r="C78" s="16" t="s">
        <v>69</v>
      </c>
      <c r="D78" s="46" t="s">
        <v>218</v>
      </c>
      <c r="E78" s="46" t="s">
        <v>214</v>
      </c>
      <c r="F78" s="16" t="s">
        <v>140</v>
      </c>
      <c r="G78" s="49">
        <v>0.65277777777777779</v>
      </c>
      <c r="H78" s="79"/>
      <c r="I78" s="16" t="s">
        <v>140</v>
      </c>
      <c r="J78" s="16">
        <v>10</v>
      </c>
      <c r="K78" s="57" t="e">
        <f ca="1">IF(J78="-","No submission", MULTIPLY(1, DIVIDE(J78,#REF!)))</f>
        <v>#NAME?</v>
      </c>
      <c r="L78" s="16"/>
      <c r="M78" s="58"/>
      <c r="N78" s="58"/>
      <c r="Q78" s="19"/>
      <c r="R78" s="19"/>
      <c r="S78" s="19"/>
      <c r="T78" s="19"/>
      <c r="U78" s="19"/>
      <c r="V78" s="19"/>
      <c r="W78" s="19"/>
      <c r="X78" s="19"/>
      <c r="Y78" s="19"/>
      <c r="Z78" s="19"/>
      <c r="AA78" s="19"/>
      <c r="AB78" s="19"/>
      <c r="AC78" s="19"/>
      <c r="AD78" s="19"/>
      <c r="AE78" s="19"/>
      <c r="AF78" s="19"/>
      <c r="AG78" s="19"/>
    </row>
    <row r="79" spans="1:33" ht="13.2">
      <c r="A79" s="16" t="s">
        <v>64</v>
      </c>
      <c r="B79" s="16" t="s">
        <v>70</v>
      </c>
      <c r="C79" s="16" t="s">
        <v>71</v>
      </c>
      <c r="D79" s="46" t="s">
        <v>220</v>
      </c>
      <c r="E79" s="46" t="s">
        <v>214</v>
      </c>
      <c r="F79" s="16" t="s">
        <v>140</v>
      </c>
      <c r="G79" s="49">
        <v>0.65138888888888891</v>
      </c>
      <c r="H79" s="79"/>
      <c r="I79" s="16" t="s">
        <v>140</v>
      </c>
      <c r="J79" s="16">
        <v>8</v>
      </c>
      <c r="K79" s="57" t="e">
        <f ca="1">IF(J79="-","No submission", MULTIPLY(1, DIVIDE(J79,#REF!)))</f>
        <v>#NAME?</v>
      </c>
      <c r="L79" s="19"/>
      <c r="M79" s="58"/>
      <c r="N79" s="58"/>
      <c r="Q79" s="19"/>
      <c r="R79" s="19"/>
      <c r="S79" s="19"/>
      <c r="T79" s="19"/>
      <c r="U79" s="19"/>
      <c r="V79" s="19"/>
      <c r="W79" s="19"/>
      <c r="X79" s="19"/>
      <c r="Y79" s="19"/>
      <c r="Z79" s="19"/>
      <c r="AA79" s="19"/>
      <c r="AB79" s="19"/>
      <c r="AC79" s="19"/>
      <c r="AD79" s="19"/>
      <c r="AE79" s="19"/>
      <c r="AF79" s="19"/>
      <c r="AG79" s="19"/>
    </row>
    <row r="80" spans="1:33" ht="13.2">
      <c r="A80" s="16" t="s">
        <v>64</v>
      </c>
      <c r="B80" s="16" t="s">
        <v>72</v>
      </c>
      <c r="C80" s="16" t="s">
        <v>73</v>
      </c>
      <c r="D80" s="46" t="s">
        <v>225</v>
      </c>
      <c r="E80" s="46" t="s">
        <v>214</v>
      </c>
      <c r="F80" s="16" t="s">
        <v>140</v>
      </c>
      <c r="G80" s="105">
        <v>0.65138888888888891</v>
      </c>
      <c r="H80" s="79"/>
      <c r="I80" s="16" t="s">
        <v>140</v>
      </c>
      <c r="J80" s="16">
        <v>0</v>
      </c>
      <c r="K80" s="57" t="e">
        <f ca="1">IF(J80="-","No submission", MULTIPLY(1, DIVIDE(J80,#REF!)))</f>
        <v>#NAME?</v>
      </c>
      <c r="L80" s="19"/>
      <c r="M80" s="58"/>
      <c r="N80" s="58"/>
      <c r="Q80" s="19"/>
      <c r="R80" s="19"/>
      <c r="S80" s="19"/>
      <c r="T80" s="19"/>
      <c r="U80" s="19"/>
      <c r="V80" s="19"/>
      <c r="W80" s="19"/>
      <c r="X80" s="19"/>
      <c r="Y80" s="19"/>
      <c r="Z80" s="19"/>
      <c r="AA80" s="19"/>
      <c r="AB80" s="19"/>
      <c r="AC80" s="19"/>
      <c r="AD80" s="19"/>
      <c r="AE80" s="19"/>
      <c r="AF80" s="19"/>
      <c r="AG80" s="19"/>
    </row>
    <row r="81" spans="1:33" ht="13.2">
      <c r="A81" s="25" t="s">
        <v>176</v>
      </c>
      <c r="B81" s="16" t="s">
        <v>187</v>
      </c>
      <c r="C81" s="16" t="s">
        <v>188</v>
      </c>
      <c r="D81" s="46" t="s">
        <v>357</v>
      </c>
      <c r="E81" s="46" t="s">
        <v>346</v>
      </c>
      <c r="F81" s="16" t="s">
        <v>140</v>
      </c>
      <c r="G81" s="49">
        <v>43721.122444363427</v>
      </c>
      <c r="H81" s="79"/>
      <c r="I81" s="19"/>
      <c r="J81" s="16">
        <v>8</v>
      </c>
      <c r="K81" s="57" t="e">
        <f ca="1">IF(J81="-","No submission", MULTIPLY(1, DIVIDE(J81,#REF!)))</f>
        <v>#NAME?</v>
      </c>
      <c r="L81" s="19"/>
      <c r="M81" s="58"/>
      <c r="N81" s="58"/>
      <c r="Q81" s="19"/>
      <c r="R81" s="19"/>
      <c r="S81" s="19"/>
      <c r="T81" s="19"/>
      <c r="U81" s="19"/>
      <c r="V81" s="19"/>
      <c r="W81" s="19"/>
      <c r="X81" s="19"/>
      <c r="Y81" s="19"/>
      <c r="Z81" s="19"/>
      <c r="AA81" s="19"/>
      <c r="AB81" s="19"/>
      <c r="AC81" s="19"/>
      <c r="AD81" s="19"/>
      <c r="AE81" s="19"/>
      <c r="AF81" s="19"/>
      <c r="AG81" s="19"/>
    </row>
    <row r="82" spans="1:33" ht="13.2">
      <c r="A82" s="25" t="s">
        <v>176</v>
      </c>
      <c r="B82" s="16" t="s">
        <v>192</v>
      </c>
      <c r="C82" s="16" t="s">
        <v>194</v>
      </c>
      <c r="D82" s="46" t="s">
        <v>361</v>
      </c>
      <c r="E82" s="46" t="s">
        <v>346</v>
      </c>
      <c r="F82" s="16" t="s">
        <v>140</v>
      </c>
      <c r="G82" s="49">
        <v>43721.121684456019</v>
      </c>
      <c r="H82" s="79"/>
      <c r="I82" s="19"/>
      <c r="J82" s="16">
        <v>6</v>
      </c>
      <c r="K82" s="57" t="e">
        <f ca="1">IF(J82="-","No submission", MULTIPLY(1, DIVIDE(J82,#REF!)))</f>
        <v>#NAME?</v>
      </c>
      <c r="L82" s="19"/>
      <c r="M82" s="58"/>
      <c r="N82" s="58"/>
      <c r="Q82" s="19"/>
      <c r="R82" s="19"/>
      <c r="S82" s="19"/>
      <c r="T82" s="19"/>
      <c r="U82" s="19"/>
      <c r="V82" s="19"/>
      <c r="W82" s="19"/>
      <c r="X82" s="19"/>
      <c r="Y82" s="19"/>
      <c r="Z82" s="19"/>
      <c r="AA82" s="19"/>
      <c r="AB82" s="19"/>
      <c r="AC82" s="19"/>
      <c r="AD82" s="19"/>
      <c r="AE82" s="19"/>
      <c r="AF82" s="19"/>
      <c r="AG82" s="19"/>
    </row>
    <row r="83" spans="1:33" ht="13.2">
      <c r="A83" s="25" t="s">
        <v>176</v>
      </c>
      <c r="B83" s="16" t="s">
        <v>199</v>
      </c>
      <c r="C83" s="16" t="s">
        <v>201</v>
      </c>
      <c r="D83" s="46" t="s">
        <v>365</v>
      </c>
      <c r="E83" s="46" t="s">
        <v>346</v>
      </c>
      <c r="F83" s="16" t="s">
        <v>140</v>
      </c>
      <c r="G83" s="49">
        <v>43721.122472719908</v>
      </c>
      <c r="H83" s="79"/>
      <c r="I83" s="19"/>
      <c r="J83" s="16">
        <v>8</v>
      </c>
      <c r="K83" s="57" t="e">
        <f ca="1">IF(J83="-","No submission", MULTIPLY(1, DIVIDE(J83,#REF!)))</f>
        <v>#NAME?</v>
      </c>
      <c r="L83" s="19"/>
      <c r="M83" s="58"/>
      <c r="N83" s="58"/>
      <c r="Q83" s="19"/>
      <c r="R83" s="19"/>
      <c r="S83" s="19"/>
      <c r="T83" s="19"/>
      <c r="U83" s="19"/>
      <c r="V83" s="19"/>
      <c r="W83" s="19"/>
      <c r="X83" s="19"/>
      <c r="Y83" s="19"/>
      <c r="Z83" s="19"/>
      <c r="AA83" s="19"/>
      <c r="AB83" s="19"/>
      <c r="AC83" s="19"/>
      <c r="AD83" s="19"/>
      <c r="AE83" s="19"/>
      <c r="AF83" s="19"/>
      <c r="AG83" s="19"/>
    </row>
    <row r="84" spans="1:33" ht="13.2">
      <c r="A84" s="25" t="s">
        <v>176</v>
      </c>
      <c r="B84" s="16" t="s">
        <v>197</v>
      </c>
      <c r="C84" s="16" t="s">
        <v>198</v>
      </c>
      <c r="D84" s="46" t="s">
        <v>367</v>
      </c>
      <c r="E84" s="46" t="s">
        <v>346</v>
      </c>
      <c r="F84" s="16" t="s">
        <v>140</v>
      </c>
      <c r="G84" s="49">
        <v>43721.122507766202</v>
      </c>
      <c r="H84" s="79"/>
      <c r="I84" s="19"/>
      <c r="J84" s="16">
        <v>4</v>
      </c>
      <c r="K84" s="57" t="e">
        <f ca="1">IF(J84="-","No submission", MULTIPLY(1, DIVIDE(J84,#REF!)))</f>
        <v>#NAME?</v>
      </c>
      <c r="L84" s="19"/>
      <c r="M84" s="58"/>
      <c r="N84" s="58"/>
      <c r="Q84" s="19"/>
      <c r="R84" s="19"/>
      <c r="S84" s="19"/>
      <c r="T84" s="19"/>
      <c r="U84" s="19"/>
      <c r="V84" s="19"/>
      <c r="W84" s="19"/>
      <c r="X84" s="19"/>
      <c r="Y84" s="19"/>
      <c r="Z84" s="19"/>
      <c r="AA84" s="19"/>
      <c r="AB84" s="19"/>
      <c r="AC84" s="19"/>
      <c r="AD84" s="19"/>
      <c r="AE84" s="19"/>
      <c r="AF84" s="19"/>
      <c r="AG84" s="19"/>
    </row>
    <row r="85" spans="1:33" ht="13.2">
      <c r="A85" s="16" t="s">
        <v>155</v>
      </c>
      <c r="B85" s="16" t="s">
        <v>168</v>
      </c>
      <c r="C85" s="16" t="s">
        <v>169</v>
      </c>
      <c r="D85" s="46" t="s">
        <v>344</v>
      </c>
      <c r="E85" s="46" t="s">
        <v>346</v>
      </c>
      <c r="F85" s="16" t="s">
        <v>140</v>
      </c>
      <c r="G85" s="49">
        <v>43721.122257731477</v>
      </c>
      <c r="H85" s="79"/>
      <c r="I85" s="16" t="s">
        <v>140</v>
      </c>
      <c r="J85" s="16">
        <v>4</v>
      </c>
      <c r="K85" s="57" t="e">
        <f ca="1">IF(J85="-","No submission", MULTIPLY(1, DIVIDE(J85,#REF!)))</f>
        <v>#NAME?</v>
      </c>
      <c r="L85" s="19"/>
      <c r="M85" s="58"/>
      <c r="N85" s="58"/>
      <c r="Q85" s="19"/>
      <c r="R85" s="19"/>
      <c r="S85" s="19"/>
      <c r="T85" s="19"/>
      <c r="U85" s="19"/>
      <c r="V85" s="19"/>
      <c r="W85" s="19"/>
      <c r="X85" s="19"/>
      <c r="Y85" s="19"/>
      <c r="Z85" s="19"/>
      <c r="AA85" s="19"/>
      <c r="AB85" s="19"/>
      <c r="AC85" s="19"/>
      <c r="AD85" s="19"/>
      <c r="AE85" s="19"/>
      <c r="AF85" s="19"/>
      <c r="AG85" s="19"/>
    </row>
    <row r="86" spans="1:33" ht="13.2">
      <c r="A86" s="16" t="s">
        <v>155</v>
      </c>
      <c r="B86" s="16" t="s">
        <v>205</v>
      </c>
      <c r="C86" s="16" t="s">
        <v>206</v>
      </c>
      <c r="D86" s="46" t="s">
        <v>600</v>
      </c>
      <c r="E86" s="46" t="s">
        <v>346</v>
      </c>
      <c r="F86" s="16" t="s">
        <v>140</v>
      </c>
      <c r="G86" s="49">
        <v>43721.122204074076</v>
      </c>
      <c r="H86" s="79"/>
      <c r="I86" s="16" t="s">
        <v>140</v>
      </c>
      <c r="J86" s="4">
        <v>4</v>
      </c>
      <c r="K86" s="57" t="e">
        <f ca="1">IF(J86="-","No submission", MULTIPLY(1, DIVIDE(J86,#REF!)))</f>
        <v>#NAME?</v>
      </c>
      <c r="L86" s="19"/>
      <c r="M86" s="58"/>
      <c r="N86" s="58"/>
      <c r="Q86" s="19"/>
      <c r="R86" s="19"/>
      <c r="S86" s="19"/>
      <c r="T86" s="19"/>
      <c r="U86" s="19"/>
      <c r="V86" s="19"/>
      <c r="W86" s="19"/>
      <c r="X86" s="19"/>
      <c r="Y86" s="19"/>
      <c r="Z86" s="19"/>
      <c r="AA86" s="19"/>
      <c r="AB86" s="19"/>
      <c r="AC86" s="19"/>
      <c r="AD86" s="19"/>
      <c r="AE86" s="19"/>
      <c r="AF86" s="19"/>
      <c r="AG86" s="19"/>
    </row>
    <row r="87" spans="1:33" ht="13.2">
      <c r="A87" s="16" t="s">
        <v>155</v>
      </c>
      <c r="B87" s="16" t="s">
        <v>171</v>
      </c>
      <c r="C87" s="16" t="s">
        <v>172</v>
      </c>
      <c r="D87" s="46" t="s">
        <v>348</v>
      </c>
      <c r="E87" s="46" t="s">
        <v>346</v>
      </c>
      <c r="F87" s="16" t="s">
        <v>140</v>
      </c>
      <c r="G87" s="49">
        <v>43721.122569155094</v>
      </c>
      <c r="H87" s="79"/>
      <c r="I87" s="16" t="s">
        <v>140</v>
      </c>
      <c r="J87" s="16">
        <v>0</v>
      </c>
      <c r="K87" s="57" t="e">
        <f ca="1">IF(J87="-","No submission", MULTIPLY(1, DIVIDE(J87,#REF!)))</f>
        <v>#NAME?</v>
      </c>
      <c r="L87" s="19"/>
      <c r="M87" s="58"/>
      <c r="N87" s="58"/>
      <c r="Q87" s="19"/>
      <c r="R87" s="19"/>
      <c r="S87" s="19"/>
      <c r="T87" s="19"/>
      <c r="U87" s="19"/>
      <c r="V87" s="19"/>
      <c r="W87" s="19"/>
      <c r="X87" s="19"/>
      <c r="Y87" s="19"/>
      <c r="Z87" s="19"/>
      <c r="AA87" s="19"/>
      <c r="AB87" s="19"/>
      <c r="AC87" s="19"/>
      <c r="AD87" s="19"/>
      <c r="AE87" s="19"/>
      <c r="AF87" s="19"/>
      <c r="AG87" s="19"/>
    </row>
    <row r="88" spans="1:33" ht="13.2">
      <c r="A88" s="16" t="s">
        <v>64</v>
      </c>
      <c r="B88" s="16" t="s">
        <v>74</v>
      </c>
      <c r="C88" s="16" t="s">
        <v>75</v>
      </c>
      <c r="D88" s="46" t="s">
        <v>230</v>
      </c>
      <c r="E88" s="46" t="s">
        <v>231</v>
      </c>
      <c r="F88" s="16" t="s">
        <v>140</v>
      </c>
      <c r="G88" s="49">
        <v>0.6958333333333333</v>
      </c>
      <c r="H88" s="79"/>
      <c r="I88" s="19"/>
      <c r="J88" s="16">
        <v>7</v>
      </c>
      <c r="K88" s="57" t="e">
        <f ca="1">IF(J88="-","No submission", MULTIPLY(1, DIVIDE(J88,#REF!)))</f>
        <v>#NAME?</v>
      </c>
      <c r="L88" s="19"/>
      <c r="M88" s="58"/>
      <c r="N88" s="58"/>
      <c r="Q88" s="19"/>
      <c r="R88" s="19"/>
      <c r="S88" s="19"/>
      <c r="T88" s="19"/>
      <c r="U88" s="19"/>
      <c r="V88" s="19"/>
      <c r="W88" s="19"/>
      <c r="X88" s="19"/>
      <c r="Y88" s="19"/>
      <c r="Z88" s="19"/>
      <c r="AA88" s="19"/>
      <c r="AB88" s="19"/>
      <c r="AC88" s="19"/>
      <c r="AD88" s="19"/>
      <c r="AE88" s="19"/>
      <c r="AF88" s="19"/>
      <c r="AG88" s="19"/>
    </row>
    <row r="89" spans="1:33" ht="13.2">
      <c r="A89" s="16" t="s">
        <v>64</v>
      </c>
      <c r="B89" s="16" t="s">
        <v>78</v>
      </c>
      <c r="C89" s="16" t="s">
        <v>80</v>
      </c>
      <c r="D89" s="46" t="s">
        <v>237</v>
      </c>
      <c r="E89" s="46" t="s">
        <v>231</v>
      </c>
      <c r="F89" s="16" t="s">
        <v>140</v>
      </c>
      <c r="G89" s="49">
        <v>0.69722222222222219</v>
      </c>
      <c r="H89" s="79"/>
      <c r="I89" s="19"/>
      <c r="J89" s="16">
        <v>0</v>
      </c>
      <c r="K89" s="57" t="e">
        <f ca="1">IF(J89="-","No submission", MULTIPLY(1, DIVIDE(J89,#REF!)))</f>
        <v>#NAME?</v>
      </c>
      <c r="L89" s="19"/>
      <c r="M89" s="58"/>
      <c r="N89" s="58"/>
      <c r="Q89" s="19"/>
      <c r="R89" s="19"/>
      <c r="S89" s="19"/>
      <c r="T89" s="19"/>
      <c r="U89" s="19"/>
      <c r="V89" s="19"/>
      <c r="W89" s="19"/>
      <c r="X89" s="19"/>
      <c r="Y89" s="19"/>
      <c r="Z89" s="19"/>
      <c r="AA89" s="19"/>
      <c r="AB89" s="19"/>
      <c r="AC89" s="19"/>
      <c r="AD89" s="19"/>
      <c r="AE89" s="19"/>
      <c r="AF89" s="19"/>
      <c r="AG89" s="19"/>
    </row>
    <row r="90" spans="1:33" ht="13.2">
      <c r="A90" s="16" t="s">
        <v>64</v>
      </c>
      <c r="B90" s="16" t="s">
        <v>640</v>
      </c>
      <c r="C90" s="16" t="s">
        <v>82</v>
      </c>
      <c r="D90" s="46" t="s">
        <v>241</v>
      </c>
      <c r="E90" s="46" t="s">
        <v>231</v>
      </c>
      <c r="F90" s="16" t="s">
        <v>140</v>
      </c>
      <c r="G90" s="49">
        <v>0.6958333333333333</v>
      </c>
      <c r="H90" s="79"/>
      <c r="I90" s="19"/>
      <c r="J90" s="16">
        <v>6</v>
      </c>
      <c r="K90" s="57" t="e">
        <f ca="1">IF(J90="-","No submission", MULTIPLY(1, DIVIDE(J90,#REF!)))</f>
        <v>#NAME?</v>
      </c>
      <c r="L90" s="19"/>
      <c r="M90" s="58"/>
      <c r="N90" s="58"/>
      <c r="Q90" s="19"/>
      <c r="R90" s="19"/>
      <c r="S90" s="19"/>
      <c r="T90" s="19"/>
      <c r="U90" s="19"/>
      <c r="V90" s="19"/>
      <c r="W90" s="19"/>
      <c r="X90" s="19"/>
      <c r="Y90" s="19"/>
      <c r="Z90" s="19"/>
      <c r="AA90" s="19"/>
      <c r="AB90" s="19"/>
      <c r="AC90" s="19"/>
      <c r="AD90" s="19"/>
      <c r="AE90" s="19"/>
      <c r="AF90" s="19"/>
      <c r="AG90" s="19"/>
    </row>
    <row r="91" spans="1:33" ht="13.2">
      <c r="A91" s="16" t="s">
        <v>64</v>
      </c>
      <c r="B91" s="16" t="s">
        <v>209</v>
      </c>
      <c r="C91" s="16" t="s">
        <v>210</v>
      </c>
      <c r="D91" s="46" t="s">
        <v>596</v>
      </c>
      <c r="E91" s="46" t="s">
        <v>231</v>
      </c>
      <c r="F91" s="16" t="s">
        <v>140</v>
      </c>
      <c r="G91" s="49">
        <v>0.69791666666666663</v>
      </c>
      <c r="H91" s="79"/>
      <c r="I91" s="19"/>
      <c r="J91" s="16">
        <v>9</v>
      </c>
      <c r="K91" s="57" t="e">
        <f ca="1">IF(J91="-","No submission", MULTIPLY(1, DIVIDE(J91,#REF!)))</f>
        <v>#NAME?</v>
      </c>
      <c r="L91" s="19"/>
      <c r="M91" s="58"/>
      <c r="N91" s="58"/>
      <c r="Q91" s="19"/>
      <c r="R91" s="19"/>
      <c r="S91" s="19"/>
      <c r="T91" s="19"/>
      <c r="U91" s="19"/>
      <c r="V91" s="19"/>
      <c r="W91" s="19"/>
      <c r="X91" s="19"/>
      <c r="Y91" s="19"/>
      <c r="Z91" s="19"/>
      <c r="AA91" s="19"/>
      <c r="AB91" s="19"/>
      <c r="AC91" s="19"/>
      <c r="AD91" s="19"/>
      <c r="AE91" s="19"/>
      <c r="AF91" s="19"/>
      <c r="AG91" s="19"/>
    </row>
    <row r="92" spans="1:33" ht="13.2">
      <c r="A92" s="25" t="s">
        <v>349</v>
      </c>
      <c r="B92" s="16" t="s">
        <v>232</v>
      </c>
      <c r="C92" s="16" t="s">
        <v>233</v>
      </c>
      <c r="D92" s="46" t="s">
        <v>441</v>
      </c>
      <c r="E92" s="46" t="s">
        <v>231</v>
      </c>
      <c r="F92" s="16" t="s">
        <v>140</v>
      </c>
      <c r="G92" s="49">
        <v>0.69791666666666663</v>
      </c>
      <c r="H92" s="79"/>
      <c r="I92" s="16" t="s">
        <v>140</v>
      </c>
      <c r="J92" s="16">
        <v>6</v>
      </c>
      <c r="K92" s="57" t="e">
        <f ca="1">IF(J92="-","No submission", MULTIPLY(1, DIVIDE(J92,#REF!)))</f>
        <v>#NAME?</v>
      </c>
      <c r="L92" s="19"/>
      <c r="M92" s="58"/>
      <c r="N92" s="58"/>
      <c r="Q92" s="19"/>
      <c r="R92" s="19"/>
      <c r="S92" s="19"/>
      <c r="T92" s="19"/>
      <c r="U92" s="19"/>
      <c r="V92" s="19"/>
      <c r="W92" s="19"/>
      <c r="X92" s="19"/>
      <c r="Y92" s="19"/>
      <c r="Z92" s="19"/>
      <c r="AA92" s="19"/>
      <c r="AB92" s="19"/>
      <c r="AC92" s="19"/>
      <c r="AD92" s="19"/>
      <c r="AE92" s="19"/>
      <c r="AF92" s="19"/>
      <c r="AG92" s="19"/>
    </row>
    <row r="93" spans="1:33" ht="13.2">
      <c r="A93" s="25" t="s">
        <v>349</v>
      </c>
      <c r="B93" s="16" t="s">
        <v>359</v>
      </c>
      <c r="C93" s="16" t="s">
        <v>360</v>
      </c>
      <c r="D93" s="46" t="s">
        <v>442</v>
      </c>
      <c r="E93" s="46" t="s">
        <v>231</v>
      </c>
      <c r="F93" s="16" t="s">
        <v>140</v>
      </c>
      <c r="G93" s="49">
        <v>0.69513888888888886</v>
      </c>
      <c r="H93" s="79"/>
      <c r="I93" s="16" t="s">
        <v>140</v>
      </c>
      <c r="J93" s="16">
        <v>7</v>
      </c>
      <c r="K93" s="57" t="e">
        <f ca="1">IF(J93="-","No submission", MULTIPLY(1, DIVIDE(J93,#REF!)))</f>
        <v>#NAME?</v>
      </c>
      <c r="L93" s="19"/>
      <c r="M93" s="58"/>
      <c r="N93" s="58"/>
      <c r="Q93" s="19"/>
      <c r="R93" s="19"/>
      <c r="S93" s="19"/>
      <c r="T93" s="19"/>
      <c r="U93" s="19"/>
      <c r="V93" s="19"/>
      <c r="W93" s="19"/>
      <c r="X93" s="19"/>
      <c r="Y93" s="19"/>
      <c r="Z93" s="19"/>
      <c r="AA93" s="19"/>
      <c r="AB93" s="19"/>
      <c r="AC93" s="19"/>
      <c r="AD93" s="19"/>
      <c r="AE93" s="19"/>
      <c r="AF93" s="19"/>
      <c r="AG93" s="19"/>
    </row>
    <row r="94" spans="1:33" ht="13.2">
      <c r="A94" s="25" t="s">
        <v>349</v>
      </c>
      <c r="B94" s="16" t="s">
        <v>363</v>
      </c>
      <c r="C94" s="16" t="s">
        <v>364</v>
      </c>
      <c r="D94" s="46" t="s">
        <v>443</v>
      </c>
      <c r="E94" s="46" t="s">
        <v>231</v>
      </c>
      <c r="F94" s="16" t="s">
        <v>140</v>
      </c>
      <c r="G94" s="49">
        <v>0.69444444444444442</v>
      </c>
      <c r="H94" s="79"/>
      <c r="I94" s="16" t="s">
        <v>140</v>
      </c>
      <c r="J94" s="16">
        <v>8</v>
      </c>
      <c r="K94" s="57" t="e">
        <f ca="1">IF(J94="-","No submission", MULTIPLY(1, DIVIDE(J94,#REF!)))</f>
        <v>#NAME?</v>
      </c>
      <c r="L94" s="19"/>
      <c r="M94" s="58"/>
      <c r="N94" s="58"/>
      <c r="Q94" s="19"/>
      <c r="R94" s="19"/>
      <c r="S94" s="19"/>
      <c r="T94" s="19"/>
      <c r="U94" s="19"/>
      <c r="V94" s="19"/>
      <c r="W94" s="19"/>
      <c r="X94" s="19"/>
      <c r="Y94" s="19"/>
      <c r="Z94" s="19"/>
      <c r="AA94" s="19"/>
      <c r="AB94" s="19"/>
      <c r="AC94" s="19"/>
      <c r="AD94" s="19"/>
      <c r="AE94" s="19"/>
      <c r="AF94" s="19"/>
      <c r="AG94" s="19"/>
    </row>
    <row r="95" spans="1:33" ht="13.2">
      <c r="A95" s="25" t="s">
        <v>349</v>
      </c>
      <c r="B95" s="16" t="s">
        <v>77</v>
      </c>
      <c r="C95" s="16" t="s">
        <v>79</v>
      </c>
      <c r="D95" s="46" t="s">
        <v>444</v>
      </c>
      <c r="E95" s="46" t="s">
        <v>231</v>
      </c>
      <c r="F95" s="16" t="s">
        <v>107</v>
      </c>
      <c r="G95" s="51" t="s">
        <v>305</v>
      </c>
      <c r="H95" s="79"/>
      <c r="I95" s="19"/>
      <c r="J95" s="16">
        <v>7</v>
      </c>
      <c r="K95" s="57" t="e">
        <f ca="1">IF(J95="-","No submission", MULTIPLY(1, DIVIDE(J95,#REF!)))</f>
        <v>#NAME?</v>
      </c>
      <c r="L95" s="16" t="s">
        <v>83</v>
      </c>
      <c r="M95" s="58"/>
      <c r="N95" s="58"/>
      <c r="Q95" s="19"/>
      <c r="R95" s="19"/>
      <c r="S95" s="19"/>
      <c r="T95" s="19"/>
      <c r="U95" s="19"/>
      <c r="V95" s="19"/>
      <c r="W95" s="19"/>
      <c r="X95" s="19"/>
      <c r="Y95" s="19"/>
      <c r="Z95" s="19"/>
      <c r="AA95" s="19"/>
      <c r="AB95" s="19"/>
      <c r="AC95" s="19"/>
      <c r="AD95" s="19"/>
      <c r="AE95" s="19"/>
      <c r="AF95" s="19"/>
      <c r="AG95" s="19"/>
    </row>
    <row r="96" spans="1:33" ht="13.2">
      <c r="A96" s="16" t="s">
        <v>268</v>
      </c>
      <c r="B96" s="16" t="s">
        <v>282</v>
      </c>
      <c r="C96" s="16" t="s">
        <v>283</v>
      </c>
      <c r="D96" s="46" t="s">
        <v>405</v>
      </c>
      <c r="E96" s="46" t="s">
        <v>195</v>
      </c>
      <c r="F96" s="16" t="s">
        <v>140</v>
      </c>
      <c r="G96" s="49">
        <v>43721.125130798609</v>
      </c>
      <c r="H96" s="79"/>
      <c r="I96" s="19"/>
      <c r="J96" s="16">
        <v>6</v>
      </c>
      <c r="K96" s="57" t="e">
        <f ca="1">IF(J96="-","No submission", MULTIPLY(1, DIVIDE(J96,#REF!)))</f>
        <v>#NAME?</v>
      </c>
      <c r="L96" s="19"/>
      <c r="M96" s="58"/>
      <c r="N96" s="58"/>
      <c r="Q96" s="19"/>
      <c r="R96" s="19"/>
      <c r="S96" s="19"/>
      <c r="T96" s="19"/>
      <c r="U96" s="19"/>
      <c r="V96" s="19"/>
      <c r="W96" s="19"/>
      <c r="X96" s="19"/>
      <c r="Y96" s="19"/>
      <c r="Z96" s="19"/>
      <c r="AA96" s="19"/>
      <c r="AB96" s="19"/>
      <c r="AC96" s="19"/>
      <c r="AD96" s="19"/>
      <c r="AE96" s="19"/>
      <c r="AF96" s="19"/>
      <c r="AG96" s="19"/>
    </row>
    <row r="97" spans="1:33" ht="13.2">
      <c r="A97" s="16" t="s">
        <v>268</v>
      </c>
      <c r="B97" s="16" t="s">
        <v>97</v>
      </c>
      <c r="C97" s="16" t="s">
        <v>98</v>
      </c>
      <c r="D97" s="46" t="s">
        <v>406</v>
      </c>
      <c r="E97" s="46" t="s">
        <v>195</v>
      </c>
      <c r="F97" s="16" t="s">
        <v>107</v>
      </c>
      <c r="G97" s="51" t="s">
        <v>305</v>
      </c>
      <c r="H97" s="79"/>
      <c r="I97" s="19"/>
      <c r="J97" s="16">
        <v>0</v>
      </c>
      <c r="K97" s="57" t="e">
        <f ca="1">IF(J97="-","No submission", MULTIPLY(1, DIVIDE(J97,#REF!)))</f>
        <v>#NAME?</v>
      </c>
      <c r="L97" s="19"/>
      <c r="M97" s="58"/>
      <c r="N97" s="58"/>
      <c r="Q97" s="19"/>
      <c r="R97" s="19"/>
      <c r="S97" s="19"/>
      <c r="T97" s="19"/>
      <c r="U97" s="19"/>
      <c r="V97" s="19"/>
      <c r="W97" s="19"/>
      <c r="X97" s="19"/>
      <c r="Y97" s="19"/>
      <c r="Z97" s="19"/>
      <c r="AA97" s="19"/>
      <c r="AB97" s="19"/>
      <c r="AC97" s="19"/>
      <c r="AD97" s="19"/>
      <c r="AE97" s="19"/>
      <c r="AF97" s="19"/>
      <c r="AG97" s="19"/>
    </row>
    <row r="98" spans="1:33" ht="13.2">
      <c r="A98" s="16" t="s">
        <v>268</v>
      </c>
      <c r="B98" s="16" t="s">
        <v>291</v>
      </c>
      <c r="C98" s="16" t="s">
        <v>292</v>
      </c>
      <c r="D98" s="46" t="s">
        <v>408</v>
      </c>
      <c r="E98" s="46" t="s">
        <v>195</v>
      </c>
      <c r="F98" s="16" t="s">
        <v>140</v>
      </c>
      <c r="G98" s="49">
        <v>43721.125212326384</v>
      </c>
      <c r="H98" s="79"/>
      <c r="I98" s="19"/>
      <c r="J98" s="16">
        <v>8</v>
      </c>
      <c r="K98" s="57" t="e">
        <f ca="1">IF(J98="-","No submission", MULTIPLY(1, DIVIDE(J98,#REF!)))</f>
        <v>#NAME?</v>
      </c>
      <c r="L98" s="19"/>
      <c r="M98" s="58"/>
      <c r="N98" s="58"/>
      <c r="Q98" s="19"/>
      <c r="R98" s="19"/>
      <c r="S98" s="19"/>
      <c r="T98" s="19"/>
      <c r="U98" s="19"/>
      <c r="V98" s="19"/>
      <c r="W98" s="19"/>
      <c r="X98" s="19"/>
      <c r="Y98" s="19"/>
      <c r="Z98" s="19"/>
      <c r="AA98" s="19"/>
      <c r="AB98" s="19"/>
      <c r="AC98" s="19"/>
      <c r="AD98" s="19"/>
      <c r="AE98" s="19"/>
      <c r="AF98" s="19"/>
      <c r="AG98" s="19"/>
    </row>
    <row r="99" spans="1:33" ht="13.2">
      <c r="A99" s="16" t="s">
        <v>268</v>
      </c>
      <c r="B99" s="16" t="s">
        <v>296</v>
      </c>
      <c r="C99" s="16" t="s">
        <v>297</v>
      </c>
      <c r="D99" s="46" t="s">
        <v>409</v>
      </c>
      <c r="E99" s="46" t="s">
        <v>195</v>
      </c>
      <c r="F99" s="16" t="s">
        <v>140</v>
      </c>
      <c r="G99" s="49">
        <v>43721.125240590278</v>
      </c>
      <c r="H99" s="79"/>
      <c r="I99" s="19"/>
      <c r="J99" s="16">
        <v>7</v>
      </c>
      <c r="K99" s="57" t="e">
        <f ca="1">IF(J99="-","No submission", MULTIPLY(1, DIVIDE(J99,#REF!)))</f>
        <v>#NAME?</v>
      </c>
      <c r="L99" s="19"/>
      <c r="M99" s="58"/>
      <c r="N99" s="58"/>
      <c r="Q99" s="19"/>
      <c r="R99" s="19"/>
      <c r="S99" s="19"/>
      <c r="T99" s="19"/>
      <c r="U99" s="19"/>
      <c r="V99" s="19"/>
      <c r="W99" s="19"/>
      <c r="X99" s="19"/>
      <c r="Y99" s="19"/>
      <c r="Z99" s="19"/>
      <c r="AA99" s="19"/>
      <c r="AB99" s="19"/>
      <c r="AC99" s="19"/>
      <c r="AD99" s="19"/>
      <c r="AE99" s="19"/>
      <c r="AF99" s="19"/>
      <c r="AG99" s="19"/>
    </row>
    <row r="100" spans="1:33" ht="13.2">
      <c r="A100" s="25" t="s">
        <v>44</v>
      </c>
      <c r="B100" s="16" t="s">
        <v>58</v>
      </c>
      <c r="C100" s="16" t="s">
        <v>59</v>
      </c>
      <c r="D100" s="46" t="s">
        <v>193</v>
      </c>
      <c r="E100" s="46" t="s">
        <v>195</v>
      </c>
      <c r="F100" s="16" t="s">
        <v>107</v>
      </c>
      <c r="G100" s="51" t="s">
        <v>305</v>
      </c>
      <c r="H100" s="79"/>
      <c r="I100" s="19"/>
      <c r="J100" s="16">
        <v>0</v>
      </c>
      <c r="K100" s="57" t="e">
        <f ca="1">IF(J100="-","No submission", MULTIPLY(1, DIVIDE(J100,#REF!)))</f>
        <v>#NAME?</v>
      </c>
      <c r="L100" s="19"/>
      <c r="M100" s="58"/>
      <c r="N100" s="58"/>
      <c r="Q100" s="19"/>
      <c r="R100" s="19"/>
      <c r="S100" s="19"/>
      <c r="T100" s="19"/>
      <c r="U100" s="19"/>
      <c r="V100" s="19"/>
      <c r="W100" s="19"/>
      <c r="X100" s="19"/>
      <c r="Y100" s="19"/>
      <c r="Z100" s="19"/>
      <c r="AA100" s="19"/>
      <c r="AB100" s="19"/>
      <c r="AC100" s="19"/>
      <c r="AD100" s="19"/>
      <c r="AE100" s="19"/>
      <c r="AF100" s="19"/>
      <c r="AG100" s="19"/>
    </row>
    <row r="101" spans="1:33" ht="13.2">
      <c r="A101" s="25" t="s">
        <v>44</v>
      </c>
      <c r="B101" s="16" t="s">
        <v>60</v>
      </c>
      <c r="C101" s="16" t="s">
        <v>61</v>
      </c>
      <c r="D101" s="46" t="s">
        <v>200</v>
      </c>
      <c r="E101" s="46" t="s">
        <v>195</v>
      </c>
      <c r="F101" s="16" t="s">
        <v>140</v>
      </c>
      <c r="G101" s="49">
        <v>43721.124930925929</v>
      </c>
      <c r="H101" s="79"/>
      <c r="I101" s="19"/>
      <c r="J101" s="16">
        <v>0</v>
      </c>
      <c r="K101" s="57" t="e">
        <f ca="1">IF(J101="-","No submission", MULTIPLY(1, DIVIDE(J101,#REF!)))</f>
        <v>#NAME?</v>
      </c>
      <c r="L101" s="19"/>
      <c r="M101" s="58"/>
      <c r="N101" s="58"/>
      <c r="Q101" s="19"/>
      <c r="R101" s="19"/>
      <c r="S101" s="19"/>
      <c r="T101" s="19"/>
      <c r="U101" s="19"/>
      <c r="V101" s="19"/>
      <c r="W101" s="19"/>
      <c r="X101" s="19"/>
      <c r="Y101" s="19"/>
      <c r="Z101" s="19"/>
      <c r="AA101" s="19"/>
      <c r="AB101" s="19"/>
      <c r="AC101" s="19"/>
      <c r="AD101" s="19"/>
      <c r="AE101" s="19"/>
      <c r="AF101" s="19"/>
      <c r="AG101" s="19"/>
    </row>
    <row r="102" spans="1:33" ht="13.2">
      <c r="A102" s="89" t="s">
        <v>44</v>
      </c>
      <c r="B102" s="40" t="s">
        <v>62</v>
      </c>
      <c r="C102" s="40" t="s">
        <v>63</v>
      </c>
      <c r="D102" s="165" t="s">
        <v>207</v>
      </c>
      <c r="E102" s="165" t="s">
        <v>195</v>
      </c>
      <c r="F102" s="40" t="s">
        <v>140</v>
      </c>
      <c r="G102" s="166">
        <v>43721.124988368058</v>
      </c>
      <c r="H102" s="167"/>
      <c r="I102" s="7"/>
      <c r="J102" s="40">
        <v>3</v>
      </c>
      <c r="K102" s="168" t="e">
        <f ca="1">IF(J102="-","No submission", MULTIPLY(1, DIVIDE(J102,#REF!)))</f>
        <v>#NAME?</v>
      </c>
      <c r="L102" s="7"/>
      <c r="M102" s="169"/>
      <c r="N102" s="169"/>
      <c r="O102" s="5"/>
      <c r="P102" s="5"/>
      <c r="Q102" s="7"/>
      <c r="R102" s="7"/>
      <c r="S102" s="7"/>
      <c r="T102" s="7"/>
      <c r="U102" s="7"/>
      <c r="V102" s="7"/>
      <c r="W102" s="7"/>
      <c r="X102" s="7"/>
      <c r="Y102" s="7"/>
      <c r="Z102" s="7"/>
      <c r="AA102" s="7"/>
      <c r="AB102" s="7"/>
      <c r="AC102" s="7"/>
      <c r="AD102" s="7"/>
      <c r="AE102" s="7"/>
      <c r="AF102" s="7"/>
      <c r="AG102" s="7"/>
    </row>
  </sheetData>
  <customSheetViews>
    <customSheetView guid="{822965C4-1A2A-43ED-ADA6-DA5DFD6C18ED}" filter="1" showAutoFilter="1">
      <pageMargins left="0.7" right="0.7" top="0.75" bottom="0.75" header="0.3" footer="0.3"/>
      <autoFilter ref="A4:M105" xr:uid="{00000000-0000-0000-0000-000000000000}">
        <sortState ref="A4:M105">
          <sortCondition ref="B4:B105"/>
          <sortCondition ref="E4:E105"/>
          <sortCondition ref="A4:A105"/>
        </sortState>
      </autoFilter>
    </customSheetView>
    <customSheetView guid="{822965C4-1A2A-43ED-ADA6-DA5DFD6C18ED}" filter="1" showAutoFilter="1">
      <pageMargins left="0.7" right="0.7" top="0.75" bottom="0.75" header="0.3" footer="0.3"/>
      <autoFilter ref="A4:L105" xr:uid="{00000000-0000-0000-0000-000000000000}"/>
    </customSheetView>
  </customSheetViews>
  <conditionalFormatting sqref="F2:F102 I2:I102">
    <cfRule type="containsBlanks" dxfId="21" priority="1">
      <formula>LEN(TRIM(F2))=0</formula>
    </cfRule>
  </conditionalFormatting>
  <conditionalFormatting sqref="F2:F102 I2:I102">
    <cfRule type="containsText" dxfId="20" priority="2" operator="containsText" text="Yes">
      <formula>NOT(ISERROR(SEARCH(("Yes"),(F2))))</formula>
    </cfRule>
  </conditionalFormatting>
  <conditionalFormatting sqref="F2:F102 I2:I102">
    <cfRule type="containsText" dxfId="19" priority="3" operator="containsText" text="No">
      <formula>NOT(ISERROR(SEARCH(("No"),(F2))))</formula>
    </cfRule>
  </conditionalFormatting>
  <conditionalFormatting sqref="H2:H102">
    <cfRule type="containsBlanks" dxfId="18" priority="4">
      <formula>LEN(TRIM(H2))=0</formula>
    </cfRule>
  </conditionalFormatting>
  <conditionalFormatting sqref="H2:H102">
    <cfRule type="cellIs" dxfId="17" priority="5" operator="between">
      <formula>5</formula>
      <formula>15</formula>
    </cfRule>
  </conditionalFormatting>
  <conditionalFormatting sqref="H2:H102">
    <cfRule type="cellIs" dxfId="16" priority="6" operator="greaterThan">
      <formula>15</formula>
    </cfRule>
  </conditionalFormatting>
  <conditionalFormatting sqref="H2:H102">
    <cfRule type="cellIs" dxfId="15" priority="7" operator="between">
      <formula>0</formula>
      <formula>4</formula>
    </cfRule>
  </conditionalFormatting>
  <conditionalFormatting sqref="G2:G102">
    <cfRule type="notContainsBlanks" dxfId="14" priority="8">
      <formula>LEN(TRIM(G2))&gt;0</formula>
    </cfRule>
  </conditionalFormatting>
  <conditionalFormatting sqref="J2:J85 K2:K102 J87:J102">
    <cfRule type="cellIs" dxfId="13" priority="9" operator="greaterThan">
      <formula>0</formula>
    </cfRule>
  </conditionalFormatting>
  <dataValidations count="1">
    <dataValidation type="list" allowBlank="1" sqref="F2:F102 I2:I102" xr:uid="{00000000-0002-0000-1000-000000000000}">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Z987"/>
  <sheetViews>
    <sheetView topLeftCell="A163" workbookViewId="0">
      <pane xSplit="2" topLeftCell="C1" activePane="topRight" state="frozen"/>
      <selection pane="topRight" activeCell="D29" sqref="D29"/>
    </sheetView>
  </sheetViews>
  <sheetFormatPr defaultColWidth="14.44140625" defaultRowHeight="15.75" customHeight="1"/>
  <cols>
    <col min="1" max="1" width="27.44140625" customWidth="1"/>
    <col min="2" max="2" width="30.88671875" customWidth="1"/>
    <col min="3" max="3" width="16" customWidth="1"/>
    <col min="4" max="4" width="12.5546875" customWidth="1"/>
    <col min="5" max="5" width="28.33203125" customWidth="1"/>
    <col min="6" max="6" width="24.6640625" customWidth="1"/>
    <col min="7" max="7" width="71.6640625" customWidth="1"/>
  </cols>
  <sheetData>
    <row r="1" spans="1:26" ht="52.8">
      <c r="A1" s="21" t="s">
        <v>16</v>
      </c>
      <c r="B1" s="21" t="s">
        <v>17</v>
      </c>
      <c r="C1" s="22" t="s">
        <v>34</v>
      </c>
      <c r="D1" s="23" t="s">
        <v>43</v>
      </c>
      <c r="E1" s="26" t="s">
        <v>45</v>
      </c>
      <c r="F1" s="26" t="s">
        <v>50</v>
      </c>
      <c r="G1" s="26" t="s">
        <v>51</v>
      </c>
    </row>
    <row r="2" spans="1:26" ht="18" customHeight="1">
      <c r="A2" s="28" t="s">
        <v>52</v>
      </c>
      <c r="B2" s="29" t="s">
        <v>53</v>
      </c>
      <c r="C2" s="30">
        <v>43720</v>
      </c>
      <c r="D2" s="31">
        <v>1</v>
      </c>
      <c r="E2" s="32" t="s">
        <v>67</v>
      </c>
      <c r="F2" s="33">
        <v>43741.662488425929</v>
      </c>
      <c r="G2" s="16" t="s">
        <v>76</v>
      </c>
    </row>
    <row r="3" spans="1:26" ht="13.2">
      <c r="A3" s="16" t="s">
        <v>77</v>
      </c>
      <c r="B3" s="16" t="s">
        <v>79</v>
      </c>
      <c r="C3" s="30">
        <v>43720</v>
      </c>
      <c r="D3" s="34">
        <v>1</v>
      </c>
      <c r="E3" s="32" t="s">
        <v>67</v>
      </c>
      <c r="F3" s="33">
        <v>43727.601238425923</v>
      </c>
      <c r="G3" s="16" t="s">
        <v>83</v>
      </c>
    </row>
    <row r="4" spans="1:26" ht="13.2">
      <c r="A4" s="16" t="s">
        <v>87</v>
      </c>
      <c r="B4" s="16" t="s">
        <v>88</v>
      </c>
      <c r="C4" s="30">
        <v>43720</v>
      </c>
      <c r="D4" s="34">
        <v>1</v>
      </c>
      <c r="E4" s="32" t="s">
        <v>89</v>
      </c>
      <c r="F4" s="33">
        <v>43733.769259259258</v>
      </c>
      <c r="G4" s="36" t="s">
        <v>90</v>
      </c>
    </row>
    <row r="5" spans="1:26" ht="13.2">
      <c r="A5" s="37" t="s">
        <v>93</v>
      </c>
      <c r="B5" s="38" t="s">
        <v>94</v>
      </c>
      <c r="C5" s="30">
        <v>43720</v>
      </c>
      <c r="D5" s="34">
        <v>1</v>
      </c>
      <c r="E5" s="32" t="s">
        <v>67</v>
      </c>
      <c r="F5" s="33">
        <v>43725.871874999997</v>
      </c>
      <c r="G5" s="39"/>
    </row>
    <row r="6" spans="1:26" ht="13.2">
      <c r="A6" s="39" t="s">
        <v>97</v>
      </c>
      <c r="B6" s="41" t="s">
        <v>98</v>
      </c>
      <c r="C6" s="30">
        <v>43720</v>
      </c>
      <c r="D6" s="34">
        <v>1</v>
      </c>
      <c r="E6" s="32" t="s">
        <v>67</v>
      </c>
      <c r="F6" s="42" t="s">
        <v>107</v>
      </c>
      <c r="G6" s="36" t="s">
        <v>117</v>
      </c>
      <c r="H6" s="4" t="s">
        <v>118</v>
      </c>
      <c r="I6" s="4" t="s">
        <v>119</v>
      </c>
    </row>
    <row r="7" spans="1:26" ht="13.2">
      <c r="A7" s="44" t="s">
        <v>58</v>
      </c>
      <c r="B7" s="44" t="s">
        <v>59</v>
      </c>
      <c r="C7" s="45">
        <v>43720</v>
      </c>
      <c r="D7" s="47">
        <v>1</v>
      </c>
      <c r="E7" s="48" t="s">
        <v>67</v>
      </c>
      <c r="F7" s="48" t="s">
        <v>107</v>
      </c>
      <c r="G7" s="50" t="s">
        <v>117</v>
      </c>
      <c r="H7" s="46" t="s">
        <v>118</v>
      </c>
      <c r="I7" s="46" t="s">
        <v>119</v>
      </c>
      <c r="J7" s="52"/>
      <c r="K7" s="52"/>
      <c r="L7" s="52"/>
      <c r="M7" s="52"/>
      <c r="N7" s="52"/>
      <c r="O7" s="52"/>
      <c r="P7" s="52"/>
      <c r="Q7" s="52"/>
      <c r="R7" s="52"/>
      <c r="S7" s="52"/>
      <c r="T7" s="52"/>
      <c r="U7" s="52"/>
      <c r="V7" s="52"/>
      <c r="W7" s="52"/>
      <c r="X7" s="52"/>
      <c r="Y7" s="52"/>
      <c r="Z7" s="52"/>
    </row>
    <row r="8" spans="1:26" ht="13.2">
      <c r="A8" s="40" t="s">
        <v>130</v>
      </c>
      <c r="B8" s="40" t="s">
        <v>131</v>
      </c>
      <c r="C8" s="53">
        <v>43720</v>
      </c>
      <c r="D8" s="54">
        <v>1</v>
      </c>
      <c r="E8" s="55" t="s">
        <v>67</v>
      </c>
      <c r="F8" s="56" t="s">
        <v>107</v>
      </c>
      <c r="G8" s="59" t="s">
        <v>117</v>
      </c>
      <c r="H8" s="5"/>
      <c r="I8" s="5"/>
      <c r="J8" s="5"/>
      <c r="K8" s="5"/>
      <c r="L8" s="5"/>
      <c r="M8" s="5"/>
      <c r="N8" s="5"/>
      <c r="O8" s="5"/>
      <c r="P8" s="5"/>
      <c r="Q8" s="5"/>
      <c r="R8" s="5"/>
      <c r="S8" s="5"/>
      <c r="T8" s="5"/>
      <c r="U8" s="5"/>
      <c r="V8" s="5"/>
      <c r="W8" s="5"/>
      <c r="X8" s="5"/>
      <c r="Y8" s="5"/>
      <c r="Z8" s="5"/>
    </row>
    <row r="9" spans="1:26" ht="13.2">
      <c r="A9" s="60" t="s">
        <v>52</v>
      </c>
      <c r="B9" s="61" t="s">
        <v>53</v>
      </c>
      <c r="C9" s="30">
        <v>43727</v>
      </c>
      <c r="D9" s="31">
        <v>2</v>
      </c>
      <c r="E9" s="62" t="s">
        <v>67</v>
      </c>
      <c r="F9" s="33">
        <v>43739.635439814818</v>
      </c>
      <c r="G9" s="63" t="s">
        <v>146</v>
      </c>
    </row>
    <row r="10" spans="1:26" ht="13.2">
      <c r="A10" s="16" t="s">
        <v>58</v>
      </c>
      <c r="B10" s="65" t="s">
        <v>59</v>
      </c>
      <c r="C10" s="30">
        <v>43727</v>
      </c>
      <c r="D10" s="34">
        <v>2</v>
      </c>
      <c r="E10" s="42" t="s">
        <v>67</v>
      </c>
      <c r="F10" s="42" t="s">
        <v>107</v>
      </c>
      <c r="G10" s="36" t="s">
        <v>152</v>
      </c>
      <c r="H10" s="4" t="s">
        <v>118</v>
      </c>
      <c r="I10" s="4" t="s">
        <v>119</v>
      </c>
    </row>
    <row r="11" spans="1:26" ht="13.2">
      <c r="A11" s="16" t="s">
        <v>97</v>
      </c>
      <c r="B11" s="41" t="s">
        <v>98</v>
      </c>
      <c r="C11" s="30">
        <v>43727</v>
      </c>
      <c r="D11" s="34">
        <v>2</v>
      </c>
      <c r="E11" s="42" t="s">
        <v>67</v>
      </c>
      <c r="F11" s="42" t="s">
        <v>107</v>
      </c>
      <c r="G11" s="36" t="s">
        <v>152</v>
      </c>
      <c r="I11" s="4" t="s">
        <v>119</v>
      </c>
    </row>
    <row r="12" spans="1:26" ht="13.2">
      <c r="A12" s="16" t="s">
        <v>153</v>
      </c>
      <c r="B12" s="16" t="s">
        <v>154</v>
      </c>
      <c r="C12" s="30">
        <v>43727</v>
      </c>
      <c r="D12" s="34">
        <v>1</v>
      </c>
      <c r="E12" s="42" t="s">
        <v>67</v>
      </c>
      <c r="F12" s="33">
        <v>43748.703981481478</v>
      </c>
      <c r="G12" s="36" t="s">
        <v>152</v>
      </c>
    </row>
    <row r="13" spans="1:26" ht="13.2">
      <c r="A13" s="40" t="s">
        <v>46</v>
      </c>
      <c r="B13" s="40" t="s">
        <v>47</v>
      </c>
      <c r="C13" s="53">
        <v>43727</v>
      </c>
      <c r="D13" s="54">
        <v>1</v>
      </c>
      <c r="E13" s="56" t="s">
        <v>67</v>
      </c>
      <c r="F13" s="66">
        <v>43754.050532407404</v>
      </c>
      <c r="G13" s="67" t="s">
        <v>152</v>
      </c>
      <c r="H13" s="68" t="s">
        <v>118</v>
      </c>
      <c r="I13" s="68" t="s">
        <v>119</v>
      </c>
      <c r="J13" s="5"/>
      <c r="K13" s="5"/>
      <c r="L13" s="5"/>
      <c r="M13" s="5"/>
      <c r="N13" s="5"/>
      <c r="O13" s="5"/>
      <c r="P13" s="5"/>
      <c r="Q13" s="5"/>
      <c r="R13" s="5"/>
      <c r="S13" s="5"/>
      <c r="T13" s="5"/>
      <c r="U13" s="5"/>
      <c r="V13" s="5"/>
      <c r="W13" s="5"/>
      <c r="X13" s="5"/>
      <c r="Y13" s="5"/>
      <c r="Z13" s="5"/>
    </row>
    <row r="14" spans="1:26" ht="13.2">
      <c r="A14" s="69" t="s">
        <v>97</v>
      </c>
      <c r="B14" s="69" t="s">
        <v>98</v>
      </c>
      <c r="C14" s="70">
        <v>43734</v>
      </c>
      <c r="D14" s="71">
        <v>3</v>
      </c>
      <c r="E14" s="62" t="s">
        <v>67</v>
      </c>
      <c r="F14" s="42" t="s">
        <v>107</v>
      </c>
      <c r="G14" s="36" t="s">
        <v>170</v>
      </c>
      <c r="H14" s="39"/>
      <c r="I14" s="39"/>
      <c r="J14" s="39"/>
      <c r="K14" s="39"/>
      <c r="L14" s="39"/>
      <c r="M14" s="39"/>
      <c r="N14" s="39"/>
      <c r="O14" s="39"/>
      <c r="P14" s="39"/>
      <c r="Q14" s="39"/>
      <c r="R14" s="39"/>
      <c r="S14" s="39"/>
      <c r="T14" s="39"/>
      <c r="U14" s="39"/>
      <c r="V14" s="39"/>
      <c r="W14" s="39"/>
      <c r="X14" s="39"/>
      <c r="Y14" s="39"/>
      <c r="Z14" s="39"/>
    </row>
    <row r="15" spans="1:26" ht="13.2">
      <c r="A15" s="39" t="s">
        <v>52</v>
      </c>
      <c r="B15" s="39" t="s">
        <v>53</v>
      </c>
      <c r="C15" s="70">
        <v>43734</v>
      </c>
      <c r="D15" s="71">
        <v>3</v>
      </c>
      <c r="E15" s="62" t="s">
        <v>67</v>
      </c>
      <c r="F15" s="33">
        <v>43744.073159722226</v>
      </c>
      <c r="G15" s="73" t="s">
        <v>175</v>
      </c>
      <c r="H15" s="39"/>
      <c r="I15" s="39"/>
      <c r="J15" s="39"/>
      <c r="K15" s="39"/>
      <c r="L15" s="39"/>
      <c r="M15" s="39"/>
      <c r="N15" s="39"/>
      <c r="O15" s="39"/>
      <c r="P15" s="39"/>
      <c r="Q15" s="39"/>
      <c r="R15" s="39"/>
      <c r="S15" s="39"/>
      <c r="T15" s="39"/>
      <c r="U15" s="39"/>
      <c r="V15" s="39"/>
      <c r="W15" s="39"/>
      <c r="X15" s="39"/>
      <c r="Y15" s="39"/>
      <c r="Z15" s="39"/>
    </row>
    <row r="16" spans="1:26" ht="13.2">
      <c r="A16" s="16" t="s">
        <v>46</v>
      </c>
      <c r="B16" s="16" t="s">
        <v>47</v>
      </c>
      <c r="C16" s="30">
        <v>43734</v>
      </c>
      <c r="D16" s="34">
        <v>2</v>
      </c>
      <c r="E16" s="42" t="s">
        <v>67</v>
      </c>
      <c r="F16" s="74">
        <v>43756.272361111114</v>
      </c>
      <c r="G16" s="75" t="s">
        <v>183</v>
      </c>
      <c r="H16" s="4" t="s">
        <v>118</v>
      </c>
      <c r="I16" s="4" t="s">
        <v>119</v>
      </c>
    </row>
    <row r="17" spans="1:26" ht="13.2">
      <c r="A17" s="16" t="s">
        <v>141</v>
      </c>
      <c r="B17" s="16" t="s">
        <v>142</v>
      </c>
      <c r="C17" s="30">
        <v>43734</v>
      </c>
      <c r="D17" s="34">
        <v>1</v>
      </c>
      <c r="E17" s="42" t="s">
        <v>67</v>
      </c>
      <c r="F17" s="74">
        <v>43754.986828703702</v>
      </c>
      <c r="G17" s="36" t="s">
        <v>189</v>
      </c>
    </row>
    <row r="18" spans="1:26" ht="13.2">
      <c r="A18" s="16" t="s">
        <v>190</v>
      </c>
      <c r="B18" s="16" t="s">
        <v>191</v>
      </c>
      <c r="C18" s="30">
        <v>43734</v>
      </c>
      <c r="D18" s="34">
        <v>1</v>
      </c>
      <c r="E18" s="42" t="s">
        <v>89</v>
      </c>
      <c r="F18" s="76">
        <v>43754.338761574072</v>
      </c>
      <c r="G18" s="36" t="s">
        <v>196</v>
      </c>
    </row>
    <row r="19" spans="1:26" ht="13.2">
      <c r="A19" s="25" t="s">
        <v>197</v>
      </c>
      <c r="B19" s="77" t="s">
        <v>198</v>
      </c>
      <c r="C19" s="30">
        <v>43734</v>
      </c>
      <c r="D19" s="34">
        <v>1</v>
      </c>
      <c r="E19" s="42" t="s">
        <v>67</v>
      </c>
      <c r="F19" s="78">
        <v>43819.368055555555</v>
      </c>
      <c r="G19" s="36" t="s">
        <v>170</v>
      </c>
    </row>
    <row r="20" spans="1:26" ht="13.2">
      <c r="A20" s="37" t="s">
        <v>203</v>
      </c>
      <c r="B20" s="80" t="s">
        <v>204</v>
      </c>
      <c r="C20" s="30">
        <v>43734</v>
      </c>
      <c r="D20" s="34">
        <v>1</v>
      </c>
      <c r="E20" s="42" t="s">
        <v>67</v>
      </c>
      <c r="F20" s="74">
        <v>43758.932743055557</v>
      </c>
      <c r="G20" s="36" t="s">
        <v>196</v>
      </c>
    </row>
    <row r="21" spans="1:26" ht="13.2">
      <c r="A21" s="16" t="s">
        <v>180</v>
      </c>
      <c r="B21" s="16" t="s">
        <v>181</v>
      </c>
      <c r="C21" s="30">
        <v>43734</v>
      </c>
      <c r="D21" s="34">
        <v>1</v>
      </c>
      <c r="E21" s="42" t="s">
        <v>67</v>
      </c>
      <c r="F21" s="4" t="s">
        <v>107</v>
      </c>
      <c r="G21" s="36" t="s">
        <v>170</v>
      </c>
    </row>
    <row r="22" spans="1:26" ht="13.2">
      <c r="A22" s="16" t="s">
        <v>205</v>
      </c>
      <c r="B22" s="16" t="s">
        <v>206</v>
      </c>
      <c r="C22" s="30">
        <v>43734</v>
      </c>
      <c r="D22" s="34">
        <v>1</v>
      </c>
      <c r="E22" s="42" t="s">
        <v>67</v>
      </c>
      <c r="F22" s="4" t="s">
        <v>107</v>
      </c>
      <c r="G22" s="36"/>
    </row>
    <row r="23" spans="1:26" ht="13.2">
      <c r="A23" s="16" t="s">
        <v>209</v>
      </c>
      <c r="B23" s="16" t="s">
        <v>210</v>
      </c>
      <c r="C23" s="30">
        <v>43734</v>
      </c>
      <c r="D23" s="34">
        <v>1</v>
      </c>
      <c r="E23" s="42" t="s">
        <v>67</v>
      </c>
      <c r="F23" s="4" t="s">
        <v>107</v>
      </c>
      <c r="G23" s="36"/>
    </row>
    <row r="24" spans="1:26" ht="13.2">
      <c r="A24" s="67" t="s">
        <v>211</v>
      </c>
      <c r="B24" s="81" t="s">
        <v>212</v>
      </c>
      <c r="C24" s="53">
        <v>43734</v>
      </c>
      <c r="D24" s="54">
        <v>1</v>
      </c>
      <c r="E24" s="56" t="s">
        <v>67</v>
      </c>
      <c r="F24" s="74">
        <v>43738.858553240738</v>
      </c>
      <c r="G24" s="83" t="s">
        <v>215</v>
      </c>
      <c r="H24" s="5"/>
      <c r="I24" s="5"/>
      <c r="J24" s="5"/>
      <c r="K24" s="5"/>
      <c r="L24" s="5"/>
      <c r="M24" s="5"/>
      <c r="N24" s="5"/>
      <c r="O24" s="5"/>
      <c r="P24" s="5"/>
      <c r="Q24" s="5"/>
      <c r="R24" s="5"/>
      <c r="S24" s="5"/>
      <c r="T24" s="5"/>
      <c r="U24" s="5"/>
      <c r="V24" s="5"/>
      <c r="W24" s="5"/>
      <c r="X24" s="5"/>
      <c r="Y24" s="5"/>
      <c r="Z24" s="5"/>
    </row>
    <row r="25" spans="1:26" ht="13.2">
      <c r="A25" s="16" t="s">
        <v>97</v>
      </c>
      <c r="B25" s="16" t="s">
        <v>98</v>
      </c>
      <c r="C25" s="30">
        <v>43741</v>
      </c>
      <c r="D25" s="84">
        <v>4</v>
      </c>
      <c r="E25" s="32" t="s">
        <v>89</v>
      </c>
      <c r="F25" s="4" t="s">
        <v>107</v>
      </c>
      <c r="G25" s="36" t="s">
        <v>219</v>
      </c>
      <c r="H25" s="39"/>
      <c r="I25" s="39"/>
      <c r="J25" s="39"/>
      <c r="K25" s="39"/>
      <c r="L25" s="39"/>
      <c r="M25" s="39"/>
      <c r="N25" s="39"/>
      <c r="O25" s="39"/>
      <c r="P25" s="39"/>
      <c r="Q25" s="39"/>
      <c r="R25" s="39"/>
      <c r="S25" s="39"/>
      <c r="T25" s="39"/>
      <c r="U25" s="39"/>
      <c r="V25" s="39"/>
      <c r="W25" s="39"/>
      <c r="X25" s="39"/>
      <c r="Y25" s="39"/>
      <c r="Z25" s="39"/>
    </row>
    <row r="26" spans="1:26" ht="13.2">
      <c r="A26" s="39" t="s">
        <v>180</v>
      </c>
      <c r="B26" s="41" t="s">
        <v>181</v>
      </c>
      <c r="C26" s="30">
        <v>43741</v>
      </c>
      <c r="D26" s="34">
        <v>2</v>
      </c>
      <c r="E26" s="42" t="s">
        <v>67</v>
      </c>
      <c r="F26" s="74">
        <v>43748.672858796293</v>
      </c>
      <c r="G26" s="63" t="s">
        <v>222</v>
      </c>
    </row>
    <row r="27" spans="1:26" ht="13.2">
      <c r="A27" s="16" t="s">
        <v>35</v>
      </c>
      <c r="B27" s="16" t="s">
        <v>36</v>
      </c>
      <c r="C27" s="30">
        <v>43741</v>
      </c>
      <c r="D27" s="84">
        <v>1</v>
      </c>
      <c r="E27" s="42" t="s">
        <v>67</v>
      </c>
      <c r="F27" s="4" t="s">
        <v>107</v>
      </c>
      <c r="G27" s="86" t="s">
        <v>224</v>
      </c>
      <c r="H27" s="39"/>
    </row>
    <row r="28" spans="1:26" ht="13.2">
      <c r="A28" s="4" t="s">
        <v>37</v>
      </c>
      <c r="B28" s="16" t="s">
        <v>38</v>
      </c>
      <c r="C28" s="30">
        <v>43741</v>
      </c>
      <c r="D28" s="34">
        <v>1</v>
      </c>
      <c r="E28" s="42" t="s">
        <v>67</v>
      </c>
      <c r="F28" s="74">
        <v>43759.669305555559</v>
      </c>
      <c r="G28" s="73" t="s">
        <v>175</v>
      </c>
    </row>
    <row r="29" spans="1:26" ht="13.2">
      <c r="A29" s="39" t="s">
        <v>228</v>
      </c>
      <c r="B29" s="41" t="s">
        <v>229</v>
      </c>
      <c r="C29" s="30">
        <v>43741</v>
      </c>
      <c r="D29" s="34">
        <v>1</v>
      </c>
      <c r="E29" s="42" t="s">
        <v>67</v>
      </c>
      <c r="F29" s="74">
        <v>43754.793067129627</v>
      </c>
      <c r="G29" s="36" t="s">
        <v>196</v>
      </c>
    </row>
    <row r="30" spans="1:26" ht="13.2">
      <c r="A30" s="69" t="s">
        <v>91</v>
      </c>
      <c r="B30" s="69" t="s">
        <v>92</v>
      </c>
      <c r="C30" s="30">
        <v>43741</v>
      </c>
      <c r="D30" s="34">
        <v>1</v>
      </c>
      <c r="E30" s="42" t="s">
        <v>67</v>
      </c>
      <c r="F30" s="74">
        <v>43748.042638888888</v>
      </c>
      <c r="G30" s="73" t="s">
        <v>175</v>
      </c>
    </row>
    <row r="31" spans="1:26" ht="13.2">
      <c r="A31" s="16" t="s">
        <v>232</v>
      </c>
      <c r="B31" s="16" t="s">
        <v>233</v>
      </c>
      <c r="C31" s="30">
        <v>43741</v>
      </c>
      <c r="D31" s="34">
        <v>1</v>
      </c>
      <c r="E31" s="42" t="s">
        <v>67</v>
      </c>
      <c r="F31" s="42" t="s">
        <v>107</v>
      </c>
      <c r="G31" s="36"/>
    </row>
    <row r="32" spans="1:26" ht="13.2">
      <c r="A32" s="73" t="s">
        <v>209</v>
      </c>
      <c r="B32" s="64" t="s">
        <v>210</v>
      </c>
      <c r="C32" s="30">
        <v>43741</v>
      </c>
      <c r="D32" s="34">
        <v>2</v>
      </c>
      <c r="E32" s="42" t="s">
        <v>67</v>
      </c>
      <c r="F32" s="33">
        <v>43742.532685185186</v>
      </c>
      <c r="G32" s="73" t="s">
        <v>236</v>
      </c>
    </row>
    <row r="33" spans="1:26" ht="13.2">
      <c r="A33" s="73" t="s">
        <v>205</v>
      </c>
      <c r="B33" s="16" t="s">
        <v>206</v>
      </c>
      <c r="C33" s="30">
        <v>43741</v>
      </c>
      <c r="D33" s="34">
        <v>2</v>
      </c>
      <c r="E33" s="42" t="s">
        <v>67</v>
      </c>
      <c r="F33" s="42" t="s">
        <v>107</v>
      </c>
      <c r="G33" s="73"/>
    </row>
    <row r="34" spans="1:26" ht="13.2">
      <c r="A34" s="69" t="s">
        <v>156</v>
      </c>
      <c r="B34" s="69" t="s">
        <v>157</v>
      </c>
      <c r="C34" s="30">
        <v>43741</v>
      </c>
      <c r="D34" s="34">
        <v>1</v>
      </c>
      <c r="E34" s="42" t="s">
        <v>67</v>
      </c>
      <c r="F34" s="87">
        <v>43748.604317129626</v>
      </c>
      <c r="G34" s="63" t="s">
        <v>246</v>
      </c>
    </row>
    <row r="35" spans="1:26" ht="13.2">
      <c r="A35" s="69" t="s">
        <v>171</v>
      </c>
      <c r="B35" s="69" t="s">
        <v>172</v>
      </c>
      <c r="C35" s="30">
        <v>43741</v>
      </c>
      <c r="D35" s="34">
        <v>1</v>
      </c>
      <c r="E35" s="42" t="s">
        <v>67</v>
      </c>
      <c r="F35" s="87">
        <v>43755.711747685185</v>
      </c>
      <c r="G35" s="36" t="s">
        <v>247</v>
      </c>
    </row>
    <row r="36" spans="1:26" ht="13.2">
      <c r="A36" s="89" t="s">
        <v>62</v>
      </c>
      <c r="B36" s="89" t="s">
        <v>63</v>
      </c>
      <c r="C36" s="53">
        <v>43741</v>
      </c>
      <c r="D36" s="54">
        <v>1</v>
      </c>
      <c r="E36" s="56" t="s">
        <v>250</v>
      </c>
      <c r="F36" s="90">
        <v>43741.738587962966</v>
      </c>
      <c r="G36" s="92" t="s">
        <v>254</v>
      </c>
      <c r="H36" s="5"/>
      <c r="I36" s="5"/>
      <c r="J36" s="5"/>
      <c r="K36" s="5"/>
      <c r="L36" s="5"/>
      <c r="M36" s="5"/>
      <c r="N36" s="5"/>
      <c r="O36" s="5"/>
      <c r="P36" s="5"/>
      <c r="Q36" s="5"/>
      <c r="R36" s="5"/>
      <c r="S36" s="5"/>
      <c r="T36" s="5"/>
      <c r="U36" s="5"/>
      <c r="V36" s="5"/>
      <c r="W36" s="5"/>
      <c r="X36" s="5"/>
      <c r="Y36" s="5"/>
      <c r="Z36" s="5"/>
    </row>
    <row r="37" spans="1:26" ht="13.2">
      <c r="A37" s="16" t="s">
        <v>97</v>
      </c>
      <c r="B37" s="16" t="s">
        <v>98</v>
      </c>
      <c r="C37" s="30">
        <v>43748</v>
      </c>
      <c r="D37" s="34">
        <v>5</v>
      </c>
      <c r="E37" s="42" t="s">
        <v>89</v>
      </c>
      <c r="F37" s="42" t="s">
        <v>107</v>
      </c>
      <c r="G37" s="36" t="s">
        <v>257</v>
      </c>
    </row>
    <row r="38" spans="1:26" ht="13.2">
      <c r="A38" s="16" t="s">
        <v>46</v>
      </c>
      <c r="B38" s="16" t="s">
        <v>47</v>
      </c>
      <c r="C38" s="30">
        <v>43748</v>
      </c>
      <c r="D38" s="34">
        <v>3</v>
      </c>
      <c r="E38" s="42" t="s">
        <v>67</v>
      </c>
      <c r="F38" s="87">
        <v>43768.852488425924</v>
      </c>
      <c r="G38" s="36"/>
    </row>
    <row r="39" spans="1:26" ht="13.2">
      <c r="A39" s="69" t="s">
        <v>197</v>
      </c>
      <c r="B39" s="69" t="s">
        <v>198</v>
      </c>
      <c r="C39" s="30">
        <v>43748</v>
      </c>
      <c r="D39" s="34">
        <v>2</v>
      </c>
      <c r="E39" s="42" t="s">
        <v>67</v>
      </c>
      <c r="F39" s="93">
        <v>43819.368055555555</v>
      </c>
      <c r="G39" s="36" t="s">
        <v>264</v>
      </c>
    </row>
    <row r="40" spans="1:26" ht="13.2">
      <c r="A40" s="16" t="s">
        <v>87</v>
      </c>
      <c r="B40" s="16" t="s">
        <v>88</v>
      </c>
      <c r="C40" s="30">
        <v>43748</v>
      </c>
      <c r="D40" s="34">
        <v>2</v>
      </c>
      <c r="E40" s="42" t="s">
        <v>67</v>
      </c>
      <c r="F40" s="87">
        <v>43754.92459490741</v>
      </c>
      <c r="G40" s="39"/>
    </row>
    <row r="41" spans="1:26" ht="13.2">
      <c r="A41" s="69" t="s">
        <v>130</v>
      </c>
      <c r="B41" s="69" t="s">
        <v>131</v>
      </c>
      <c r="C41" s="30">
        <v>43748</v>
      </c>
      <c r="D41" s="34">
        <v>2</v>
      </c>
      <c r="E41" s="42" t="s">
        <v>67</v>
      </c>
      <c r="F41" s="33">
        <v>43748.672858796293</v>
      </c>
      <c r="G41" s="95" t="s">
        <v>267</v>
      </c>
    </row>
    <row r="42" spans="1:26" ht="13.2">
      <c r="A42" s="69" t="s">
        <v>35</v>
      </c>
      <c r="B42" s="69" t="s">
        <v>36</v>
      </c>
      <c r="C42" s="30">
        <v>43748</v>
      </c>
      <c r="D42" s="34">
        <v>2</v>
      </c>
      <c r="E42" s="36" t="s">
        <v>67</v>
      </c>
      <c r="F42" s="27" t="s">
        <v>273</v>
      </c>
      <c r="G42" s="86" t="s">
        <v>274</v>
      </c>
    </row>
    <row r="43" spans="1:26" ht="13.2">
      <c r="A43" s="16" t="s">
        <v>203</v>
      </c>
      <c r="B43" s="16" t="s">
        <v>204</v>
      </c>
      <c r="C43" s="30">
        <v>43748</v>
      </c>
      <c r="D43" s="34">
        <v>2</v>
      </c>
      <c r="E43" s="36" t="s">
        <v>67</v>
      </c>
      <c r="F43" s="87">
        <v>43769.695173611108</v>
      </c>
      <c r="G43" s="96" t="s">
        <v>267</v>
      </c>
    </row>
    <row r="44" spans="1:26" ht="13.2">
      <c r="A44" s="69" t="s">
        <v>93</v>
      </c>
      <c r="B44" s="69" t="s">
        <v>94</v>
      </c>
      <c r="C44" s="30">
        <v>43748</v>
      </c>
      <c r="D44" s="34">
        <v>2</v>
      </c>
      <c r="E44" s="36" t="s">
        <v>67</v>
      </c>
      <c r="F44" s="27" t="s">
        <v>107</v>
      </c>
      <c r="G44" s="36" t="s">
        <v>264</v>
      </c>
    </row>
    <row r="45" spans="1:26" ht="13.2">
      <c r="A45" s="16" t="s">
        <v>62</v>
      </c>
      <c r="B45" s="16" t="s">
        <v>63</v>
      </c>
      <c r="C45" s="30">
        <v>43748</v>
      </c>
      <c r="D45" s="34">
        <v>2</v>
      </c>
      <c r="E45" s="42" t="s">
        <v>67</v>
      </c>
      <c r="F45" s="27" t="s">
        <v>107</v>
      </c>
      <c r="G45" s="36" t="s">
        <v>264</v>
      </c>
    </row>
    <row r="46" spans="1:26" ht="13.2">
      <c r="A46" s="39" t="s">
        <v>81</v>
      </c>
      <c r="B46" s="69" t="s">
        <v>82</v>
      </c>
      <c r="C46" s="30">
        <v>43748</v>
      </c>
      <c r="D46" s="34">
        <v>1</v>
      </c>
      <c r="E46" s="42" t="s">
        <v>67</v>
      </c>
      <c r="F46" s="27" t="s">
        <v>107</v>
      </c>
      <c r="G46" s="36" t="s">
        <v>264</v>
      </c>
    </row>
    <row r="47" spans="1:26" ht="13.2">
      <c r="A47" s="69" t="s">
        <v>128</v>
      </c>
      <c r="B47" s="69" t="s">
        <v>129</v>
      </c>
      <c r="C47" s="30">
        <v>43748</v>
      </c>
      <c r="D47" s="34">
        <v>1</v>
      </c>
      <c r="E47" s="42" t="s">
        <v>67</v>
      </c>
      <c r="F47" s="36" t="s">
        <v>107</v>
      </c>
      <c r="G47" s="36" t="s">
        <v>264</v>
      </c>
    </row>
    <row r="48" spans="1:26" ht="13.2">
      <c r="A48" s="69" t="s">
        <v>32</v>
      </c>
      <c r="B48" s="69" t="s">
        <v>33</v>
      </c>
      <c r="C48" s="30">
        <v>43748</v>
      </c>
      <c r="D48" s="34">
        <v>1</v>
      </c>
      <c r="E48" s="42" t="s">
        <v>67</v>
      </c>
      <c r="F48" s="98">
        <v>43748.604317129626</v>
      </c>
      <c r="G48" s="96" t="s">
        <v>281</v>
      </c>
    </row>
    <row r="49" spans="1:7" ht="13.2">
      <c r="A49" s="69" t="s">
        <v>187</v>
      </c>
      <c r="B49" s="69" t="s">
        <v>188</v>
      </c>
      <c r="C49" s="30">
        <v>43748</v>
      </c>
      <c r="D49" s="34">
        <v>1</v>
      </c>
      <c r="E49" s="42" t="s">
        <v>67</v>
      </c>
      <c r="F49" s="87">
        <v>43754.956724537034</v>
      </c>
      <c r="G49" s="96" t="s">
        <v>284</v>
      </c>
    </row>
    <row r="50" spans="1:7" ht="13.2">
      <c r="A50" s="16" t="s">
        <v>124</v>
      </c>
      <c r="B50" s="16" t="s">
        <v>125</v>
      </c>
      <c r="C50" s="30">
        <v>43748</v>
      </c>
      <c r="D50" s="34">
        <v>1</v>
      </c>
      <c r="E50" s="42" t="s">
        <v>67</v>
      </c>
      <c r="F50" s="98">
        <v>43754.939039351855</v>
      </c>
      <c r="G50" s="39"/>
    </row>
    <row r="51" spans="1:7" ht="13.2">
      <c r="A51" s="16" t="s">
        <v>285</v>
      </c>
      <c r="B51" s="16" t="s">
        <v>286</v>
      </c>
      <c r="C51" s="30">
        <v>43748</v>
      </c>
      <c r="D51" s="34">
        <v>1</v>
      </c>
      <c r="E51" s="42" t="s">
        <v>67</v>
      </c>
      <c r="F51" s="4" t="s">
        <v>287</v>
      </c>
      <c r="G51" s="36" t="s">
        <v>264</v>
      </c>
    </row>
    <row r="52" spans="1:7" ht="13.2">
      <c r="A52" s="16" t="s">
        <v>288</v>
      </c>
      <c r="B52" s="16" t="s">
        <v>290</v>
      </c>
      <c r="C52" s="30">
        <v>43748</v>
      </c>
      <c r="D52" s="34">
        <v>1</v>
      </c>
      <c r="E52" s="42" t="s">
        <v>67</v>
      </c>
      <c r="F52" s="50" t="s">
        <v>107</v>
      </c>
      <c r="G52" s="36" t="s">
        <v>264</v>
      </c>
    </row>
    <row r="53" spans="1:7" ht="13.2">
      <c r="A53" s="69" t="s">
        <v>27</v>
      </c>
      <c r="B53" s="69" t="s">
        <v>28</v>
      </c>
      <c r="C53" s="30">
        <v>43748</v>
      </c>
      <c r="D53" s="34">
        <v>1</v>
      </c>
      <c r="E53" s="42" t="s">
        <v>67</v>
      </c>
      <c r="F53" s="50" t="s">
        <v>107</v>
      </c>
      <c r="G53" s="36" t="s">
        <v>264</v>
      </c>
    </row>
    <row r="54" spans="1:7" ht="13.2">
      <c r="A54" s="69" t="s">
        <v>293</v>
      </c>
      <c r="B54" s="69" t="s">
        <v>294</v>
      </c>
      <c r="C54" s="30">
        <v>43748</v>
      </c>
      <c r="D54" s="34">
        <v>1</v>
      </c>
      <c r="E54" s="42" t="s">
        <v>67</v>
      </c>
      <c r="F54" s="33">
        <v>43762.600046296298</v>
      </c>
      <c r="G54" s="96" t="s">
        <v>267</v>
      </c>
    </row>
    <row r="55" spans="1:7" ht="13.2">
      <c r="A55" s="16" t="s">
        <v>48</v>
      </c>
      <c r="B55" s="16" t="s">
        <v>49</v>
      </c>
      <c r="C55" s="30">
        <v>43748</v>
      </c>
      <c r="D55" s="34">
        <v>1</v>
      </c>
      <c r="E55" s="42" t="s">
        <v>67</v>
      </c>
      <c r="F55" s="99">
        <v>43754.794791666667</v>
      </c>
      <c r="G55" s="96" t="s">
        <v>267</v>
      </c>
    </row>
    <row r="56" spans="1:7" ht="13.2">
      <c r="A56" s="69" t="s">
        <v>74</v>
      </c>
      <c r="B56" s="69" t="s">
        <v>75</v>
      </c>
      <c r="C56" s="30">
        <v>43748</v>
      </c>
      <c r="D56" s="34">
        <v>1</v>
      </c>
      <c r="E56" s="42" t="s">
        <v>67</v>
      </c>
      <c r="F56" s="33">
        <v>43754.787361111114</v>
      </c>
      <c r="G56" s="96" t="s">
        <v>267</v>
      </c>
    </row>
    <row r="57" spans="1:7" ht="13.2">
      <c r="A57" s="69" t="s">
        <v>301</v>
      </c>
      <c r="B57" s="69" t="s">
        <v>304</v>
      </c>
      <c r="C57" s="30">
        <v>43748</v>
      </c>
      <c r="D57" s="34">
        <v>1</v>
      </c>
      <c r="E57" s="42" t="s">
        <v>67</v>
      </c>
      <c r="F57" s="99">
        <v>43755.736203703702</v>
      </c>
      <c r="G57" s="96" t="s">
        <v>267</v>
      </c>
    </row>
    <row r="58" spans="1:7" ht="13.2">
      <c r="A58" s="16" t="s">
        <v>133</v>
      </c>
      <c r="B58" s="16" t="s">
        <v>134</v>
      </c>
      <c r="C58" s="30">
        <v>43748</v>
      </c>
      <c r="D58" s="34">
        <v>1</v>
      </c>
      <c r="E58" s="42" t="s">
        <v>67</v>
      </c>
      <c r="F58" s="50" t="s">
        <v>107</v>
      </c>
      <c r="G58" s="86" t="s">
        <v>307</v>
      </c>
    </row>
    <row r="59" spans="1:7" ht="13.2">
      <c r="A59" s="69" t="s">
        <v>85</v>
      </c>
      <c r="B59" s="69" t="s">
        <v>86</v>
      </c>
      <c r="C59" s="30">
        <v>43748</v>
      </c>
      <c r="D59" s="34">
        <v>1</v>
      </c>
      <c r="E59" s="42" t="s">
        <v>67</v>
      </c>
      <c r="F59" s="33">
        <v>43748.603877314818</v>
      </c>
      <c r="G59" s="96" t="s">
        <v>309</v>
      </c>
    </row>
    <row r="60" spans="1:7" ht="13.2">
      <c r="A60" s="69" t="s">
        <v>184</v>
      </c>
      <c r="B60" s="69" t="s">
        <v>185</v>
      </c>
      <c r="C60" s="30">
        <v>43748</v>
      </c>
      <c r="D60" s="34">
        <v>1</v>
      </c>
      <c r="E60" s="42" t="s">
        <v>67</v>
      </c>
      <c r="F60" s="33">
        <v>43744.595902777779</v>
      </c>
      <c r="G60" s="96" t="s">
        <v>267</v>
      </c>
    </row>
    <row r="61" spans="1:7" ht="13.2">
      <c r="A61" s="16" t="s">
        <v>147</v>
      </c>
      <c r="B61" s="16" t="s">
        <v>148</v>
      </c>
      <c r="C61" s="30">
        <v>43748</v>
      </c>
      <c r="D61" s="34">
        <v>1</v>
      </c>
      <c r="E61" s="42" t="s">
        <v>67</v>
      </c>
      <c r="F61" s="99">
        <v>43754.957719907405</v>
      </c>
      <c r="G61" s="39"/>
    </row>
    <row r="62" spans="1:7" ht="13.2">
      <c r="A62" s="69" t="s">
        <v>72</v>
      </c>
      <c r="B62" s="69" t="s">
        <v>73</v>
      </c>
      <c r="C62" s="30">
        <v>43748</v>
      </c>
      <c r="D62" s="34">
        <v>1</v>
      </c>
      <c r="E62" s="42" t="s">
        <v>67</v>
      </c>
      <c r="F62" s="50" t="s">
        <v>107</v>
      </c>
      <c r="G62" s="36" t="s">
        <v>264</v>
      </c>
    </row>
    <row r="63" spans="1:7" ht="15" customHeight="1">
      <c r="A63" s="73" t="s">
        <v>209</v>
      </c>
      <c r="B63" s="64" t="s">
        <v>210</v>
      </c>
      <c r="C63" s="30">
        <v>43748</v>
      </c>
      <c r="D63" s="34">
        <v>3</v>
      </c>
      <c r="E63" s="42" t="s">
        <v>67</v>
      </c>
      <c r="F63" s="50" t="s">
        <v>107</v>
      </c>
      <c r="G63" s="36"/>
    </row>
    <row r="64" spans="1:7" ht="15" customHeight="1">
      <c r="A64" s="73" t="s">
        <v>205</v>
      </c>
      <c r="B64" s="16" t="s">
        <v>206</v>
      </c>
      <c r="C64" s="30">
        <v>43748</v>
      </c>
      <c r="D64" s="34">
        <v>3</v>
      </c>
      <c r="E64" s="42" t="s">
        <v>67</v>
      </c>
      <c r="F64" s="50" t="s">
        <v>107</v>
      </c>
      <c r="G64" s="36"/>
    </row>
    <row r="65" spans="1:26" ht="13.2">
      <c r="A65" s="69" t="s">
        <v>319</v>
      </c>
      <c r="B65" s="69" t="s">
        <v>320</v>
      </c>
      <c r="C65" s="30">
        <v>43748</v>
      </c>
      <c r="D65" s="34">
        <v>1</v>
      </c>
      <c r="E65" s="42" t="s">
        <v>67</v>
      </c>
      <c r="F65" s="33">
        <v>43754.906817129631</v>
      </c>
      <c r="G65" s="36"/>
    </row>
    <row r="66" spans="1:26" ht="13.2">
      <c r="A66" s="25" t="s">
        <v>126</v>
      </c>
      <c r="B66" s="16" t="s">
        <v>127</v>
      </c>
      <c r="C66" s="30">
        <v>43748</v>
      </c>
      <c r="D66" s="34">
        <v>1</v>
      </c>
      <c r="E66" s="42" t="s">
        <v>67</v>
      </c>
      <c r="F66" s="50" t="s">
        <v>107</v>
      </c>
      <c r="G66" s="36" t="s">
        <v>264</v>
      </c>
    </row>
    <row r="67" spans="1:26" ht="13.2">
      <c r="A67" s="16" t="s">
        <v>282</v>
      </c>
      <c r="B67" s="16" t="s">
        <v>283</v>
      </c>
      <c r="C67" s="30">
        <v>43748</v>
      </c>
      <c r="D67" s="34">
        <v>1</v>
      </c>
      <c r="E67" s="42" t="s">
        <v>67</v>
      </c>
      <c r="F67" s="33">
        <v>43751.568090277775</v>
      </c>
      <c r="G67" s="36" t="s">
        <v>264</v>
      </c>
    </row>
    <row r="68" spans="1:26" ht="1.5" customHeight="1">
      <c r="A68" s="16" t="s">
        <v>56</v>
      </c>
      <c r="B68" s="16" t="s">
        <v>57</v>
      </c>
      <c r="C68" s="30">
        <v>43748</v>
      </c>
      <c r="D68" s="34">
        <v>1</v>
      </c>
      <c r="E68" s="42" t="s">
        <v>67</v>
      </c>
      <c r="F68" s="50" t="s">
        <v>328</v>
      </c>
      <c r="G68" s="39"/>
    </row>
    <row r="69" spans="1:26" ht="13.2">
      <c r="A69" s="69" t="s">
        <v>234</v>
      </c>
      <c r="B69" s="69" t="s">
        <v>235</v>
      </c>
      <c r="C69" s="30">
        <v>43748</v>
      </c>
      <c r="D69" s="34">
        <v>1</v>
      </c>
      <c r="E69" s="36" t="s">
        <v>67</v>
      </c>
      <c r="F69" s="50" t="s">
        <v>107</v>
      </c>
      <c r="G69" s="36" t="s">
        <v>264</v>
      </c>
    </row>
    <row r="70" spans="1:26" ht="13.2">
      <c r="A70" s="16" t="s">
        <v>329</v>
      </c>
      <c r="B70" s="16" t="s">
        <v>330</v>
      </c>
      <c r="C70" s="30">
        <v>43748</v>
      </c>
      <c r="D70" s="34">
        <v>1</v>
      </c>
      <c r="E70" s="36" t="s">
        <v>67</v>
      </c>
      <c r="F70" s="50" t="s">
        <v>107</v>
      </c>
      <c r="G70" s="36" t="s">
        <v>264</v>
      </c>
    </row>
    <row r="71" spans="1:26" ht="13.2">
      <c r="A71" s="16" t="s">
        <v>149</v>
      </c>
      <c r="B71" s="16" t="s">
        <v>151</v>
      </c>
      <c r="C71" s="30">
        <v>43748</v>
      </c>
      <c r="D71" s="34">
        <v>1</v>
      </c>
      <c r="E71" s="36" t="s">
        <v>67</v>
      </c>
      <c r="F71" s="50" t="s">
        <v>107</v>
      </c>
      <c r="G71" s="36" t="s">
        <v>264</v>
      </c>
    </row>
    <row r="72" spans="1:26" ht="13.2">
      <c r="A72" s="69" t="s">
        <v>312</v>
      </c>
      <c r="B72" s="69" t="s">
        <v>313</v>
      </c>
      <c r="C72" s="30">
        <v>43748</v>
      </c>
      <c r="D72" s="34">
        <v>1</v>
      </c>
      <c r="E72" s="36" t="s">
        <v>67</v>
      </c>
      <c r="F72" s="99">
        <v>43753.786898148152</v>
      </c>
      <c r="G72" s="96" t="s">
        <v>267</v>
      </c>
    </row>
    <row r="73" spans="1:26" ht="13.2">
      <c r="A73" s="69" t="s">
        <v>336</v>
      </c>
      <c r="B73" s="69" t="s">
        <v>66</v>
      </c>
      <c r="C73" s="30">
        <v>43748</v>
      </c>
      <c r="D73" s="34">
        <v>1</v>
      </c>
      <c r="E73" s="36" t="s">
        <v>67</v>
      </c>
      <c r="F73" s="33">
        <v>43754.605115740742</v>
      </c>
      <c r="G73" s="39"/>
    </row>
    <row r="74" spans="1:26" ht="13.2">
      <c r="A74" s="40" t="s">
        <v>60</v>
      </c>
      <c r="B74" s="40" t="s">
        <v>61</v>
      </c>
      <c r="C74" s="53">
        <v>43748</v>
      </c>
      <c r="D74" s="54">
        <v>1</v>
      </c>
      <c r="E74" s="59" t="s">
        <v>67</v>
      </c>
      <c r="F74" s="100" t="s">
        <v>107</v>
      </c>
      <c r="G74" s="101" t="s">
        <v>281</v>
      </c>
      <c r="H74" s="5"/>
      <c r="I74" s="5"/>
      <c r="J74" s="5"/>
      <c r="K74" s="5"/>
      <c r="L74" s="5"/>
      <c r="M74" s="5"/>
      <c r="N74" s="5"/>
      <c r="O74" s="5"/>
      <c r="P74" s="5"/>
      <c r="Q74" s="5"/>
      <c r="R74" s="5"/>
      <c r="S74" s="5"/>
      <c r="T74" s="5"/>
      <c r="U74" s="5"/>
      <c r="V74" s="5"/>
      <c r="W74" s="5"/>
      <c r="X74" s="5"/>
      <c r="Y74" s="5"/>
      <c r="Z74" s="5"/>
    </row>
    <row r="75" spans="1:26" ht="13.2">
      <c r="A75" s="69" t="s">
        <v>197</v>
      </c>
      <c r="B75" s="69" t="s">
        <v>198</v>
      </c>
      <c r="C75" s="30">
        <v>43755</v>
      </c>
      <c r="D75" s="34">
        <v>3</v>
      </c>
      <c r="E75" s="42" t="s">
        <v>67</v>
      </c>
      <c r="F75" s="102">
        <v>43819.368055555555</v>
      </c>
      <c r="G75" s="36" t="s">
        <v>264</v>
      </c>
    </row>
    <row r="76" spans="1:26" ht="13.2">
      <c r="A76" s="16" t="s">
        <v>203</v>
      </c>
      <c r="B76" s="16" t="s">
        <v>204</v>
      </c>
      <c r="C76" s="30">
        <v>43755</v>
      </c>
      <c r="D76" s="34">
        <v>3</v>
      </c>
      <c r="E76" s="42" t="s">
        <v>67</v>
      </c>
      <c r="F76" s="78">
        <v>43754.923321759263</v>
      </c>
      <c r="G76" s="36" t="s">
        <v>196</v>
      </c>
    </row>
    <row r="77" spans="1:26" ht="13.2">
      <c r="A77" s="16" t="s">
        <v>141</v>
      </c>
      <c r="B77" s="16" t="s">
        <v>142</v>
      </c>
      <c r="C77" s="30">
        <v>43755</v>
      </c>
      <c r="D77" s="34">
        <v>2</v>
      </c>
      <c r="E77" s="42" t="s">
        <v>67</v>
      </c>
      <c r="F77" s="99">
        <v>43765.498703703706</v>
      </c>
      <c r="G77" s="96" t="s">
        <v>353</v>
      </c>
    </row>
    <row r="78" spans="1:26" ht="13.2">
      <c r="A78" s="69" t="s">
        <v>211</v>
      </c>
      <c r="B78" s="69" t="s">
        <v>212</v>
      </c>
      <c r="C78" s="30">
        <v>43755</v>
      </c>
      <c r="D78" s="34">
        <v>2</v>
      </c>
      <c r="E78" s="42" t="s">
        <v>67</v>
      </c>
      <c r="F78" s="50" t="s">
        <v>107</v>
      </c>
      <c r="G78" s="36" t="s">
        <v>264</v>
      </c>
    </row>
    <row r="79" spans="1:26" ht="13.2">
      <c r="A79" s="37" t="s">
        <v>27</v>
      </c>
      <c r="B79" s="80" t="s">
        <v>28</v>
      </c>
      <c r="C79" s="30">
        <v>43755</v>
      </c>
      <c r="D79" s="34">
        <v>2</v>
      </c>
      <c r="E79" s="42" t="s">
        <v>67</v>
      </c>
      <c r="F79" s="103">
        <v>43767.802685185183</v>
      </c>
      <c r="G79" s="96" t="s">
        <v>353</v>
      </c>
    </row>
    <row r="80" spans="1:26" ht="13.2">
      <c r="A80" s="16" t="s">
        <v>99</v>
      </c>
      <c r="B80" s="16" t="s">
        <v>100</v>
      </c>
      <c r="C80" s="30">
        <v>43755</v>
      </c>
      <c r="D80" s="34">
        <v>1</v>
      </c>
      <c r="E80" s="42" t="s">
        <v>67</v>
      </c>
      <c r="F80" s="99">
        <v>43768.567847222221</v>
      </c>
      <c r="G80" s="36" t="s">
        <v>196</v>
      </c>
    </row>
    <row r="81" spans="1:26" ht="13.2">
      <c r="A81" s="16" t="s">
        <v>95</v>
      </c>
      <c r="B81" s="16" t="s">
        <v>96</v>
      </c>
      <c r="C81" s="30">
        <v>43755</v>
      </c>
      <c r="D81" s="34">
        <v>1</v>
      </c>
      <c r="E81" s="42" t="s">
        <v>67</v>
      </c>
      <c r="F81" s="99">
        <v>43755.528391203705</v>
      </c>
      <c r="G81" s="36" t="s">
        <v>196</v>
      </c>
    </row>
    <row r="82" spans="1:26" ht="13.2">
      <c r="A82" s="36" t="s">
        <v>310</v>
      </c>
      <c r="B82" s="16" t="s">
        <v>311</v>
      </c>
      <c r="C82" s="30">
        <v>43755</v>
      </c>
      <c r="D82" s="34">
        <v>1</v>
      </c>
      <c r="E82" s="42" t="s">
        <v>67</v>
      </c>
      <c r="F82" s="50" t="s">
        <v>107</v>
      </c>
      <c r="G82" s="36" t="s">
        <v>358</v>
      </c>
    </row>
    <row r="83" spans="1:26" ht="13.2">
      <c r="A83" s="36" t="s">
        <v>317</v>
      </c>
      <c r="B83" s="16" t="s">
        <v>318</v>
      </c>
      <c r="C83" s="30">
        <v>43755</v>
      </c>
      <c r="D83" s="34">
        <v>1</v>
      </c>
      <c r="E83" s="42" t="s">
        <v>67</v>
      </c>
      <c r="F83" s="50" t="s">
        <v>107</v>
      </c>
      <c r="G83" s="96" t="s">
        <v>362</v>
      </c>
    </row>
    <row r="84" spans="1:26" ht="13.2">
      <c r="A84" s="16" t="s">
        <v>143</v>
      </c>
      <c r="B84" s="16" t="s">
        <v>145</v>
      </c>
      <c r="C84" s="30">
        <v>43755</v>
      </c>
      <c r="D84" s="34">
        <v>1</v>
      </c>
      <c r="E84" s="42" t="s">
        <v>67</v>
      </c>
      <c r="F84" s="99">
        <v>43764.806770833333</v>
      </c>
      <c r="G84" s="36" t="s">
        <v>196</v>
      </c>
    </row>
    <row r="85" spans="1:26" ht="13.2">
      <c r="A85" s="16" t="s">
        <v>296</v>
      </c>
      <c r="B85" s="16" t="s">
        <v>297</v>
      </c>
      <c r="C85" s="30">
        <v>43755</v>
      </c>
      <c r="D85" s="34">
        <v>1</v>
      </c>
      <c r="E85" s="42" t="s">
        <v>67</v>
      </c>
      <c r="F85" s="33">
        <v>43755.560671296298</v>
      </c>
      <c r="G85" s="36" t="s">
        <v>366</v>
      </c>
    </row>
    <row r="86" spans="1:26" ht="13.2">
      <c r="A86" s="16" t="s">
        <v>209</v>
      </c>
      <c r="B86" s="64" t="s">
        <v>210</v>
      </c>
      <c r="C86" s="30">
        <v>43755</v>
      </c>
      <c r="D86" s="34">
        <v>4</v>
      </c>
      <c r="E86" s="42" t="s">
        <v>67</v>
      </c>
      <c r="F86" s="27" t="s">
        <v>107</v>
      </c>
    </row>
    <row r="87" spans="1:26" ht="13.2">
      <c r="A87" s="16" t="s">
        <v>205</v>
      </c>
      <c r="B87" s="16" t="s">
        <v>206</v>
      </c>
      <c r="C87" s="30">
        <v>43755</v>
      </c>
      <c r="D87" s="34">
        <v>4</v>
      </c>
      <c r="E87" s="42" t="s">
        <v>67</v>
      </c>
      <c r="F87" s="27" t="s">
        <v>107</v>
      </c>
      <c r="G87" s="36"/>
    </row>
    <row r="88" spans="1:26" ht="13.2">
      <c r="A88" s="69" t="s">
        <v>199</v>
      </c>
      <c r="B88" s="69" t="s">
        <v>201</v>
      </c>
      <c r="C88" s="30">
        <v>43755</v>
      </c>
      <c r="D88" s="34">
        <v>1</v>
      </c>
      <c r="E88" s="42" t="s">
        <v>67</v>
      </c>
      <c r="F88" s="99">
        <v>43776.706342592595</v>
      </c>
      <c r="G88" s="36"/>
    </row>
    <row r="89" spans="1:26" ht="13.2">
      <c r="A89" s="40" t="s">
        <v>168</v>
      </c>
      <c r="B89" s="40" t="s">
        <v>169</v>
      </c>
      <c r="C89" s="30">
        <v>43755</v>
      </c>
      <c r="D89" s="54">
        <v>1</v>
      </c>
      <c r="E89" s="56" t="s">
        <v>67</v>
      </c>
      <c r="F89" s="66">
        <v>43764.475393518522</v>
      </c>
      <c r="G89" s="59"/>
      <c r="H89" s="5"/>
      <c r="I89" s="5"/>
      <c r="J89" s="5"/>
      <c r="K89" s="5"/>
      <c r="L89" s="5"/>
      <c r="M89" s="5"/>
      <c r="N89" s="5"/>
      <c r="O89" s="5"/>
      <c r="P89" s="5"/>
      <c r="Q89" s="5"/>
      <c r="R89" s="5"/>
      <c r="S89" s="5"/>
      <c r="T89" s="5"/>
      <c r="U89" s="5"/>
      <c r="V89" s="5"/>
      <c r="W89" s="5"/>
      <c r="X89" s="5"/>
      <c r="Y89" s="5"/>
      <c r="Z89" s="5"/>
    </row>
    <row r="90" spans="1:26" ht="13.2">
      <c r="A90" s="16" t="s">
        <v>58</v>
      </c>
      <c r="B90" s="16" t="s">
        <v>59</v>
      </c>
      <c r="C90" s="104">
        <v>43762</v>
      </c>
      <c r="D90" s="34">
        <v>3</v>
      </c>
      <c r="E90" s="42" t="s">
        <v>89</v>
      </c>
      <c r="F90" s="33" t="s">
        <v>107</v>
      </c>
      <c r="G90" s="106" t="s">
        <v>369</v>
      </c>
    </row>
    <row r="91" spans="1:26" ht="13.2">
      <c r="A91" s="16" t="s">
        <v>232</v>
      </c>
      <c r="B91" s="16" t="s">
        <v>233</v>
      </c>
      <c r="C91" s="30">
        <v>43762</v>
      </c>
      <c r="D91" s="34">
        <v>2</v>
      </c>
      <c r="E91" s="42" t="s">
        <v>89</v>
      </c>
      <c r="F91" s="33">
        <v>43765.467905092592</v>
      </c>
      <c r="G91" s="36" t="s">
        <v>236</v>
      </c>
    </row>
    <row r="92" spans="1:26" ht="13.2">
      <c r="A92" s="16" t="s">
        <v>74</v>
      </c>
      <c r="B92" s="16" t="s">
        <v>75</v>
      </c>
      <c r="C92" s="30">
        <v>43762</v>
      </c>
      <c r="D92" s="34">
        <v>2</v>
      </c>
      <c r="E92" s="42" t="s">
        <v>67</v>
      </c>
      <c r="F92" s="36" t="s">
        <v>107</v>
      </c>
      <c r="G92" s="96" t="s">
        <v>371</v>
      </c>
    </row>
    <row r="93" spans="1:26" ht="13.2">
      <c r="A93" s="36" t="s">
        <v>209</v>
      </c>
      <c r="B93" s="64" t="s">
        <v>210</v>
      </c>
      <c r="C93" s="30">
        <v>43762</v>
      </c>
      <c r="D93" s="34">
        <v>5</v>
      </c>
      <c r="E93" s="42" t="s">
        <v>67</v>
      </c>
      <c r="F93" s="107" t="s">
        <v>107</v>
      </c>
      <c r="G93" s="39"/>
    </row>
    <row r="94" spans="1:26" ht="13.2">
      <c r="A94" s="36" t="s">
        <v>205</v>
      </c>
      <c r="B94" s="16" t="s">
        <v>206</v>
      </c>
      <c r="C94" s="30">
        <v>43762</v>
      </c>
      <c r="D94" s="34">
        <v>5</v>
      </c>
      <c r="E94" s="42" t="s">
        <v>67</v>
      </c>
      <c r="F94" s="107" t="s">
        <v>107</v>
      </c>
      <c r="G94" s="39"/>
    </row>
    <row r="95" spans="1:26" ht="13.2">
      <c r="A95" s="36" t="s">
        <v>192</v>
      </c>
      <c r="B95" s="16" t="s">
        <v>194</v>
      </c>
      <c r="C95" s="30">
        <v>43762</v>
      </c>
      <c r="D95" s="34">
        <v>1</v>
      </c>
      <c r="E95" s="42" t="s">
        <v>67</v>
      </c>
      <c r="F95" s="108">
        <v>43769.709317129629</v>
      </c>
      <c r="G95" s="96" t="s">
        <v>373</v>
      </c>
    </row>
    <row r="96" spans="1:26" ht="13.2">
      <c r="A96" s="16" t="s">
        <v>338</v>
      </c>
      <c r="B96" s="16" t="s">
        <v>339</v>
      </c>
      <c r="C96" s="30">
        <v>43762</v>
      </c>
      <c r="D96" s="34">
        <v>1</v>
      </c>
      <c r="E96" s="42" t="s">
        <v>375</v>
      </c>
      <c r="F96" s="108">
        <v>43776.02716435185</v>
      </c>
      <c r="G96" s="36"/>
    </row>
    <row r="97" spans="1:26" ht="13.2">
      <c r="A97" s="40" t="s">
        <v>168</v>
      </c>
      <c r="B97" s="40" t="s">
        <v>169</v>
      </c>
      <c r="C97" s="53">
        <v>43762</v>
      </c>
      <c r="D97" s="54">
        <v>2</v>
      </c>
      <c r="E97" s="56" t="s">
        <v>67</v>
      </c>
      <c r="F97" s="66">
        <v>43762.739189814813</v>
      </c>
      <c r="G97" s="59" t="s">
        <v>236</v>
      </c>
      <c r="H97" s="5"/>
      <c r="I97" s="5"/>
      <c r="J97" s="5"/>
      <c r="K97" s="5"/>
      <c r="L97" s="5"/>
      <c r="M97" s="5"/>
      <c r="N97" s="5"/>
      <c r="O97" s="5"/>
      <c r="P97" s="5"/>
      <c r="Q97" s="5"/>
      <c r="R97" s="5"/>
      <c r="S97" s="5"/>
      <c r="T97" s="5"/>
      <c r="U97" s="5"/>
      <c r="V97" s="5"/>
      <c r="W97" s="5"/>
      <c r="X97" s="5"/>
      <c r="Y97" s="5"/>
      <c r="Z97" s="5"/>
    </row>
    <row r="98" spans="1:26" ht="13.2">
      <c r="A98" s="36" t="s">
        <v>58</v>
      </c>
      <c r="B98" s="16" t="s">
        <v>59</v>
      </c>
      <c r="C98" s="30">
        <v>43769</v>
      </c>
      <c r="D98" s="34">
        <v>4</v>
      </c>
      <c r="E98" s="42" t="s">
        <v>375</v>
      </c>
      <c r="F98" s="36" t="s">
        <v>107</v>
      </c>
      <c r="G98" s="109" t="s">
        <v>379</v>
      </c>
    </row>
    <row r="99" spans="1:26" ht="13.2">
      <c r="A99" s="69" t="s">
        <v>35</v>
      </c>
      <c r="B99" s="16" t="s">
        <v>36</v>
      </c>
      <c r="C99" s="30">
        <v>43769</v>
      </c>
      <c r="D99" s="34">
        <v>3</v>
      </c>
      <c r="E99" s="42" t="s">
        <v>67</v>
      </c>
      <c r="F99" s="36" t="s">
        <v>107</v>
      </c>
      <c r="G99" s="86" t="s">
        <v>381</v>
      </c>
    </row>
    <row r="100" spans="1:26" ht="13.2">
      <c r="A100" s="36" t="s">
        <v>319</v>
      </c>
      <c r="B100" s="16" t="s">
        <v>320</v>
      </c>
      <c r="C100" s="30">
        <v>43769</v>
      </c>
      <c r="D100" s="34">
        <v>2</v>
      </c>
      <c r="E100" s="42" t="s">
        <v>67</v>
      </c>
      <c r="F100" s="36" t="s">
        <v>107</v>
      </c>
      <c r="G100" s="39"/>
    </row>
    <row r="101" spans="1:26" ht="13.2">
      <c r="A101" s="16" t="s">
        <v>282</v>
      </c>
      <c r="B101" s="16" t="s">
        <v>283</v>
      </c>
      <c r="C101" s="30">
        <v>43769</v>
      </c>
      <c r="D101" s="34">
        <v>2</v>
      </c>
      <c r="E101" s="42" t="s">
        <v>67</v>
      </c>
      <c r="F101" s="33">
        <v>43769.746863425928</v>
      </c>
      <c r="G101" s="86" t="s">
        <v>383</v>
      </c>
    </row>
    <row r="102" spans="1:26" ht="13.2">
      <c r="A102" s="16" t="s">
        <v>296</v>
      </c>
      <c r="B102" s="16" t="s">
        <v>297</v>
      </c>
      <c r="C102" s="30">
        <v>43769</v>
      </c>
      <c r="D102" s="34">
        <v>2</v>
      </c>
      <c r="E102" s="42" t="s">
        <v>67</v>
      </c>
      <c r="F102" s="33">
        <v>43773.749490740738</v>
      </c>
      <c r="G102" s="36" t="s">
        <v>385</v>
      </c>
    </row>
    <row r="103" spans="1:26" ht="13.2">
      <c r="A103" s="16" t="s">
        <v>77</v>
      </c>
      <c r="B103" s="16" t="s">
        <v>79</v>
      </c>
      <c r="C103" s="30">
        <v>43769</v>
      </c>
      <c r="D103" s="34">
        <v>2</v>
      </c>
      <c r="E103" s="42" t="s">
        <v>67</v>
      </c>
      <c r="F103" s="36" t="s">
        <v>107</v>
      </c>
      <c r="G103" s="39"/>
    </row>
    <row r="104" spans="1:26" ht="13.2">
      <c r="A104" s="16" t="s">
        <v>65</v>
      </c>
      <c r="B104" s="16" t="s">
        <v>66</v>
      </c>
      <c r="C104" s="30">
        <v>43769</v>
      </c>
      <c r="D104" s="34">
        <v>2</v>
      </c>
      <c r="E104" s="42" t="s">
        <v>67</v>
      </c>
      <c r="F104" s="33">
        <v>43778.846319444441</v>
      </c>
      <c r="G104" s="36" t="s">
        <v>385</v>
      </c>
    </row>
    <row r="105" spans="1:26" ht="13.2">
      <c r="A105" s="64" t="s">
        <v>325</v>
      </c>
      <c r="B105" s="16" t="s">
        <v>326</v>
      </c>
      <c r="C105" s="30">
        <v>43769</v>
      </c>
      <c r="D105" s="34">
        <v>1</v>
      </c>
      <c r="E105" s="42" t="s">
        <v>67</v>
      </c>
      <c r="F105" s="98">
        <v>43772.530138888891</v>
      </c>
      <c r="G105" s="36" t="s">
        <v>236</v>
      </c>
    </row>
    <row r="106" spans="1:26" ht="13.2">
      <c r="A106" s="69" t="s">
        <v>238</v>
      </c>
      <c r="B106" s="16" t="s">
        <v>239</v>
      </c>
      <c r="C106" s="30">
        <v>43769</v>
      </c>
      <c r="D106" s="34">
        <v>1</v>
      </c>
      <c r="E106" s="42" t="s">
        <v>67</v>
      </c>
      <c r="F106" s="50" t="s">
        <v>107</v>
      </c>
      <c r="G106" s="86" t="s">
        <v>388</v>
      </c>
    </row>
    <row r="107" spans="1:26" ht="13.2">
      <c r="A107" s="69" t="s">
        <v>242</v>
      </c>
      <c r="B107" s="16" t="s">
        <v>243</v>
      </c>
      <c r="C107" s="30">
        <v>43769</v>
      </c>
      <c r="D107" s="34">
        <v>1</v>
      </c>
      <c r="E107" s="42" t="s">
        <v>67</v>
      </c>
      <c r="F107" s="99">
        <v>43772.642361111109</v>
      </c>
      <c r="G107" s="36" t="s">
        <v>389</v>
      </c>
    </row>
    <row r="108" spans="1:26" ht="13.2">
      <c r="A108" s="110" t="s">
        <v>197</v>
      </c>
      <c r="B108" s="110" t="s">
        <v>198</v>
      </c>
      <c r="C108" s="111">
        <v>43776</v>
      </c>
      <c r="D108" s="112">
        <v>4</v>
      </c>
      <c r="E108" s="113" t="s">
        <v>67</v>
      </c>
      <c r="F108" s="102">
        <v>43819.368055555555</v>
      </c>
      <c r="G108" s="114" t="s">
        <v>394</v>
      </c>
      <c r="H108" s="115"/>
      <c r="I108" s="115"/>
      <c r="J108" s="115"/>
      <c r="K108" s="115"/>
      <c r="L108" s="115"/>
      <c r="M108" s="115"/>
      <c r="N108" s="115"/>
      <c r="O108" s="115"/>
      <c r="P108" s="115"/>
      <c r="Q108" s="115"/>
      <c r="R108" s="115"/>
      <c r="S108" s="115"/>
      <c r="T108" s="115"/>
      <c r="U108" s="115"/>
      <c r="V108" s="115"/>
      <c r="W108" s="115"/>
      <c r="X108" s="115"/>
      <c r="Y108" s="115"/>
      <c r="Z108" s="115"/>
    </row>
    <row r="109" spans="1:26" ht="13.2">
      <c r="A109" s="16" t="s">
        <v>87</v>
      </c>
      <c r="B109" s="16" t="s">
        <v>88</v>
      </c>
      <c r="C109" s="30">
        <v>43776</v>
      </c>
      <c r="D109" s="34">
        <v>3</v>
      </c>
      <c r="E109" s="42" t="s">
        <v>67</v>
      </c>
      <c r="F109" s="33">
        <v>43780.632245370369</v>
      </c>
      <c r="G109" s="39"/>
    </row>
    <row r="110" spans="1:26" ht="13.2">
      <c r="A110" s="73" t="s">
        <v>319</v>
      </c>
      <c r="B110" s="16" t="s">
        <v>320</v>
      </c>
      <c r="C110" s="30">
        <v>43776</v>
      </c>
      <c r="D110" s="34">
        <v>3</v>
      </c>
      <c r="E110" s="42" t="s">
        <v>67</v>
      </c>
      <c r="F110" s="99">
        <v>43790.04478009259</v>
      </c>
      <c r="G110" s="39"/>
    </row>
    <row r="111" spans="1:26" ht="13.2">
      <c r="A111" s="16" t="s">
        <v>77</v>
      </c>
      <c r="B111" s="16" t="s">
        <v>79</v>
      </c>
      <c r="C111" s="70">
        <v>43776</v>
      </c>
      <c r="D111" s="34">
        <v>3</v>
      </c>
      <c r="E111" s="42" t="s">
        <v>67</v>
      </c>
      <c r="F111" s="33">
        <v>43777.097268518519</v>
      </c>
      <c r="G111" s="39"/>
    </row>
    <row r="112" spans="1:26" ht="13.2">
      <c r="A112" s="16" t="s">
        <v>74</v>
      </c>
      <c r="B112" s="16" t="s">
        <v>75</v>
      </c>
      <c r="C112" s="70">
        <v>43776</v>
      </c>
      <c r="D112" s="34">
        <v>3</v>
      </c>
      <c r="E112" s="42" t="s">
        <v>67</v>
      </c>
      <c r="F112" s="33">
        <v>43783.736296296294</v>
      </c>
      <c r="G112" s="86" t="s">
        <v>399</v>
      </c>
    </row>
    <row r="113" spans="1:26" ht="13.2">
      <c r="A113" s="16" t="s">
        <v>296</v>
      </c>
      <c r="B113" s="16" t="s">
        <v>297</v>
      </c>
      <c r="C113" s="70">
        <v>43776</v>
      </c>
      <c r="D113" s="34">
        <v>3</v>
      </c>
      <c r="E113" s="42" t="s">
        <v>67</v>
      </c>
      <c r="F113" s="33">
        <v>43783.407337962963</v>
      </c>
      <c r="G113" s="27" t="s">
        <v>401</v>
      </c>
    </row>
    <row r="114" spans="1:26" ht="13.2">
      <c r="A114" s="16" t="s">
        <v>62</v>
      </c>
      <c r="B114" s="16" t="s">
        <v>63</v>
      </c>
      <c r="C114" s="70">
        <v>43776</v>
      </c>
      <c r="D114" s="34">
        <v>3</v>
      </c>
      <c r="E114" s="42" t="s">
        <v>67</v>
      </c>
      <c r="F114" s="33">
        <v>43783.575381944444</v>
      </c>
      <c r="G114" s="39"/>
    </row>
    <row r="115" spans="1:26" ht="13.2">
      <c r="A115" s="73" t="s">
        <v>317</v>
      </c>
      <c r="B115" s="16" t="s">
        <v>318</v>
      </c>
      <c r="C115" s="30">
        <v>43776</v>
      </c>
      <c r="D115" s="34">
        <v>2</v>
      </c>
      <c r="E115" s="42" t="s">
        <v>67</v>
      </c>
      <c r="F115" s="117"/>
      <c r="G115" s="86" t="s">
        <v>224</v>
      </c>
    </row>
    <row r="116" spans="1:26" ht="13.2">
      <c r="A116" s="16" t="s">
        <v>60</v>
      </c>
      <c r="B116" s="16" t="s">
        <v>61</v>
      </c>
      <c r="C116" s="70">
        <v>43776</v>
      </c>
      <c r="D116" s="34">
        <v>2</v>
      </c>
      <c r="E116" s="42" t="s">
        <v>67</v>
      </c>
      <c r="F116" s="33">
        <v>43783.707881944443</v>
      </c>
      <c r="G116" s="86" t="s">
        <v>402</v>
      </c>
    </row>
    <row r="117" spans="1:26" ht="13.2">
      <c r="A117" s="16" t="s">
        <v>85</v>
      </c>
      <c r="B117" s="16" t="s">
        <v>86</v>
      </c>
      <c r="C117" s="70">
        <v>43776</v>
      </c>
      <c r="D117" s="34">
        <v>2</v>
      </c>
      <c r="E117" s="42"/>
      <c r="F117" s="33">
        <v>43782.895358796297</v>
      </c>
      <c r="G117" s="86" t="s">
        <v>404</v>
      </c>
    </row>
    <row r="118" spans="1:26" ht="13.2">
      <c r="A118" s="16" t="s">
        <v>128</v>
      </c>
      <c r="B118" s="16" t="s">
        <v>129</v>
      </c>
      <c r="C118" s="70">
        <v>43776</v>
      </c>
      <c r="D118" s="34">
        <v>2</v>
      </c>
      <c r="E118" s="42" t="s">
        <v>67</v>
      </c>
      <c r="F118" s="117"/>
      <c r="G118" s="86" t="s">
        <v>224</v>
      </c>
    </row>
    <row r="119" spans="1:26" ht="13.2">
      <c r="A119" s="16" t="s">
        <v>135</v>
      </c>
      <c r="B119" s="16" t="s">
        <v>136</v>
      </c>
      <c r="C119" s="30">
        <v>43776</v>
      </c>
      <c r="D119" s="34">
        <v>1</v>
      </c>
      <c r="E119" s="42" t="s">
        <v>67</v>
      </c>
      <c r="F119" s="50"/>
      <c r="G119" s="86" t="s">
        <v>224</v>
      </c>
    </row>
    <row r="120" spans="1:26" ht="13.2">
      <c r="A120" s="16" t="s">
        <v>345</v>
      </c>
      <c r="B120" s="16" t="s">
        <v>347</v>
      </c>
      <c r="C120" s="30">
        <v>43776</v>
      </c>
      <c r="D120" s="34">
        <v>1</v>
      </c>
      <c r="E120" s="42" t="s">
        <v>67</v>
      </c>
      <c r="F120" s="74">
        <v>43783.609513888892</v>
      </c>
      <c r="G120" s="86" t="s">
        <v>402</v>
      </c>
    </row>
    <row r="121" spans="1:26" ht="13.2">
      <c r="A121" s="16" t="s">
        <v>165</v>
      </c>
      <c r="B121" s="16" t="s">
        <v>166</v>
      </c>
      <c r="C121" s="70">
        <v>43776</v>
      </c>
      <c r="D121" s="34">
        <v>1</v>
      </c>
      <c r="E121" s="42" t="s">
        <v>67</v>
      </c>
      <c r="F121" s="118">
        <v>43793.517060185186</v>
      </c>
      <c r="G121" s="39"/>
    </row>
    <row r="122" spans="1:26" ht="13.2">
      <c r="A122" s="16" t="s">
        <v>226</v>
      </c>
      <c r="B122" s="16" t="s">
        <v>227</v>
      </c>
      <c r="C122" s="70">
        <v>43776</v>
      </c>
      <c r="D122" s="34">
        <v>1</v>
      </c>
      <c r="E122" s="42" t="s">
        <v>67</v>
      </c>
      <c r="F122" s="117"/>
      <c r="G122" s="86" t="s">
        <v>224</v>
      </c>
    </row>
    <row r="123" spans="1:26" ht="13.2">
      <c r="A123" s="16" t="s">
        <v>261</v>
      </c>
      <c r="B123" s="16" t="s">
        <v>263</v>
      </c>
      <c r="C123" s="70">
        <v>43776</v>
      </c>
      <c r="D123" s="34">
        <v>1</v>
      </c>
      <c r="E123" s="42" t="s">
        <v>67</v>
      </c>
      <c r="F123" s="33">
        <v>43783.642789351848</v>
      </c>
      <c r="G123" s="86" t="s">
        <v>402</v>
      </c>
    </row>
    <row r="124" spans="1:26" ht="13.2">
      <c r="A124" s="16" t="s">
        <v>338</v>
      </c>
      <c r="B124" s="16" t="s">
        <v>339</v>
      </c>
      <c r="C124" s="70">
        <v>43776</v>
      </c>
      <c r="D124" s="34">
        <v>2</v>
      </c>
      <c r="E124" s="42" t="s">
        <v>250</v>
      </c>
      <c r="F124" s="98">
        <v>43776.527708333335</v>
      </c>
      <c r="G124" s="86" t="s">
        <v>402</v>
      </c>
    </row>
    <row r="125" spans="1:26" ht="13.2">
      <c r="A125" s="16" t="s">
        <v>180</v>
      </c>
      <c r="B125" s="16" t="s">
        <v>181</v>
      </c>
      <c r="C125" s="30">
        <v>43776</v>
      </c>
      <c r="D125" s="34">
        <v>3</v>
      </c>
      <c r="E125" s="42" t="s">
        <v>250</v>
      </c>
      <c r="G125" s="86" t="s">
        <v>224</v>
      </c>
    </row>
    <row r="126" spans="1:26" ht="13.2">
      <c r="A126" s="40" t="s">
        <v>137</v>
      </c>
      <c r="B126" s="40" t="s">
        <v>138</v>
      </c>
      <c r="C126" s="53">
        <v>43776</v>
      </c>
      <c r="D126" s="54">
        <v>1</v>
      </c>
      <c r="E126" s="56" t="s">
        <v>250</v>
      </c>
      <c r="F126" s="119"/>
      <c r="G126" s="120" t="s">
        <v>224</v>
      </c>
      <c r="H126" s="5"/>
      <c r="I126" s="5"/>
      <c r="J126" s="5"/>
      <c r="K126" s="5"/>
      <c r="L126" s="5"/>
      <c r="M126" s="5"/>
      <c r="N126" s="5"/>
      <c r="O126" s="5"/>
      <c r="P126" s="5"/>
      <c r="Q126" s="5"/>
      <c r="R126" s="5"/>
      <c r="S126" s="5"/>
      <c r="T126" s="5"/>
      <c r="U126" s="5"/>
      <c r="V126" s="5"/>
      <c r="W126" s="5"/>
      <c r="X126" s="5"/>
      <c r="Y126" s="5"/>
      <c r="Z126" s="5"/>
    </row>
    <row r="127" spans="1:26" ht="13.2">
      <c r="A127" s="16" t="s">
        <v>58</v>
      </c>
      <c r="B127" s="16" t="s">
        <v>59</v>
      </c>
      <c r="C127" s="30">
        <v>43783</v>
      </c>
      <c r="D127" s="34">
        <v>5</v>
      </c>
      <c r="E127" s="42" t="s">
        <v>67</v>
      </c>
      <c r="F127" s="50" t="s">
        <v>107</v>
      </c>
      <c r="G127" s="36" t="s">
        <v>413</v>
      </c>
    </row>
    <row r="128" spans="1:26" ht="13.2">
      <c r="A128" s="16" t="s">
        <v>135</v>
      </c>
      <c r="B128" s="16" t="s">
        <v>136</v>
      </c>
      <c r="C128" s="30">
        <v>43783</v>
      </c>
      <c r="D128" s="34">
        <v>2</v>
      </c>
      <c r="E128" s="42" t="s">
        <v>375</v>
      </c>
      <c r="F128" s="50"/>
      <c r="G128" s="86" t="s">
        <v>414</v>
      </c>
    </row>
    <row r="129" spans="1:26" ht="13.2">
      <c r="A129" s="4" t="s">
        <v>81</v>
      </c>
      <c r="B129" s="16" t="s">
        <v>82</v>
      </c>
      <c r="C129" s="30">
        <v>43783</v>
      </c>
      <c r="D129" s="34">
        <v>2</v>
      </c>
      <c r="E129" s="42" t="s">
        <v>67</v>
      </c>
      <c r="F129" s="50" t="s">
        <v>107</v>
      </c>
      <c r="G129" s="39"/>
    </row>
    <row r="130" spans="1:26" ht="13.2">
      <c r="A130" s="16" t="s">
        <v>72</v>
      </c>
      <c r="B130" s="16" t="s">
        <v>73</v>
      </c>
      <c r="C130" s="30">
        <v>43783</v>
      </c>
      <c r="D130" s="34">
        <v>2</v>
      </c>
      <c r="E130" s="42" t="s">
        <v>67</v>
      </c>
      <c r="F130" s="33">
        <v>43790.589062500003</v>
      </c>
      <c r="G130" s="39"/>
    </row>
    <row r="131" spans="1:26" ht="13.2">
      <c r="A131" s="16" t="s">
        <v>288</v>
      </c>
      <c r="B131" s="16" t="s">
        <v>290</v>
      </c>
      <c r="C131" s="30">
        <v>43783</v>
      </c>
      <c r="D131" s="34">
        <v>2</v>
      </c>
      <c r="E131" s="42" t="s">
        <v>67</v>
      </c>
      <c r="F131" s="50" t="s">
        <v>107</v>
      </c>
      <c r="G131" s="39"/>
    </row>
    <row r="132" spans="1:26" ht="13.2">
      <c r="A132" s="16" t="s">
        <v>228</v>
      </c>
      <c r="B132" s="16" t="s">
        <v>229</v>
      </c>
      <c r="C132" s="30">
        <v>43783</v>
      </c>
      <c r="D132" s="34">
        <v>2</v>
      </c>
      <c r="E132" s="42" t="s">
        <v>67</v>
      </c>
      <c r="F132" s="117"/>
      <c r="G132" s="86" t="s">
        <v>417</v>
      </c>
    </row>
    <row r="133" spans="1:26" ht="13.2">
      <c r="A133" s="16" t="s">
        <v>184</v>
      </c>
      <c r="B133" s="16" t="s">
        <v>185</v>
      </c>
      <c r="C133" s="30">
        <v>43783</v>
      </c>
      <c r="D133" s="34">
        <v>2</v>
      </c>
      <c r="E133" s="42" t="s">
        <v>67</v>
      </c>
      <c r="F133" s="50" t="s">
        <v>107</v>
      </c>
      <c r="G133" s="39"/>
    </row>
    <row r="134" spans="1:26" ht="13.2">
      <c r="A134" s="16" t="s">
        <v>156</v>
      </c>
      <c r="B134" s="16" t="s">
        <v>157</v>
      </c>
      <c r="C134" s="30">
        <v>43783</v>
      </c>
      <c r="D134" s="34">
        <v>2</v>
      </c>
      <c r="E134" s="42" t="s">
        <v>67</v>
      </c>
      <c r="F134" s="50" t="s">
        <v>107</v>
      </c>
      <c r="G134" s="39"/>
    </row>
    <row r="135" spans="1:26" ht="13.2">
      <c r="A135" s="16" t="s">
        <v>120</v>
      </c>
      <c r="B135" s="16" t="s">
        <v>121</v>
      </c>
      <c r="C135" s="30">
        <v>43783</v>
      </c>
      <c r="D135" s="34">
        <v>2</v>
      </c>
      <c r="E135" s="42" t="s">
        <v>67</v>
      </c>
      <c r="F135" s="33">
        <v>43789.910509259258</v>
      </c>
      <c r="G135" s="39"/>
    </row>
    <row r="136" spans="1:26" ht="13.2">
      <c r="A136" s="16" t="s">
        <v>291</v>
      </c>
      <c r="B136" s="16" t="s">
        <v>292</v>
      </c>
      <c r="C136" s="30">
        <v>43783</v>
      </c>
      <c r="D136" s="34">
        <v>1</v>
      </c>
      <c r="E136" s="42" t="s">
        <v>67</v>
      </c>
      <c r="F136" s="50" t="s">
        <v>107</v>
      </c>
      <c r="G136" s="39"/>
    </row>
    <row r="137" spans="1:26" ht="13.2">
      <c r="A137" s="16" t="s">
        <v>248</v>
      </c>
      <c r="B137" s="16" t="s">
        <v>249</v>
      </c>
      <c r="C137" s="30">
        <v>43783</v>
      </c>
      <c r="D137" s="34">
        <v>1</v>
      </c>
      <c r="E137" s="42" t="s">
        <v>67</v>
      </c>
      <c r="F137" s="50"/>
      <c r="G137" s="86" t="s">
        <v>422</v>
      </c>
    </row>
    <row r="138" spans="1:26" ht="13.2">
      <c r="A138" s="16" t="s">
        <v>39</v>
      </c>
      <c r="B138" s="16" t="s">
        <v>40</v>
      </c>
      <c r="C138" s="30">
        <v>43783</v>
      </c>
      <c r="D138" s="34">
        <v>1</v>
      </c>
      <c r="E138" s="42" t="s">
        <v>67</v>
      </c>
      <c r="F138" s="4" t="s">
        <v>107</v>
      </c>
      <c r="G138" s="39"/>
    </row>
    <row r="139" spans="1:26" ht="13.2">
      <c r="A139" s="16" t="s">
        <v>62</v>
      </c>
      <c r="B139" s="16" t="s">
        <v>63</v>
      </c>
      <c r="C139" s="30">
        <v>43783</v>
      </c>
      <c r="D139" s="34">
        <v>4</v>
      </c>
      <c r="E139" s="42" t="s">
        <v>250</v>
      </c>
      <c r="F139" s="50" t="s">
        <v>107</v>
      </c>
      <c r="G139" s="36"/>
    </row>
    <row r="140" spans="1:26" ht="13.2">
      <c r="A140" s="16" t="s">
        <v>60</v>
      </c>
      <c r="B140" s="16" t="s">
        <v>61</v>
      </c>
      <c r="C140" s="30">
        <v>43783</v>
      </c>
      <c r="D140" s="34">
        <v>3</v>
      </c>
      <c r="E140" s="42" t="s">
        <v>250</v>
      </c>
      <c r="F140" s="50" t="s">
        <v>107</v>
      </c>
      <c r="G140" s="86" t="s">
        <v>424</v>
      </c>
    </row>
    <row r="141" spans="1:26" ht="13.2">
      <c r="A141" s="40" t="s">
        <v>48</v>
      </c>
      <c r="B141" s="40" t="s">
        <v>49</v>
      </c>
      <c r="C141" s="53">
        <v>43783</v>
      </c>
      <c r="D141" s="54">
        <v>2</v>
      </c>
      <c r="E141" s="56" t="s">
        <v>250</v>
      </c>
      <c r="F141" s="100" t="s">
        <v>107</v>
      </c>
      <c r="G141" s="120" t="s">
        <v>426</v>
      </c>
      <c r="H141" s="5"/>
      <c r="I141" s="5"/>
      <c r="J141" s="5"/>
      <c r="K141" s="5"/>
      <c r="L141" s="5"/>
      <c r="M141" s="5"/>
      <c r="N141" s="5"/>
      <c r="O141" s="5"/>
      <c r="P141" s="5"/>
      <c r="Q141" s="5"/>
      <c r="R141" s="5"/>
      <c r="S141" s="5"/>
      <c r="T141" s="5"/>
      <c r="U141" s="5"/>
      <c r="V141" s="5"/>
      <c r="W141" s="5"/>
      <c r="X141" s="5"/>
      <c r="Y141" s="5"/>
      <c r="Z141" s="5"/>
    </row>
    <row r="142" spans="1:26" ht="13.2">
      <c r="A142" s="16" t="s">
        <v>203</v>
      </c>
      <c r="B142" s="16" t="s">
        <v>204</v>
      </c>
      <c r="C142" s="30">
        <v>43790</v>
      </c>
      <c r="D142" s="34">
        <v>4</v>
      </c>
      <c r="E142" s="42" t="s">
        <v>67</v>
      </c>
      <c r="F142" s="50" t="s">
        <v>107</v>
      </c>
      <c r="G142" s="39"/>
    </row>
    <row r="143" spans="1:26" ht="13.2">
      <c r="A143" s="16" t="s">
        <v>141</v>
      </c>
      <c r="B143" s="16" t="s">
        <v>142</v>
      </c>
      <c r="C143" s="30">
        <v>43790</v>
      </c>
      <c r="D143" s="34">
        <v>3</v>
      </c>
      <c r="E143" s="42" t="s">
        <v>67</v>
      </c>
      <c r="F143" s="50" t="s">
        <v>107</v>
      </c>
      <c r="G143" s="39"/>
    </row>
    <row r="144" spans="1:26" ht="13.2">
      <c r="A144" s="16" t="s">
        <v>338</v>
      </c>
      <c r="B144" s="16" t="s">
        <v>339</v>
      </c>
      <c r="C144" s="30">
        <v>43790</v>
      </c>
      <c r="D144" s="34">
        <v>3</v>
      </c>
      <c r="E144" s="42" t="s">
        <v>67</v>
      </c>
      <c r="F144" s="121">
        <v>43798.309571759259</v>
      </c>
    </row>
    <row r="145" spans="1:26" ht="13.2">
      <c r="A145" s="16" t="s">
        <v>211</v>
      </c>
      <c r="B145" s="16" t="s">
        <v>212</v>
      </c>
      <c r="C145" s="30">
        <v>43790</v>
      </c>
      <c r="D145" s="34">
        <v>3</v>
      </c>
      <c r="E145" s="42" t="s">
        <v>67</v>
      </c>
      <c r="F145" s="50" t="s">
        <v>107</v>
      </c>
      <c r="G145" s="39"/>
    </row>
    <row r="146" spans="1:26" ht="13.2">
      <c r="A146" s="16" t="s">
        <v>355</v>
      </c>
      <c r="B146" s="16" t="s">
        <v>131</v>
      </c>
      <c r="C146" s="30">
        <v>43790</v>
      </c>
      <c r="D146" s="34">
        <v>3</v>
      </c>
      <c r="E146" s="42" t="s">
        <v>375</v>
      </c>
      <c r="F146" s="33">
        <v>43790.695914351854</v>
      </c>
      <c r="G146" s="86" t="s">
        <v>383</v>
      </c>
    </row>
    <row r="147" spans="1:26" ht="13.2">
      <c r="A147" s="16" t="s">
        <v>149</v>
      </c>
      <c r="B147" s="16" t="s">
        <v>151</v>
      </c>
      <c r="C147" s="30">
        <v>43790</v>
      </c>
      <c r="D147" s="34">
        <v>2</v>
      </c>
      <c r="E147" s="42" t="s">
        <v>67</v>
      </c>
      <c r="F147" s="50" t="s">
        <v>107</v>
      </c>
      <c r="G147" s="39"/>
    </row>
    <row r="148" spans="1:26" ht="13.2">
      <c r="A148" s="16" t="s">
        <v>291</v>
      </c>
      <c r="B148" s="16" t="s">
        <v>292</v>
      </c>
      <c r="C148" s="30">
        <v>43790</v>
      </c>
      <c r="D148" s="34">
        <v>2</v>
      </c>
      <c r="E148" s="42" t="s">
        <v>67</v>
      </c>
      <c r="F148" s="50" t="s">
        <v>107</v>
      </c>
      <c r="G148" s="39"/>
    </row>
    <row r="149" spans="1:26" ht="13.2">
      <c r="A149" s="16" t="s">
        <v>95</v>
      </c>
      <c r="B149" s="16" t="s">
        <v>96</v>
      </c>
      <c r="C149" s="30">
        <v>43790</v>
      </c>
      <c r="D149" s="34">
        <v>2</v>
      </c>
      <c r="E149" s="42" t="s">
        <v>67</v>
      </c>
      <c r="F149" s="50" t="s">
        <v>107</v>
      </c>
      <c r="G149" s="39"/>
    </row>
    <row r="150" spans="1:26" ht="13.2">
      <c r="A150" s="25" t="s">
        <v>126</v>
      </c>
      <c r="B150" s="16" t="s">
        <v>127</v>
      </c>
      <c r="C150" s="30">
        <v>43790</v>
      </c>
      <c r="D150" s="34">
        <v>2</v>
      </c>
      <c r="E150" s="42" t="s">
        <v>67</v>
      </c>
      <c r="F150" s="50" t="s">
        <v>107</v>
      </c>
      <c r="G150" s="39"/>
    </row>
    <row r="151" spans="1:26" ht="13.2">
      <c r="A151" s="16" t="s">
        <v>187</v>
      </c>
      <c r="B151" s="16" t="s">
        <v>188</v>
      </c>
      <c r="C151" s="30">
        <v>43790</v>
      </c>
      <c r="D151" s="34">
        <v>2</v>
      </c>
      <c r="E151" s="42" t="s">
        <v>67</v>
      </c>
      <c r="F151" s="117"/>
      <c r="G151" s="86" t="s">
        <v>224</v>
      </c>
    </row>
    <row r="152" spans="1:26" ht="13.2">
      <c r="A152" s="16" t="s">
        <v>238</v>
      </c>
      <c r="B152" s="16" t="s">
        <v>239</v>
      </c>
      <c r="C152" s="30">
        <v>43790</v>
      </c>
      <c r="D152" s="34">
        <v>2</v>
      </c>
      <c r="E152" s="42" t="s">
        <v>67</v>
      </c>
      <c r="F152" s="50" t="s">
        <v>107</v>
      </c>
      <c r="G152" s="39"/>
    </row>
    <row r="153" spans="1:26" ht="13.2">
      <c r="A153" s="16" t="s">
        <v>312</v>
      </c>
      <c r="B153" s="16" t="s">
        <v>313</v>
      </c>
      <c r="C153" s="30">
        <v>43790</v>
      </c>
      <c r="D153" s="34">
        <v>2</v>
      </c>
      <c r="E153" s="42" t="s">
        <v>67</v>
      </c>
      <c r="F153" s="33">
        <v>43789.942812499998</v>
      </c>
      <c r="G153" s="39"/>
    </row>
    <row r="154" spans="1:26" ht="13.2">
      <c r="A154" s="16" t="s">
        <v>111</v>
      </c>
      <c r="B154" s="16" t="s">
        <v>114</v>
      </c>
      <c r="C154" s="30">
        <v>43790</v>
      </c>
      <c r="D154" s="34">
        <v>1</v>
      </c>
      <c r="E154" s="42" t="s">
        <v>67</v>
      </c>
      <c r="F154" s="50"/>
      <c r="G154" s="86" t="s">
        <v>414</v>
      </c>
    </row>
    <row r="155" spans="1:26" ht="13.2">
      <c r="A155" s="16" t="s">
        <v>160</v>
      </c>
      <c r="B155" s="16" t="s">
        <v>161</v>
      </c>
      <c r="C155" s="30">
        <v>43790</v>
      </c>
      <c r="D155" s="34">
        <v>1</v>
      </c>
      <c r="E155" s="42" t="s">
        <v>67</v>
      </c>
      <c r="F155" s="33">
        <v>43798.835787037038</v>
      </c>
      <c r="G155" s="86" t="s">
        <v>383</v>
      </c>
    </row>
    <row r="156" spans="1:26" ht="13.2">
      <c r="A156" s="16" t="s">
        <v>58</v>
      </c>
      <c r="B156" s="16" t="s">
        <v>59</v>
      </c>
      <c r="C156" s="30">
        <v>43790</v>
      </c>
      <c r="D156" s="34">
        <v>6</v>
      </c>
      <c r="E156" s="42" t="s">
        <v>250</v>
      </c>
      <c r="F156" s="117"/>
      <c r="G156" s="86" t="s">
        <v>414</v>
      </c>
    </row>
    <row r="157" spans="1:26" ht="13.2">
      <c r="A157" s="40" t="s">
        <v>60</v>
      </c>
      <c r="B157" s="40" t="s">
        <v>61</v>
      </c>
      <c r="C157" s="30">
        <v>43790</v>
      </c>
      <c r="D157" s="54">
        <v>4</v>
      </c>
      <c r="E157" s="56" t="s">
        <v>250</v>
      </c>
      <c r="F157" s="100" t="s">
        <v>107</v>
      </c>
      <c r="G157" s="122"/>
      <c r="H157" s="5"/>
      <c r="I157" s="5"/>
      <c r="J157" s="5"/>
      <c r="K157" s="5"/>
      <c r="L157" s="5"/>
      <c r="M157" s="5"/>
      <c r="N157" s="5"/>
      <c r="O157" s="5"/>
      <c r="P157" s="5"/>
      <c r="Q157" s="5"/>
      <c r="R157" s="5"/>
      <c r="S157" s="5"/>
      <c r="T157" s="5"/>
      <c r="U157" s="5"/>
      <c r="V157" s="5"/>
      <c r="W157" s="5"/>
      <c r="X157" s="5"/>
      <c r="Y157" s="5"/>
      <c r="Z157" s="5"/>
    </row>
    <row r="158" spans="1:26" ht="13.2">
      <c r="A158" s="16" t="s">
        <v>133</v>
      </c>
      <c r="B158" s="16" t="s">
        <v>134</v>
      </c>
      <c r="C158" s="104">
        <v>43804</v>
      </c>
      <c r="D158" s="34">
        <v>2</v>
      </c>
      <c r="E158" s="42" t="s">
        <v>67</v>
      </c>
      <c r="F158" s="50" t="s">
        <v>107</v>
      </c>
      <c r="G158" s="39"/>
    </row>
    <row r="159" spans="1:26" ht="13.2">
      <c r="A159" s="16" t="s">
        <v>180</v>
      </c>
      <c r="B159" s="16" t="s">
        <v>181</v>
      </c>
      <c r="C159" s="30">
        <v>43804</v>
      </c>
      <c r="D159" s="34">
        <v>4</v>
      </c>
      <c r="E159" s="42" t="s">
        <v>67</v>
      </c>
      <c r="F159" s="50" t="s">
        <v>107</v>
      </c>
      <c r="G159" s="39"/>
    </row>
    <row r="160" spans="1:26" ht="13.2">
      <c r="A160" s="16" t="s">
        <v>58</v>
      </c>
      <c r="B160" s="16" t="s">
        <v>59</v>
      </c>
      <c r="C160" s="30">
        <v>43804</v>
      </c>
      <c r="D160" s="34">
        <v>7</v>
      </c>
      <c r="E160" s="42" t="s">
        <v>67</v>
      </c>
      <c r="F160" s="50" t="s">
        <v>107</v>
      </c>
      <c r="G160" s="39"/>
    </row>
    <row r="161" spans="1:7" ht="13.2">
      <c r="A161" s="16" t="s">
        <v>54</v>
      </c>
      <c r="B161" s="16" t="s">
        <v>55</v>
      </c>
      <c r="C161" s="30">
        <v>43804</v>
      </c>
      <c r="D161" s="34">
        <v>1</v>
      </c>
      <c r="E161" s="42" t="s">
        <v>67</v>
      </c>
      <c r="F161" s="50" t="s">
        <v>436</v>
      </c>
      <c r="G161" s="39"/>
    </row>
    <row r="162" spans="1:7" ht="13.2">
      <c r="A162" s="16" t="s">
        <v>285</v>
      </c>
      <c r="B162" s="16" t="s">
        <v>286</v>
      </c>
      <c r="C162" s="30">
        <v>43804</v>
      </c>
      <c r="D162" s="34">
        <v>2</v>
      </c>
      <c r="E162" s="42" t="s">
        <v>67</v>
      </c>
      <c r="F162" s="50" t="s">
        <v>107</v>
      </c>
      <c r="G162" s="39"/>
    </row>
    <row r="163" spans="1:7" ht="13.2">
      <c r="A163" s="16" t="s">
        <v>27</v>
      </c>
      <c r="B163" s="16" t="s">
        <v>28</v>
      </c>
      <c r="C163" s="30">
        <v>43804</v>
      </c>
      <c r="D163" s="34">
        <v>3</v>
      </c>
      <c r="E163" s="42" t="s">
        <v>67</v>
      </c>
      <c r="F163" s="50" t="s">
        <v>107</v>
      </c>
      <c r="G163" s="39"/>
    </row>
    <row r="164" spans="1:7" ht="13.2">
      <c r="A164" s="16" t="s">
        <v>35</v>
      </c>
      <c r="B164" s="16" t="s">
        <v>36</v>
      </c>
      <c r="C164" s="30">
        <v>43804</v>
      </c>
      <c r="D164" s="34">
        <v>4</v>
      </c>
      <c r="E164" s="42" t="s">
        <v>67</v>
      </c>
      <c r="F164" s="50" t="s">
        <v>107</v>
      </c>
      <c r="G164" s="39"/>
    </row>
    <row r="165" spans="1:7" ht="13.2">
      <c r="A165" s="16" t="s">
        <v>99</v>
      </c>
      <c r="B165" s="16" t="s">
        <v>100</v>
      </c>
      <c r="C165" s="30">
        <v>43804</v>
      </c>
      <c r="D165" s="34">
        <v>2</v>
      </c>
      <c r="E165" s="42" t="s">
        <v>67</v>
      </c>
      <c r="F165" s="33">
        <v>43805.430162037039</v>
      </c>
      <c r="G165" s="86" t="s">
        <v>383</v>
      </c>
    </row>
    <row r="166" spans="1:7" ht="13.2">
      <c r="A166" s="16" t="s">
        <v>255</v>
      </c>
      <c r="B166" s="16" t="s">
        <v>256</v>
      </c>
      <c r="C166" s="30">
        <v>43804</v>
      </c>
      <c r="D166" s="34">
        <v>1</v>
      </c>
      <c r="E166" s="42" t="s">
        <v>67</v>
      </c>
      <c r="F166" s="50" t="s">
        <v>107</v>
      </c>
      <c r="G166" s="39"/>
    </row>
    <row r="167" spans="1:7" ht="13.2">
      <c r="A167" s="16" t="s">
        <v>261</v>
      </c>
      <c r="B167" s="16" t="s">
        <v>263</v>
      </c>
      <c r="C167" s="30">
        <v>43804</v>
      </c>
      <c r="D167" s="34">
        <v>2</v>
      </c>
      <c r="E167" s="42" t="s">
        <v>67</v>
      </c>
      <c r="F167" s="50" t="s">
        <v>107</v>
      </c>
      <c r="G167" s="39"/>
    </row>
    <row r="168" spans="1:7" ht="13.2">
      <c r="A168" s="16" t="s">
        <v>265</v>
      </c>
      <c r="B168" s="16" t="s">
        <v>266</v>
      </c>
      <c r="C168" s="30">
        <v>43804</v>
      </c>
      <c r="D168" s="34">
        <v>1</v>
      </c>
      <c r="E168" s="42" t="s">
        <v>67</v>
      </c>
      <c r="F168" s="50" t="s">
        <v>107</v>
      </c>
      <c r="G168" s="39"/>
    </row>
    <row r="169" spans="1:7" ht="13.2">
      <c r="A169" s="16" t="s">
        <v>282</v>
      </c>
      <c r="B169" s="16" t="s">
        <v>283</v>
      </c>
      <c r="C169" s="30">
        <v>43804</v>
      </c>
      <c r="D169" s="34">
        <v>3</v>
      </c>
      <c r="E169" s="42" t="s">
        <v>67</v>
      </c>
      <c r="F169" s="50" t="s">
        <v>107</v>
      </c>
      <c r="G169" s="39"/>
    </row>
    <row r="170" spans="1:7" ht="13.2">
      <c r="A170" s="16" t="s">
        <v>296</v>
      </c>
      <c r="B170" s="16" t="s">
        <v>297</v>
      </c>
      <c r="C170" s="30">
        <v>43804</v>
      </c>
      <c r="D170" s="34">
        <v>4</v>
      </c>
      <c r="E170" s="42" t="s">
        <v>67</v>
      </c>
      <c r="F170" s="33">
        <v>43804.348449074074</v>
      </c>
      <c r="G170" s="39"/>
    </row>
    <row r="171" spans="1:7" ht="13.2">
      <c r="A171" s="16" t="s">
        <v>293</v>
      </c>
      <c r="B171" s="16" t="s">
        <v>294</v>
      </c>
      <c r="C171" s="30">
        <v>43804</v>
      </c>
      <c r="D171" s="34">
        <v>2</v>
      </c>
      <c r="E171" s="42" t="s">
        <v>67</v>
      </c>
      <c r="F171" s="33">
        <v>43810.582870370374</v>
      </c>
      <c r="G171" s="39"/>
    </row>
    <row r="172" spans="1:7" ht="13.2">
      <c r="A172" s="16" t="s">
        <v>310</v>
      </c>
      <c r="B172" s="16" t="s">
        <v>311</v>
      </c>
      <c r="C172" s="30">
        <v>43804</v>
      </c>
      <c r="D172" s="34">
        <v>2</v>
      </c>
      <c r="E172" s="42" t="s">
        <v>67</v>
      </c>
      <c r="F172" s="50" t="s">
        <v>107</v>
      </c>
      <c r="G172" s="39"/>
    </row>
    <row r="173" spans="1:7" ht="13.2">
      <c r="A173" s="16" t="s">
        <v>317</v>
      </c>
      <c r="B173" s="16" t="s">
        <v>318</v>
      </c>
      <c r="C173" s="30">
        <v>43804</v>
      </c>
      <c r="D173" s="34">
        <v>3</v>
      </c>
      <c r="E173" s="42" t="s">
        <v>67</v>
      </c>
      <c r="F173" s="50" t="s">
        <v>107</v>
      </c>
      <c r="G173" s="39"/>
    </row>
    <row r="174" spans="1:7" ht="13.2">
      <c r="A174" s="39" t="s">
        <v>81</v>
      </c>
      <c r="B174" s="16" t="s">
        <v>82</v>
      </c>
      <c r="C174" s="30">
        <v>43804</v>
      </c>
      <c r="D174" s="34">
        <v>3</v>
      </c>
      <c r="E174" s="42" t="s">
        <v>67</v>
      </c>
      <c r="F174" s="50" t="s">
        <v>107</v>
      </c>
      <c r="G174" s="39"/>
    </row>
    <row r="175" spans="1:7" ht="13.2">
      <c r="A175" s="16" t="s">
        <v>192</v>
      </c>
      <c r="B175" s="16" t="s">
        <v>194</v>
      </c>
      <c r="C175" s="30">
        <v>43804</v>
      </c>
      <c r="D175" s="34">
        <v>2</v>
      </c>
      <c r="E175" s="42" t="s">
        <v>67</v>
      </c>
      <c r="F175" s="50" t="s">
        <v>107</v>
      </c>
      <c r="G175" s="86" t="s">
        <v>440</v>
      </c>
    </row>
    <row r="176" spans="1:7" ht="13.2">
      <c r="A176" s="16" t="s">
        <v>60</v>
      </c>
      <c r="B176" s="16" t="s">
        <v>61</v>
      </c>
      <c r="C176" s="30">
        <v>43804</v>
      </c>
      <c r="D176" s="34">
        <v>5</v>
      </c>
      <c r="E176" s="42" t="s">
        <v>250</v>
      </c>
      <c r="F176" s="50" t="s">
        <v>107</v>
      </c>
      <c r="G176" s="86" t="s">
        <v>440</v>
      </c>
    </row>
    <row r="177" spans="1:8" ht="13.2">
      <c r="A177" s="40" t="s">
        <v>62</v>
      </c>
      <c r="B177" s="40" t="s">
        <v>63</v>
      </c>
      <c r="C177" s="53">
        <v>43804</v>
      </c>
      <c r="D177" s="54">
        <v>5</v>
      </c>
      <c r="E177" s="56" t="s">
        <v>250</v>
      </c>
      <c r="F177" s="100" t="s">
        <v>107</v>
      </c>
      <c r="G177" s="86" t="s">
        <v>224</v>
      </c>
      <c r="H177" s="5"/>
    </row>
    <row r="178" spans="1:8" ht="13.2">
      <c r="A178" s="16" t="s">
        <v>56</v>
      </c>
      <c r="B178" s="17" t="s">
        <v>57</v>
      </c>
      <c r="C178" s="123">
        <v>43810</v>
      </c>
      <c r="D178" s="34">
        <v>2</v>
      </c>
      <c r="E178" s="42" t="s">
        <v>67</v>
      </c>
      <c r="F178" s="117"/>
      <c r="G178" s="39"/>
    </row>
    <row r="179" spans="1:8" ht="13.2">
      <c r="A179" s="16" t="s">
        <v>58</v>
      </c>
      <c r="B179" s="17" t="s">
        <v>59</v>
      </c>
      <c r="C179" s="123">
        <v>43810</v>
      </c>
      <c r="D179" s="34">
        <v>8</v>
      </c>
      <c r="E179" s="42" t="s">
        <v>67</v>
      </c>
      <c r="F179" s="117"/>
      <c r="G179" s="39"/>
    </row>
    <row r="180" spans="1:8" ht="13.2">
      <c r="A180" s="16" t="s">
        <v>60</v>
      </c>
      <c r="B180" s="17" t="s">
        <v>61</v>
      </c>
      <c r="C180" s="123">
        <v>43810</v>
      </c>
      <c r="D180" s="34">
        <v>6</v>
      </c>
      <c r="E180" s="42" t="s">
        <v>67</v>
      </c>
      <c r="F180" s="117"/>
      <c r="G180" s="39"/>
    </row>
    <row r="181" spans="1:8" ht="13.2">
      <c r="A181" s="16" t="s">
        <v>62</v>
      </c>
      <c r="B181" s="17" t="s">
        <v>63</v>
      </c>
      <c r="C181" s="123">
        <v>43810</v>
      </c>
      <c r="D181" s="34">
        <v>6</v>
      </c>
      <c r="E181" s="42" t="s">
        <v>67</v>
      </c>
      <c r="F181" s="117"/>
      <c r="G181" s="39"/>
    </row>
    <row r="182" spans="1:8" ht="13.2">
      <c r="A182" s="16" t="s">
        <v>46</v>
      </c>
      <c r="B182" s="17" t="s">
        <v>47</v>
      </c>
      <c r="C182" s="123">
        <v>43810</v>
      </c>
      <c r="D182" s="34">
        <v>4</v>
      </c>
      <c r="E182" s="42" t="s">
        <v>67</v>
      </c>
      <c r="F182" s="117"/>
      <c r="G182" s="39"/>
    </row>
    <row r="183" spans="1:8" ht="13.2">
      <c r="A183" s="39"/>
      <c r="B183" s="41"/>
      <c r="C183" s="124"/>
      <c r="D183" s="125"/>
      <c r="E183" s="126"/>
      <c r="F183" s="117"/>
      <c r="G183" s="39"/>
    </row>
    <row r="184" spans="1:8" ht="13.2">
      <c r="A184" s="39"/>
      <c r="B184" s="41"/>
      <c r="C184" s="124"/>
      <c r="D184" s="125"/>
      <c r="E184" s="126"/>
      <c r="F184" s="117"/>
      <c r="G184" s="39"/>
    </row>
    <row r="185" spans="1:8" ht="13.2">
      <c r="A185" s="39"/>
      <c r="B185" s="127"/>
      <c r="C185" s="124"/>
      <c r="D185" s="125"/>
      <c r="E185" s="126"/>
      <c r="F185" s="117"/>
      <c r="G185" s="39"/>
    </row>
    <row r="186" spans="1:8" ht="13.2">
      <c r="A186" s="39"/>
      <c r="B186" s="41"/>
      <c r="C186" s="124"/>
      <c r="D186" s="125"/>
      <c r="E186" s="126"/>
      <c r="F186" s="117"/>
      <c r="G186" s="39"/>
    </row>
    <row r="187" spans="1:8" ht="13.2">
      <c r="A187" s="39"/>
      <c r="B187" s="41"/>
      <c r="C187" s="124"/>
      <c r="D187" s="125"/>
      <c r="E187" s="126"/>
      <c r="F187" s="117"/>
      <c r="G187" s="39"/>
    </row>
    <row r="188" spans="1:8" ht="13.2">
      <c r="A188" s="39"/>
      <c r="B188" s="39"/>
      <c r="C188" s="124"/>
      <c r="D188" s="125"/>
      <c r="E188" s="126"/>
      <c r="F188" s="117"/>
      <c r="G188" s="39"/>
    </row>
    <row r="189" spans="1:8" ht="13.2">
      <c r="A189" s="39"/>
      <c r="B189" s="41"/>
      <c r="C189" s="124"/>
      <c r="D189" s="125"/>
      <c r="E189" s="126"/>
      <c r="F189" s="117"/>
      <c r="G189" s="39"/>
    </row>
    <row r="190" spans="1:8" ht="13.2">
      <c r="A190" s="39"/>
      <c r="B190" s="41"/>
      <c r="C190" s="124"/>
      <c r="D190" s="125"/>
      <c r="E190" s="126"/>
      <c r="F190" s="117"/>
      <c r="G190" s="39"/>
    </row>
    <row r="191" spans="1:8" ht="13.2">
      <c r="A191" s="39"/>
      <c r="B191" s="127"/>
      <c r="C191" s="124"/>
      <c r="D191" s="125"/>
      <c r="E191" s="126"/>
      <c r="F191" s="117"/>
      <c r="G191" s="39"/>
    </row>
    <row r="192" spans="1:8" ht="13.2">
      <c r="A192" s="39"/>
      <c r="B192" s="41"/>
      <c r="C192" s="124"/>
      <c r="D192" s="125"/>
      <c r="E192" s="126"/>
      <c r="F192" s="117"/>
      <c r="G192" s="39"/>
    </row>
    <row r="193" spans="1:7" ht="13.2">
      <c r="A193" s="39"/>
      <c r="B193" s="41"/>
      <c r="C193" s="124"/>
      <c r="D193" s="125"/>
      <c r="E193" s="126"/>
      <c r="F193" s="117"/>
      <c r="G193" s="39"/>
    </row>
    <row r="194" spans="1:7" ht="13.2">
      <c r="A194" s="39"/>
      <c r="B194" s="41"/>
      <c r="C194" s="124"/>
      <c r="D194" s="125"/>
      <c r="E194" s="126"/>
      <c r="F194" s="117"/>
      <c r="G194" s="39"/>
    </row>
    <row r="195" spans="1:7" ht="13.2">
      <c r="A195" s="39"/>
      <c r="B195" s="127"/>
      <c r="C195" s="124"/>
      <c r="D195" s="125"/>
      <c r="E195" s="126"/>
      <c r="F195" s="117"/>
      <c r="G195" s="39"/>
    </row>
    <row r="196" spans="1:7" ht="13.2">
      <c r="A196" s="39"/>
      <c r="B196" s="41"/>
      <c r="C196" s="124"/>
      <c r="D196" s="125"/>
      <c r="E196" s="126"/>
      <c r="F196" s="117"/>
      <c r="G196" s="39"/>
    </row>
    <row r="197" spans="1:7" ht="13.2">
      <c r="A197" s="39"/>
      <c r="B197" s="41"/>
      <c r="C197" s="124"/>
      <c r="D197" s="125"/>
      <c r="E197" s="126"/>
      <c r="F197" s="117"/>
      <c r="G197" s="39"/>
    </row>
    <row r="198" spans="1:7" ht="13.2">
      <c r="A198" s="39"/>
      <c r="B198" s="39"/>
      <c r="C198" s="124"/>
      <c r="D198" s="125"/>
      <c r="E198" s="126"/>
      <c r="F198" s="117"/>
      <c r="G198" s="39"/>
    </row>
    <row r="199" spans="1:7" ht="13.2">
      <c r="A199" s="39"/>
      <c r="B199" s="41"/>
      <c r="C199" s="124"/>
      <c r="D199" s="125"/>
      <c r="E199" s="126"/>
      <c r="F199" s="117"/>
      <c r="G199" s="39"/>
    </row>
    <row r="200" spans="1:7" ht="13.2">
      <c r="A200" s="39"/>
      <c r="B200" s="41"/>
      <c r="C200" s="124"/>
      <c r="D200" s="125"/>
      <c r="E200" s="126"/>
      <c r="F200" s="117"/>
      <c r="G200" s="39"/>
    </row>
    <row r="201" spans="1:7" ht="13.2">
      <c r="A201" s="39"/>
      <c r="B201" s="127"/>
      <c r="C201" s="124"/>
      <c r="D201" s="125"/>
      <c r="E201" s="126"/>
      <c r="F201" s="117"/>
      <c r="G201" s="39"/>
    </row>
    <row r="202" spans="1:7" ht="13.2">
      <c r="A202" s="39"/>
      <c r="B202" s="41"/>
      <c r="C202" s="124"/>
      <c r="D202" s="125"/>
      <c r="E202" s="126"/>
      <c r="F202" s="117"/>
      <c r="G202" s="39"/>
    </row>
    <row r="203" spans="1:7" ht="13.2">
      <c r="A203" s="39"/>
      <c r="B203" s="41"/>
      <c r="C203" s="124"/>
      <c r="D203" s="125"/>
      <c r="E203" s="126"/>
      <c r="F203" s="117"/>
      <c r="G203" s="39"/>
    </row>
    <row r="204" spans="1:7" ht="13.2">
      <c r="A204" s="39"/>
      <c r="B204" s="127"/>
      <c r="C204" s="124"/>
      <c r="D204" s="125"/>
      <c r="E204" s="126"/>
      <c r="F204" s="117"/>
      <c r="G204" s="39"/>
    </row>
    <row r="205" spans="1:7" ht="13.2">
      <c r="A205" s="16"/>
      <c r="B205" s="16"/>
      <c r="C205" s="30"/>
      <c r="D205" s="34"/>
      <c r="E205" s="42"/>
      <c r="F205" s="117"/>
      <c r="G205" s="39"/>
    </row>
    <row r="206" spans="1:7" ht="13.2">
      <c r="A206" s="39"/>
      <c r="B206" s="41"/>
      <c r="C206" s="124"/>
      <c r="D206" s="125"/>
      <c r="E206" s="126"/>
      <c r="F206" s="117"/>
      <c r="G206" s="39"/>
    </row>
    <row r="207" spans="1:7" ht="13.2">
      <c r="A207" s="39"/>
      <c r="B207" s="41"/>
      <c r="C207" s="124"/>
      <c r="D207" s="125"/>
      <c r="E207" s="126"/>
      <c r="F207" s="117"/>
      <c r="G207" s="39"/>
    </row>
    <row r="208" spans="1:7" ht="13.2">
      <c r="A208" s="39"/>
      <c r="B208" s="127"/>
      <c r="C208" s="124"/>
      <c r="D208" s="125"/>
      <c r="E208" s="126"/>
      <c r="F208" s="117"/>
      <c r="G208" s="39"/>
    </row>
    <row r="209" spans="1:7" ht="13.2">
      <c r="A209" s="39"/>
      <c r="B209" s="41"/>
      <c r="C209" s="124"/>
      <c r="D209" s="125"/>
      <c r="E209" s="126"/>
      <c r="F209" s="117"/>
      <c r="G209" s="39"/>
    </row>
    <row r="210" spans="1:7" ht="13.2">
      <c r="A210" s="39"/>
      <c r="B210" s="41"/>
      <c r="C210" s="124"/>
      <c r="D210" s="125"/>
      <c r="E210" s="126"/>
      <c r="F210" s="117"/>
      <c r="G210" s="39"/>
    </row>
    <row r="211" spans="1:7" ht="13.2">
      <c r="A211" s="39"/>
      <c r="B211" s="39"/>
      <c r="C211" s="124"/>
      <c r="D211" s="125"/>
      <c r="E211" s="126"/>
      <c r="F211" s="117"/>
      <c r="G211" s="39"/>
    </row>
    <row r="212" spans="1:7" ht="13.2">
      <c r="A212" s="39"/>
      <c r="B212" s="41"/>
      <c r="C212" s="124"/>
      <c r="D212" s="125"/>
      <c r="E212" s="126"/>
      <c r="F212" s="117"/>
      <c r="G212" s="39"/>
    </row>
    <row r="213" spans="1:7" ht="13.2">
      <c r="A213" s="39"/>
      <c r="B213" s="41"/>
      <c r="C213" s="124"/>
      <c r="D213" s="125"/>
      <c r="E213" s="126"/>
      <c r="F213" s="117"/>
      <c r="G213" s="39"/>
    </row>
    <row r="214" spans="1:7" ht="13.2">
      <c r="A214" s="39"/>
      <c r="B214" s="127"/>
      <c r="C214" s="124"/>
      <c r="D214" s="125"/>
      <c r="E214" s="126"/>
      <c r="F214" s="117"/>
      <c r="G214" s="39"/>
    </row>
    <row r="215" spans="1:7" ht="13.2">
      <c r="A215" s="39"/>
      <c r="B215" s="41"/>
      <c r="C215" s="124"/>
      <c r="D215" s="125"/>
      <c r="E215" s="126"/>
      <c r="F215" s="117"/>
      <c r="G215" s="39"/>
    </row>
    <row r="216" spans="1:7" ht="13.2">
      <c r="A216" s="39"/>
      <c r="B216" s="41"/>
      <c r="C216" s="124"/>
      <c r="D216" s="125"/>
      <c r="E216" s="126"/>
      <c r="F216" s="117"/>
      <c r="G216" s="39"/>
    </row>
    <row r="217" spans="1:7" ht="13.2">
      <c r="A217" s="39"/>
      <c r="B217" s="41"/>
      <c r="C217" s="124"/>
      <c r="D217" s="125"/>
      <c r="E217" s="126"/>
      <c r="F217" s="117"/>
      <c r="G217" s="39"/>
    </row>
    <row r="218" spans="1:7" ht="13.2">
      <c r="A218" s="39"/>
      <c r="B218" s="127"/>
      <c r="C218" s="124"/>
      <c r="D218" s="125"/>
      <c r="E218" s="126"/>
      <c r="F218" s="117"/>
      <c r="G218" s="39"/>
    </row>
    <row r="219" spans="1:7" ht="13.2">
      <c r="A219" s="39"/>
      <c r="B219" s="41"/>
      <c r="C219" s="124"/>
      <c r="D219" s="125"/>
      <c r="E219" s="126"/>
      <c r="F219" s="117"/>
      <c r="G219" s="39"/>
    </row>
    <row r="220" spans="1:7" ht="13.2">
      <c r="A220" s="39"/>
      <c r="B220" s="41"/>
      <c r="C220" s="124"/>
      <c r="D220" s="125"/>
      <c r="E220" s="126"/>
      <c r="F220" s="117"/>
      <c r="G220" s="39"/>
    </row>
    <row r="221" spans="1:7" ht="13.2">
      <c r="A221" s="39"/>
      <c r="B221" s="39"/>
      <c r="C221" s="124"/>
      <c r="D221" s="125"/>
      <c r="E221" s="126"/>
      <c r="F221" s="117"/>
      <c r="G221" s="39"/>
    </row>
    <row r="222" spans="1:7" ht="13.2">
      <c r="A222" s="39"/>
      <c r="B222" s="41"/>
      <c r="C222" s="124"/>
      <c r="D222" s="125"/>
      <c r="E222" s="126"/>
      <c r="F222" s="117"/>
      <c r="G222" s="39"/>
    </row>
    <row r="223" spans="1:7" ht="13.2">
      <c r="A223" s="39"/>
      <c r="B223" s="41"/>
      <c r="C223" s="124"/>
      <c r="D223" s="125"/>
      <c r="E223" s="126"/>
      <c r="F223" s="117"/>
      <c r="G223" s="39"/>
    </row>
    <row r="224" spans="1:7" ht="13.2">
      <c r="A224" s="39"/>
      <c r="B224" s="127"/>
      <c r="C224" s="124"/>
      <c r="D224" s="125"/>
      <c r="E224" s="126"/>
      <c r="F224" s="117"/>
      <c r="G224" s="39"/>
    </row>
    <row r="225" spans="1:7" ht="13.2">
      <c r="A225" s="39"/>
      <c r="B225" s="41"/>
      <c r="C225" s="124"/>
      <c r="D225" s="125"/>
      <c r="E225" s="126"/>
      <c r="F225" s="117"/>
      <c r="G225" s="39"/>
    </row>
    <row r="226" spans="1:7" ht="13.2">
      <c r="A226" s="39"/>
      <c r="B226" s="41"/>
      <c r="C226" s="124"/>
      <c r="D226" s="125"/>
      <c r="E226" s="126"/>
      <c r="F226" s="117"/>
      <c r="G226" s="39"/>
    </row>
    <row r="227" spans="1:7" ht="13.2">
      <c r="A227" s="39"/>
      <c r="B227" s="127"/>
      <c r="C227" s="124"/>
      <c r="D227" s="125"/>
      <c r="E227" s="126"/>
      <c r="F227" s="117"/>
      <c r="G227" s="39"/>
    </row>
    <row r="228" spans="1:7" ht="13.2">
      <c r="A228" s="16"/>
      <c r="B228" s="16"/>
      <c r="C228" s="30"/>
      <c r="D228" s="34"/>
      <c r="E228" s="42"/>
      <c r="F228" s="117"/>
      <c r="G228" s="39"/>
    </row>
    <row r="229" spans="1:7" ht="13.2">
      <c r="A229" s="39"/>
      <c r="B229" s="41"/>
      <c r="C229" s="124"/>
      <c r="D229" s="125"/>
      <c r="E229" s="126"/>
      <c r="F229" s="117"/>
      <c r="G229" s="39"/>
    </row>
    <row r="230" spans="1:7" ht="13.2">
      <c r="A230" s="39"/>
      <c r="B230" s="41"/>
      <c r="C230" s="124"/>
      <c r="D230" s="125"/>
      <c r="E230" s="126"/>
      <c r="F230" s="117"/>
      <c r="G230" s="39"/>
    </row>
    <row r="231" spans="1:7" ht="13.2">
      <c r="A231" s="39"/>
      <c r="B231" s="127"/>
      <c r="C231" s="124"/>
      <c r="D231" s="125"/>
      <c r="E231" s="126"/>
      <c r="F231" s="117"/>
      <c r="G231" s="39"/>
    </row>
    <row r="232" spans="1:7" ht="13.2">
      <c r="A232" s="39"/>
      <c r="B232" s="41"/>
      <c r="C232" s="124"/>
      <c r="D232" s="125"/>
      <c r="E232" s="126"/>
      <c r="F232" s="117"/>
      <c r="G232" s="39"/>
    </row>
    <row r="233" spans="1:7" ht="13.2">
      <c r="A233" s="39"/>
      <c r="B233" s="41"/>
      <c r="C233" s="124"/>
      <c r="D233" s="125"/>
      <c r="E233" s="126"/>
      <c r="F233" s="117"/>
      <c r="G233" s="39"/>
    </row>
    <row r="234" spans="1:7" ht="13.2">
      <c r="A234" s="39"/>
      <c r="B234" s="39"/>
      <c r="C234" s="124"/>
      <c r="D234" s="125"/>
      <c r="E234" s="126"/>
      <c r="F234" s="117"/>
      <c r="G234" s="39"/>
    </row>
    <row r="235" spans="1:7" ht="13.2">
      <c r="A235" s="39"/>
      <c r="B235" s="41"/>
      <c r="C235" s="124"/>
      <c r="D235" s="125"/>
      <c r="E235" s="126"/>
      <c r="F235" s="117"/>
      <c r="G235" s="39"/>
    </row>
    <row r="236" spans="1:7" ht="13.2">
      <c r="A236" s="39"/>
      <c r="B236" s="41"/>
      <c r="C236" s="124"/>
      <c r="D236" s="125"/>
      <c r="E236" s="126"/>
      <c r="F236" s="117"/>
      <c r="G236" s="39"/>
    </row>
    <row r="237" spans="1:7" ht="13.2">
      <c r="A237" s="39"/>
      <c r="B237" s="127"/>
      <c r="C237" s="124"/>
      <c r="D237" s="125"/>
      <c r="E237" s="126"/>
      <c r="F237" s="117"/>
      <c r="G237" s="39"/>
    </row>
    <row r="238" spans="1:7" ht="13.2">
      <c r="A238" s="39"/>
      <c r="B238" s="41"/>
      <c r="C238" s="124"/>
      <c r="D238" s="125"/>
      <c r="E238" s="126"/>
      <c r="F238" s="117"/>
      <c r="G238" s="39"/>
    </row>
    <row r="239" spans="1:7" ht="13.2">
      <c r="A239" s="39"/>
      <c r="B239" s="41"/>
      <c r="C239" s="124"/>
      <c r="D239" s="125"/>
      <c r="E239" s="126"/>
      <c r="F239" s="117"/>
      <c r="G239" s="39"/>
    </row>
    <row r="240" spans="1:7" ht="13.2">
      <c r="A240" s="39"/>
      <c r="B240" s="41"/>
      <c r="C240" s="124"/>
      <c r="D240" s="125"/>
      <c r="E240" s="126"/>
      <c r="F240" s="117"/>
      <c r="G240" s="39"/>
    </row>
    <row r="241" spans="1:7" ht="13.2">
      <c r="A241" s="39"/>
      <c r="B241" s="127"/>
      <c r="C241" s="124"/>
      <c r="D241" s="125"/>
      <c r="E241" s="126"/>
      <c r="F241" s="117"/>
      <c r="G241" s="39"/>
    </row>
    <row r="242" spans="1:7" ht="13.2">
      <c r="A242" s="39"/>
      <c r="B242" s="41"/>
      <c r="C242" s="124"/>
      <c r="D242" s="125"/>
      <c r="E242" s="126"/>
      <c r="F242" s="117"/>
      <c r="G242" s="39"/>
    </row>
    <row r="243" spans="1:7" ht="13.2">
      <c r="A243" s="39"/>
      <c r="B243" s="41"/>
      <c r="C243" s="124"/>
      <c r="D243" s="125"/>
      <c r="E243" s="126"/>
      <c r="F243" s="117"/>
      <c r="G243" s="39"/>
    </row>
    <row r="244" spans="1:7" ht="13.2">
      <c r="A244" s="39"/>
      <c r="B244" s="39"/>
      <c r="C244" s="124"/>
      <c r="D244" s="125"/>
      <c r="E244" s="126"/>
      <c r="F244" s="117"/>
      <c r="G244" s="39"/>
    </row>
    <row r="245" spans="1:7" ht="13.2">
      <c r="A245" s="39"/>
      <c r="B245" s="41"/>
      <c r="C245" s="124"/>
      <c r="D245" s="125"/>
      <c r="E245" s="126"/>
      <c r="F245" s="117"/>
      <c r="G245" s="39"/>
    </row>
    <row r="246" spans="1:7" ht="13.2">
      <c r="A246" s="39"/>
      <c r="B246" s="41"/>
      <c r="C246" s="124"/>
      <c r="D246" s="125"/>
      <c r="E246" s="126"/>
      <c r="F246" s="117"/>
      <c r="G246" s="39"/>
    </row>
    <row r="247" spans="1:7" ht="13.2">
      <c r="A247" s="39"/>
      <c r="B247" s="127"/>
      <c r="C247" s="124"/>
      <c r="D247" s="125"/>
      <c r="E247" s="126"/>
      <c r="F247" s="117"/>
      <c r="G247" s="39"/>
    </row>
    <row r="248" spans="1:7" ht="13.2">
      <c r="A248" s="39"/>
      <c r="B248" s="41"/>
      <c r="C248" s="124"/>
      <c r="D248" s="125"/>
      <c r="E248" s="126"/>
      <c r="F248" s="117"/>
      <c r="G248" s="39"/>
    </row>
    <row r="249" spans="1:7" ht="13.2">
      <c r="A249" s="39"/>
      <c r="B249" s="41"/>
      <c r="C249" s="124"/>
      <c r="D249" s="125"/>
      <c r="E249" s="126"/>
      <c r="F249" s="117"/>
      <c r="G249" s="39"/>
    </row>
    <row r="250" spans="1:7" ht="13.2">
      <c r="C250" s="129"/>
      <c r="F250" s="117"/>
    </row>
    <row r="251" spans="1:7" ht="13.2">
      <c r="C251" s="129"/>
      <c r="F251" s="117"/>
    </row>
    <row r="252" spans="1:7" ht="13.2">
      <c r="C252" s="129"/>
      <c r="F252" s="117"/>
    </row>
    <row r="253" spans="1:7" ht="13.2">
      <c r="C253" s="129"/>
      <c r="F253" s="117"/>
    </row>
    <row r="254" spans="1:7" ht="13.2">
      <c r="C254" s="129"/>
      <c r="F254" s="117"/>
    </row>
    <row r="255" spans="1:7" ht="13.2">
      <c r="C255" s="129"/>
      <c r="F255" s="117"/>
    </row>
    <row r="256" spans="1:7" ht="13.2">
      <c r="C256" s="129"/>
      <c r="F256" s="117"/>
    </row>
    <row r="257" spans="3:6" ht="13.2">
      <c r="C257" s="129"/>
      <c r="F257" s="117"/>
    </row>
    <row r="258" spans="3:6" ht="13.2">
      <c r="C258" s="129"/>
      <c r="F258" s="117"/>
    </row>
    <row r="259" spans="3:6" ht="13.2">
      <c r="C259" s="129"/>
      <c r="F259" s="117"/>
    </row>
    <row r="260" spans="3:6" ht="13.2">
      <c r="C260" s="129"/>
      <c r="F260" s="117"/>
    </row>
    <row r="261" spans="3:6" ht="13.2">
      <c r="C261" s="129"/>
      <c r="F261" s="117"/>
    </row>
    <row r="262" spans="3:6" ht="13.2">
      <c r="C262" s="129"/>
      <c r="F262" s="117"/>
    </row>
    <row r="263" spans="3:6" ht="13.2">
      <c r="C263" s="129"/>
      <c r="F263" s="117"/>
    </row>
    <row r="264" spans="3:6" ht="13.2">
      <c r="C264" s="129"/>
      <c r="F264" s="117"/>
    </row>
    <row r="265" spans="3:6" ht="13.2">
      <c r="C265" s="129"/>
      <c r="F265" s="117"/>
    </row>
    <row r="266" spans="3:6" ht="13.2">
      <c r="C266" s="129"/>
      <c r="F266" s="117"/>
    </row>
    <row r="267" spans="3:6" ht="13.2">
      <c r="C267" s="129"/>
      <c r="F267" s="117"/>
    </row>
    <row r="268" spans="3:6" ht="13.2">
      <c r="C268" s="129"/>
      <c r="F268" s="117"/>
    </row>
    <row r="269" spans="3:6" ht="13.2">
      <c r="C269" s="129"/>
      <c r="F269" s="117"/>
    </row>
    <row r="270" spans="3:6" ht="13.2">
      <c r="C270" s="129"/>
      <c r="F270" s="117"/>
    </row>
    <row r="271" spans="3:6" ht="13.2">
      <c r="C271" s="129"/>
      <c r="F271" s="117"/>
    </row>
    <row r="272" spans="3:6" ht="13.2">
      <c r="C272" s="129"/>
      <c r="F272" s="117"/>
    </row>
    <row r="273" spans="3:6" ht="13.2">
      <c r="C273" s="129"/>
      <c r="F273" s="117"/>
    </row>
    <row r="274" spans="3:6" ht="13.2">
      <c r="C274" s="129"/>
      <c r="F274" s="117"/>
    </row>
    <row r="275" spans="3:6" ht="13.2">
      <c r="C275" s="129"/>
      <c r="F275" s="117"/>
    </row>
    <row r="276" spans="3:6" ht="13.2">
      <c r="C276" s="129"/>
      <c r="F276" s="117"/>
    </row>
    <row r="277" spans="3:6" ht="13.2">
      <c r="C277" s="129"/>
      <c r="F277" s="117"/>
    </row>
    <row r="278" spans="3:6" ht="13.2">
      <c r="C278" s="129"/>
      <c r="F278" s="117"/>
    </row>
    <row r="279" spans="3:6" ht="13.2">
      <c r="C279" s="129"/>
      <c r="F279" s="117"/>
    </row>
    <row r="280" spans="3:6" ht="13.2">
      <c r="C280" s="129"/>
      <c r="F280" s="117"/>
    </row>
    <row r="281" spans="3:6" ht="13.2">
      <c r="C281" s="129"/>
      <c r="F281" s="117"/>
    </row>
    <row r="282" spans="3:6" ht="13.2">
      <c r="C282" s="129"/>
      <c r="F282" s="117"/>
    </row>
    <row r="283" spans="3:6" ht="13.2">
      <c r="C283" s="129"/>
      <c r="F283" s="117"/>
    </row>
    <row r="284" spans="3:6" ht="13.2">
      <c r="C284" s="129"/>
      <c r="F284" s="117"/>
    </row>
    <row r="285" spans="3:6" ht="13.2">
      <c r="C285" s="129"/>
      <c r="F285" s="117"/>
    </row>
    <row r="286" spans="3:6" ht="13.2">
      <c r="C286" s="129"/>
      <c r="F286" s="117"/>
    </row>
    <row r="287" spans="3:6" ht="13.2">
      <c r="C287" s="129"/>
      <c r="F287" s="117"/>
    </row>
    <row r="288" spans="3:6" ht="13.2">
      <c r="C288" s="129"/>
      <c r="F288" s="117"/>
    </row>
    <row r="289" spans="3:6" ht="13.2">
      <c r="C289" s="129"/>
      <c r="F289" s="117"/>
    </row>
    <row r="290" spans="3:6" ht="13.2">
      <c r="C290" s="129"/>
      <c r="F290" s="117"/>
    </row>
    <row r="291" spans="3:6" ht="13.2">
      <c r="C291" s="129"/>
      <c r="F291" s="117"/>
    </row>
    <row r="292" spans="3:6" ht="13.2">
      <c r="C292" s="129"/>
      <c r="F292" s="117"/>
    </row>
    <row r="293" spans="3:6" ht="13.2">
      <c r="C293" s="129"/>
      <c r="F293" s="117"/>
    </row>
    <row r="294" spans="3:6" ht="13.2">
      <c r="C294" s="129"/>
      <c r="F294" s="117"/>
    </row>
    <row r="295" spans="3:6" ht="13.2">
      <c r="C295" s="129"/>
      <c r="F295" s="117"/>
    </row>
    <row r="296" spans="3:6" ht="13.2">
      <c r="C296" s="129"/>
      <c r="F296" s="117"/>
    </row>
    <row r="297" spans="3:6" ht="13.2">
      <c r="C297" s="129"/>
      <c r="F297" s="117"/>
    </row>
    <row r="298" spans="3:6" ht="13.2">
      <c r="C298" s="129"/>
      <c r="F298" s="117"/>
    </row>
    <row r="299" spans="3:6" ht="13.2">
      <c r="C299" s="129"/>
      <c r="F299" s="117"/>
    </row>
    <row r="300" spans="3:6" ht="13.2">
      <c r="C300" s="129"/>
      <c r="F300" s="117"/>
    </row>
    <row r="301" spans="3:6" ht="13.2">
      <c r="C301" s="129"/>
      <c r="F301" s="117"/>
    </row>
    <row r="302" spans="3:6" ht="13.2">
      <c r="C302" s="129"/>
      <c r="F302" s="117"/>
    </row>
    <row r="303" spans="3:6" ht="13.2">
      <c r="C303" s="129"/>
      <c r="F303" s="117"/>
    </row>
    <row r="304" spans="3:6" ht="13.2">
      <c r="C304" s="129"/>
      <c r="F304" s="117"/>
    </row>
    <row r="305" spans="3:6" ht="13.2">
      <c r="C305" s="129"/>
      <c r="F305" s="117"/>
    </row>
    <row r="306" spans="3:6" ht="13.2">
      <c r="C306" s="129"/>
      <c r="F306" s="117"/>
    </row>
    <row r="307" spans="3:6" ht="13.2">
      <c r="C307" s="129"/>
      <c r="F307" s="117"/>
    </row>
    <row r="308" spans="3:6" ht="13.2">
      <c r="C308" s="129"/>
      <c r="F308" s="117"/>
    </row>
    <row r="309" spans="3:6" ht="13.2">
      <c r="C309" s="129"/>
      <c r="F309" s="117"/>
    </row>
    <row r="310" spans="3:6" ht="13.2">
      <c r="C310" s="129"/>
      <c r="F310" s="117"/>
    </row>
    <row r="311" spans="3:6" ht="13.2">
      <c r="C311" s="129"/>
      <c r="F311" s="117"/>
    </row>
    <row r="312" spans="3:6" ht="13.2">
      <c r="C312" s="129"/>
      <c r="F312" s="117"/>
    </row>
    <row r="313" spans="3:6" ht="13.2">
      <c r="C313" s="129"/>
      <c r="F313" s="117"/>
    </row>
    <row r="314" spans="3:6" ht="13.2">
      <c r="C314" s="129"/>
      <c r="F314" s="117"/>
    </row>
    <row r="315" spans="3:6" ht="13.2">
      <c r="C315" s="129"/>
      <c r="F315" s="117"/>
    </row>
    <row r="316" spans="3:6" ht="13.2">
      <c r="C316" s="129"/>
      <c r="F316" s="117"/>
    </row>
    <row r="317" spans="3:6" ht="13.2">
      <c r="C317" s="129"/>
      <c r="F317" s="117"/>
    </row>
    <row r="318" spans="3:6" ht="13.2">
      <c r="C318" s="129"/>
      <c r="F318" s="117"/>
    </row>
    <row r="319" spans="3:6" ht="13.2">
      <c r="C319" s="129"/>
      <c r="F319" s="117"/>
    </row>
    <row r="320" spans="3:6" ht="13.2">
      <c r="C320" s="129"/>
      <c r="F320" s="117"/>
    </row>
    <row r="321" spans="3:6" ht="13.2">
      <c r="C321" s="129"/>
      <c r="F321" s="117"/>
    </row>
    <row r="322" spans="3:6" ht="13.2">
      <c r="C322" s="129"/>
      <c r="F322" s="117"/>
    </row>
    <row r="323" spans="3:6" ht="13.2">
      <c r="C323" s="129"/>
      <c r="F323" s="117"/>
    </row>
    <row r="324" spans="3:6" ht="13.2">
      <c r="C324" s="129"/>
      <c r="F324" s="117"/>
    </row>
    <row r="325" spans="3:6" ht="13.2">
      <c r="C325" s="129"/>
      <c r="F325" s="117"/>
    </row>
    <row r="326" spans="3:6" ht="13.2">
      <c r="C326" s="129"/>
      <c r="F326" s="117"/>
    </row>
    <row r="327" spans="3:6" ht="13.2">
      <c r="C327" s="129"/>
      <c r="F327" s="117"/>
    </row>
    <row r="328" spans="3:6" ht="13.2">
      <c r="C328" s="129"/>
      <c r="F328" s="117"/>
    </row>
    <row r="329" spans="3:6" ht="13.2">
      <c r="C329" s="129"/>
      <c r="F329" s="117"/>
    </row>
    <row r="330" spans="3:6" ht="13.2">
      <c r="C330" s="129"/>
      <c r="F330" s="117"/>
    </row>
    <row r="331" spans="3:6" ht="13.2">
      <c r="C331" s="129"/>
      <c r="F331" s="117"/>
    </row>
    <row r="332" spans="3:6" ht="13.2">
      <c r="C332" s="129"/>
      <c r="F332" s="117"/>
    </row>
    <row r="333" spans="3:6" ht="13.2">
      <c r="C333" s="129"/>
      <c r="F333" s="117"/>
    </row>
    <row r="334" spans="3:6" ht="13.2">
      <c r="C334" s="129"/>
      <c r="F334" s="117"/>
    </row>
    <row r="335" spans="3:6" ht="13.2">
      <c r="C335" s="129"/>
      <c r="F335" s="117"/>
    </row>
    <row r="336" spans="3:6" ht="13.2">
      <c r="C336" s="129"/>
      <c r="F336" s="117"/>
    </row>
    <row r="337" spans="3:6" ht="13.2">
      <c r="C337" s="129"/>
      <c r="F337" s="117"/>
    </row>
    <row r="338" spans="3:6" ht="13.2">
      <c r="C338" s="129"/>
      <c r="F338" s="117"/>
    </row>
    <row r="339" spans="3:6" ht="13.2">
      <c r="C339" s="129"/>
      <c r="F339" s="117"/>
    </row>
    <row r="340" spans="3:6" ht="13.2">
      <c r="C340" s="129"/>
      <c r="F340" s="117"/>
    </row>
    <row r="341" spans="3:6" ht="13.2">
      <c r="C341" s="129"/>
      <c r="F341" s="117"/>
    </row>
    <row r="342" spans="3:6" ht="13.2">
      <c r="C342" s="129"/>
      <c r="F342" s="117"/>
    </row>
    <row r="343" spans="3:6" ht="13.2">
      <c r="C343" s="129"/>
      <c r="F343" s="117"/>
    </row>
    <row r="344" spans="3:6" ht="13.2">
      <c r="C344" s="129"/>
      <c r="F344" s="117"/>
    </row>
    <row r="345" spans="3:6" ht="13.2">
      <c r="C345" s="129"/>
      <c r="F345" s="117"/>
    </row>
    <row r="346" spans="3:6" ht="13.2">
      <c r="C346" s="129"/>
      <c r="F346" s="117"/>
    </row>
    <row r="347" spans="3:6" ht="13.2">
      <c r="C347" s="129"/>
      <c r="F347" s="117"/>
    </row>
    <row r="348" spans="3:6" ht="13.2">
      <c r="C348" s="129"/>
      <c r="F348" s="117"/>
    </row>
    <row r="349" spans="3:6" ht="13.2">
      <c r="C349" s="129"/>
      <c r="F349" s="117"/>
    </row>
    <row r="350" spans="3:6" ht="13.2">
      <c r="C350" s="129"/>
      <c r="F350" s="117"/>
    </row>
    <row r="351" spans="3:6" ht="13.2">
      <c r="C351" s="129"/>
      <c r="F351" s="117"/>
    </row>
    <row r="352" spans="3:6" ht="13.2">
      <c r="C352" s="129"/>
      <c r="F352" s="117"/>
    </row>
    <row r="353" spans="3:6" ht="13.2">
      <c r="C353" s="129"/>
      <c r="F353" s="117"/>
    </row>
    <row r="354" spans="3:6" ht="13.2">
      <c r="C354" s="129"/>
      <c r="F354" s="117"/>
    </row>
    <row r="355" spans="3:6" ht="13.2">
      <c r="C355" s="129"/>
      <c r="F355" s="117"/>
    </row>
    <row r="356" spans="3:6" ht="13.2">
      <c r="C356" s="129"/>
      <c r="F356" s="117"/>
    </row>
    <row r="357" spans="3:6" ht="13.2">
      <c r="C357" s="129"/>
      <c r="F357" s="117"/>
    </row>
    <row r="358" spans="3:6" ht="13.2">
      <c r="C358" s="129"/>
      <c r="F358" s="117"/>
    </row>
    <row r="359" spans="3:6" ht="13.2">
      <c r="C359" s="129"/>
      <c r="F359" s="117"/>
    </row>
    <row r="360" spans="3:6" ht="13.2">
      <c r="C360" s="129"/>
      <c r="F360" s="117"/>
    </row>
    <row r="361" spans="3:6" ht="13.2">
      <c r="C361" s="129"/>
      <c r="F361" s="117"/>
    </row>
    <row r="362" spans="3:6" ht="13.2">
      <c r="C362" s="129"/>
      <c r="F362" s="117"/>
    </row>
    <row r="363" spans="3:6" ht="13.2">
      <c r="C363" s="129"/>
      <c r="F363" s="117"/>
    </row>
    <row r="364" spans="3:6" ht="13.2">
      <c r="C364" s="129"/>
      <c r="F364" s="117"/>
    </row>
    <row r="365" spans="3:6" ht="13.2">
      <c r="C365" s="129"/>
      <c r="F365" s="117"/>
    </row>
    <row r="366" spans="3:6" ht="13.2">
      <c r="C366" s="129"/>
      <c r="F366" s="117"/>
    </row>
    <row r="367" spans="3:6" ht="13.2">
      <c r="C367" s="129"/>
      <c r="F367" s="117"/>
    </row>
    <row r="368" spans="3:6" ht="13.2">
      <c r="C368" s="129"/>
      <c r="F368" s="117"/>
    </row>
    <row r="369" spans="3:6" ht="13.2">
      <c r="C369" s="129"/>
      <c r="F369" s="117"/>
    </row>
    <row r="370" spans="3:6" ht="13.2">
      <c r="C370" s="129"/>
      <c r="F370" s="117"/>
    </row>
    <row r="371" spans="3:6" ht="13.2">
      <c r="C371" s="129"/>
      <c r="F371" s="117"/>
    </row>
    <row r="372" spans="3:6" ht="13.2">
      <c r="C372" s="129"/>
      <c r="F372" s="117"/>
    </row>
    <row r="373" spans="3:6" ht="13.2">
      <c r="C373" s="129"/>
      <c r="F373" s="117"/>
    </row>
    <row r="374" spans="3:6" ht="13.2">
      <c r="C374" s="129"/>
      <c r="F374" s="117"/>
    </row>
    <row r="375" spans="3:6" ht="13.2">
      <c r="C375" s="129"/>
      <c r="F375" s="117"/>
    </row>
    <row r="376" spans="3:6" ht="13.2">
      <c r="C376" s="129"/>
      <c r="F376" s="117"/>
    </row>
    <row r="377" spans="3:6" ht="13.2">
      <c r="C377" s="129"/>
      <c r="F377" s="117"/>
    </row>
    <row r="378" spans="3:6" ht="13.2">
      <c r="C378" s="129"/>
      <c r="F378" s="117"/>
    </row>
    <row r="379" spans="3:6" ht="13.2">
      <c r="C379" s="129"/>
      <c r="F379" s="117"/>
    </row>
    <row r="380" spans="3:6" ht="13.2">
      <c r="C380" s="129"/>
      <c r="F380" s="117"/>
    </row>
    <row r="381" spans="3:6" ht="13.2">
      <c r="C381" s="129"/>
      <c r="F381" s="117"/>
    </row>
    <row r="382" spans="3:6" ht="13.2">
      <c r="C382" s="129"/>
      <c r="F382" s="117"/>
    </row>
    <row r="383" spans="3:6" ht="13.2">
      <c r="C383" s="129"/>
      <c r="F383" s="117"/>
    </row>
    <row r="384" spans="3:6" ht="13.2">
      <c r="C384" s="129"/>
      <c r="F384" s="117"/>
    </row>
    <row r="385" spans="3:6" ht="13.2">
      <c r="C385" s="129"/>
      <c r="F385" s="117"/>
    </row>
    <row r="386" spans="3:6" ht="13.2">
      <c r="C386" s="129"/>
      <c r="F386" s="117"/>
    </row>
    <row r="387" spans="3:6" ht="13.2">
      <c r="C387" s="129"/>
      <c r="F387" s="117"/>
    </row>
    <row r="388" spans="3:6" ht="13.2">
      <c r="C388" s="129"/>
      <c r="F388" s="39"/>
    </row>
    <row r="389" spans="3:6" ht="13.2">
      <c r="C389" s="129"/>
      <c r="F389" s="39"/>
    </row>
    <row r="390" spans="3:6" ht="13.2">
      <c r="C390" s="129"/>
      <c r="F390" s="39"/>
    </row>
    <row r="391" spans="3:6" ht="13.2">
      <c r="C391" s="129"/>
      <c r="F391" s="39"/>
    </row>
    <row r="392" spans="3:6" ht="13.2">
      <c r="C392" s="129"/>
      <c r="F392" s="39"/>
    </row>
    <row r="393" spans="3:6" ht="13.2">
      <c r="C393" s="129"/>
      <c r="F393" s="39"/>
    </row>
    <row r="394" spans="3:6" ht="13.2">
      <c r="C394" s="129"/>
      <c r="F394" s="39"/>
    </row>
    <row r="395" spans="3:6" ht="13.2">
      <c r="C395" s="129"/>
      <c r="F395" s="39"/>
    </row>
    <row r="396" spans="3:6" ht="13.2">
      <c r="C396" s="129"/>
      <c r="F396" s="39"/>
    </row>
    <row r="397" spans="3:6" ht="13.2">
      <c r="C397" s="129"/>
      <c r="F397" s="39"/>
    </row>
    <row r="398" spans="3:6" ht="13.2">
      <c r="C398" s="129"/>
      <c r="F398" s="39"/>
    </row>
    <row r="399" spans="3:6" ht="13.2">
      <c r="C399" s="129"/>
      <c r="F399" s="39"/>
    </row>
    <row r="400" spans="3:6" ht="13.2">
      <c r="C400" s="129"/>
      <c r="F400" s="39"/>
    </row>
    <row r="401" spans="3:6" ht="13.2">
      <c r="C401" s="129"/>
      <c r="F401" s="39"/>
    </row>
    <row r="402" spans="3:6" ht="13.2">
      <c r="C402" s="129"/>
      <c r="F402" s="39"/>
    </row>
    <row r="403" spans="3:6" ht="13.2">
      <c r="C403" s="129"/>
      <c r="F403" s="39"/>
    </row>
    <row r="404" spans="3:6" ht="13.2">
      <c r="C404" s="129"/>
      <c r="F404" s="39"/>
    </row>
    <row r="405" spans="3:6" ht="13.2">
      <c r="C405" s="129"/>
      <c r="F405" s="39"/>
    </row>
    <row r="406" spans="3:6" ht="13.2">
      <c r="C406" s="129"/>
      <c r="F406" s="39"/>
    </row>
    <row r="407" spans="3:6" ht="13.2">
      <c r="C407" s="129"/>
      <c r="F407" s="39"/>
    </row>
    <row r="408" spans="3:6" ht="13.2">
      <c r="C408" s="129"/>
      <c r="F408" s="39"/>
    </row>
    <row r="409" spans="3:6" ht="13.2">
      <c r="C409" s="129"/>
      <c r="F409" s="39"/>
    </row>
    <row r="410" spans="3:6" ht="13.2">
      <c r="C410" s="129"/>
      <c r="F410" s="39"/>
    </row>
    <row r="411" spans="3:6" ht="13.2">
      <c r="C411" s="129"/>
      <c r="F411" s="39"/>
    </row>
    <row r="412" spans="3:6" ht="13.2">
      <c r="C412" s="129"/>
      <c r="F412" s="39"/>
    </row>
    <row r="413" spans="3:6" ht="13.2">
      <c r="C413" s="129"/>
      <c r="F413" s="39"/>
    </row>
    <row r="414" spans="3:6" ht="13.2">
      <c r="C414" s="129"/>
      <c r="F414" s="39"/>
    </row>
    <row r="415" spans="3:6" ht="13.2">
      <c r="C415" s="129"/>
      <c r="F415" s="39"/>
    </row>
    <row r="416" spans="3:6" ht="13.2">
      <c r="C416" s="129"/>
      <c r="F416" s="39"/>
    </row>
    <row r="417" spans="3:6" ht="13.2">
      <c r="C417" s="129"/>
      <c r="F417" s="39"/>
    </row>
    <row r="418" spans="3:6" ht="13.2">
      <c r="C418" s="129"/>
      <c r="F418" s="39"/>
    </row>
    <row r="419" spans="3:6" ht="13.2">
      <c r="C419" s="129"/>
      <c r="F419" s="39"/>
    </row>
    <row r="420" spans="3:6" ht="13.2">
      <c r="C420" s="129"/>
      <c r="F420" s="39"/>
    </row>
    <row r="421" spans="3:6" ht="13.2">
      <c r="C421" s="129"/>
      <c r="F421" s="39"/>
    </row>
    <row r="422" spans="3:6" ht="13.2">
      <c r="C422" s="129"/>
      <c r="F422" s="39"/>
    </row>
    <row r="423" spans="3:6" ht="13.2">
      <c r="C423" s="129"/>
      <c r="F423" s="39"/>
    </row>
    <row r="424" spans="3:6" ht="13.2">
      <c r="C424" s="129"/>
      <c r="F424" s="39"/>
    </row>
    <row r="425" spans="3:6" ht="13.2">
      <c r="C425" s="129"/>
      <c r="F425" s="39"/>
    </row>
    <row r="426" spans="3:6" ht="13.2">
      <c r="C426" s="129"/>
      <c r="F426" s="39"/>
    </row>
    <row r="427" spans="3:6" ht="13.2">
      <c r="C427" s="129"/>
      <c r="F427" s="39"/>
    </row>
    <row r="428" spans="3:6" ht="13.2">
      <c r="C428" s="129"/>
      <c r="F428" s="39"/>
    </row>
    <row r="429" spans="3:6" ht="13.2">
      <c r="C429" s="129"/>
      <c r="F429" s="39"/>
    </row>
    <row r="430" spans="3:6" ht="13.2">
      <c r="C430" s="129"/>
      <c r="F430" s="39"/>
    </row>
    <row r="431" spans="3:6" ht="13.2">
      <c r="C431" s="129"/>
      <c r="F431" s="39"/>
    </row>
    <row r="432" spans="3:6" ht="13.2">
      <c r="C432" s="129"/>
      <c r="F432" s="39"/>
    </row>
    <row r="433" spans="3:6" ht="13.2">
      <c r="C433" s="129"/>
      <c r="F433" s="39"/>
    </row>
    <row r="434" spans="3:6" ht="13.2">
      <c r="C434" s="129"/>
      <c r="F434" s="39"/>
    </row>
    <row r="435" spans="3:6" ht="13.2">
      <c r="C435" s="129"/>
      <c r="F435" s="39"/>
    </row>
    <row r="436" spans="3:6" ht="13.2">
      <c r="C436" s="129"/>
      <c r="F436" s="39"/>
    </row>
    <row r="437" spans="3:6" ht="13.2">
      <c r="C437" s="129"/>
      <c r="F437" s="39"/>
    </row>
    <row r="438" spans="3:6" ht="13.2">
      <c r="C438" s="129"/>
      <c r="F438" s="39"/>
    </row>
    <row r="439" spans="3:6" ht="13.2">
      <c r="C439" s="129"/>
      <c r="F439" s="39"/>
    </row>
    <row r="440" spans="3:6" ht="13.2">
      <c r="C440" s="129"/>
      <c r="F440" s="39"/>
    </row>
    <row r="441" spans="3:6" ht="13.2">
      <c r="C441" s="129"/>
      <c r="F441" s="39"/>
    </row>
    <row r="442" spans="3:6" ht="13.2">
      <c r="C442" s="129"/>
      <c r="F442" s="39"/>
    </row>
    <row r="443" spans="3:6" ht="13.2">
      <c r="C443" s="129"/>
      <c r="F443" s="39"/>
    </row>
    <row r="444" spans="3:6" ht="13.2">
      <c r="C444" s="129"/>
      <c r="F444" s="39"/>
    </row>
    <row r="445" spans="3:6" ht="13.2">
      <c r="C445" s="129"/>
      <c r="F445" s="39"/>
    </row>
    <row r="446" spans="3:6" ht="13.2">
      <c r="C446" s="129"/>
      <c r="F446" s="39"/>
    </row>
    <row r="447" spans="3:6" ht="13.2">
      <c r="C447" s="129"/>
      <c r="F447" s="39"/>
    </row>
    <row r="448" spans="3:6" ht="13.2">
      <c r="C448" s="129"/>
      <c r="F448" s="39"/>
    </row>
    <row r="449" spans="3:6" ht="13.2">
      <c r="C449" s="129"/>
      <c r="F449" s="39"/>
    </row>
    <row r="450" spans="3:6" ht="13.2">
      <c r="C450" s="129"/>
      <c r="F450" s="39"/>
    </row>
    <row r="451" spans="3:6" ht="13.2">
      <c r="C451" s="129"/>
      <c r="F451" s="39"/>
    </row>
    <row r="452" spans="3:6" ht="13.2">
      <c r="C452" s="129"/>
      <c r="F452" s="39"/>
    </row>
    <row r="453" spans="3:6" ht="13.2">
      <c r="C453" s="129"/>
      <c r="F453" s="39"/>
    </row>
    <row r="454" spans="3:6" ht="13.2">
      <c r="C454" s="129"/>
      <c r="F454" s="39"/>
    </row>
    <row r="455" spans="3:6" ht="13.2">
      <c r="C455" s="129"/>
      <c r="F455" s="39"/>
    </row>
    <row r="456" spans="3:6" ht="13.2">
      <c r="C456" s="129"/>
      <c r="F456" s="39"/>
    </row>
    <row r="457" spans="3:6" ht="13.2">
      <c r="C457" s="129"/>
      <c r="F457" s="39"/>
    </row>
    <row r="458" spans="3:6" ht="13.2">
      <c r="C458" s="129"/>
      <c r="F458" s="39"/>
    </row>
    <row r="459" spans="3:6" ht="13.2">
      <c r="C459" s="129"/>
      <c r="F459" s="39"/>
    </row>
    <row r="460" spans="3:6" ht="13.2">
      <c r="C460" s="129"/>
      <c r="F460" s="39"/>
    </row>
    <row r="461" spans="3:6" ht="13.2">
      <c r="C461" s="129"/>
      <c r="F461" s="39"/>
    </row>
    <row r="462" spans="3:6" ht="13.2">
      <c r="C462" s="129"/>
      <c r="F462" s="39"/>
    </row>
    <row r="463" spans="3:6" ht="13.2">
      <c r="C463" s="129"/>
      <c r="F463" s="39"/>
    </row>
    <row r="464" spans="3:6" ht="13.2">
      <c r="C464" s="129"/>
      <c r="F464" s="39"/>
    </row>
    <row r="465" spans="3:6" ht="13.2">
      <c r="C465" s="129"/>
      <c r="F465" s="39"/>
    </row>
    <row r="466" spans="3:6" ht="13.2">
      <c r="C466" s="129"/>
      <c r="F466" s="39"/>
    </row>
    <row r="467" spans="3:6" ht="13.2">
      <c r="C467" s="129"/>
      <c r="F467" s="39"/>
    </row>
    <row r="468" spans="3:6" ht="13.2">
      <c r="C468" s="129"/>
      <c r="F468" s="39"/>
    </row>
    <row r="469" spans="3:6" ht="13.2">
      <c r="C469" s="129"/>
      <c r="F469" s="39"/>
    </row>
    <row r="470" spans="3:6" ht="13.2">
      <c r="C470" s="129"/>
      <c r="F470" s="39"/>
    </row>
    <row r="471" spans="3:6" ht="13.2">
      <c r="C471" s="129"/>
      <c r="F471" s="39"/>
    </row>
    <row r="472" spans="3:6" ht="13.2">
      <c r="C472" s="129"/>
      <c r="F472" s="39"/>
    </row>
    <row r="473" spans="3:6" ht="13.2">
      <c r="C473" s="129"/>
      <c r="F473" s="39"/>
    </row>
    <row r="474" spans="3:6" ht="13.2">
      <c r="C474" s="129"/>
      <c r="F474" s="39"/>
    </row>
    <row r="475" spans="3:6" ht="13.2">
      <c r="C475" s="129"/>
      <c r="F475" s="39"/>
    </row>
    <row r="476" spans="3:6" ht="13.2">
      <c r="C476" s="129"/>
      <c r="F476" s="39"/>
    </row>
    <row r="477" spans="3:6" ht="13.2">
      <c r="C477" s="129"/>
      <c r="F477" s="39"/>
    </row>
    <row r="478" spans="3:6" ht="13.2">
      <c r="C478" s="129"/>
      <c r="F478" s="39"/>
    </row>
    <row r="479" spans="3:6" ht="13.2">
      <c r="C479" s="129"/>
      <c r="F479" s="39"/>
    </row>
    <row r="480" spans="3:6" ht="13.2">
      <c r="C480" s="129"/>
      <c r="F480" s="39"/>
    </row>
    <row r="481" spans="3:6" ht="13.2">
      <c r="C481" s="129"/>
      <c r="F481" s="39"/>
    </row>
    <row r="482" spans="3:6" ht="13.2">
      <c r="C482" s="129"/>
      <c r="F482" s="39"/>
    </row>
    <row r="483" spans="3:6" ht="13.2">
      <c r="C483" s="129"/>
      <c r="F483" s="39"/>
    </row>
    <row r="484" spans="3:6" ht="13.2">
      <c r="C484" s="129"/>
      <c r="F484" s="39"/>
    </row>
    <row r="485" spans="3:6" ht="13.2">
      <c r="C485" s="129"/>
      <c r="F485" s="39"/>
    </row>
    <row r="486" spans="3:6" ht="13.2">
      <c r="C486" s="129"/>
      <c r="F486" s="39"/>
    </row>
    <row r="487" spans="3:6" ht="13.2">
      <c r="C487" s="129"/>
      <c r="F487" s="39"/>
    </row>
    <row r="488" spans="3:6" ht="13.2">
      <c r="C488" s="129"/>
      <c r="F488" s="39"/>
    </row>
    <row r="489" spans="3:6" ht="13.2">
      <c r="C489" s="129"/>
      <c r="F489" s="39"/>
    </row>
    <row r="490" spans="3:6" ht="13.2">
      <c r="C490" s="129"/>
      <c r="F490" s="39"/>
    </row>
    <row r="491" spans="3:6" ht="13.2">
      <c r="C491" s="129"/>
      <c r="F491" s="39"/>
    </row>
    <row r="492" spans="3:6" ht="13.2">
      <c r="C492" s="129"/>
      <c r="F492" s="39"/>
    </row>
    <row r="493" spans="3:6" ht="13.2">
      <c r="C493" s="129"/>
      <c r="F493" s="39"/>
    </row>
    <row r="494" spans="3:6" ht="13.2">
      <c r="C494" s="129"/>
      <c r="F494" s="39"/>
    </row>
    <row r="495" spans="3:6" ht="13.2">
      <c r="C495" s="129"/>
      <c r="F495" s="39"/>
    </row>
    <row r="496" spans="3:6" ht="13.2">
      <c r="C496" s="129"/>
      <c r="F496" s="39"/>
    </row>
    <row r="497" spans="3:6" ht="13.2">
      <c r="C497" s="129"/>
      <c r="F497" s="39"/>
    </row>
    <row r="498" spans="3:6" ht="13.2">
      <c r="C498" s="129"/>
      <c r="F498" s="39"/>
    </row>
    <row r="499" spans="3:6" ht="13.2">
      <c r="C499" s="129"/>
      <c r="F499" s="39"/>
    </row>
    <row r="500" spans="3:6" ht="13.2">
      <c r="C500" s="129"/>
      <c r="F500" s="39"/>
    </row>
    <row r="501" spans="3:6" ht="13.2">
      <c r="C501" s="129"/>
      <c r="F501" s="39"/>
    </row>
    <row r="502" spans="3:6" ht="13.2">
      <c r="C502" s="129"/>
      <c r="F502" s="39"/>
    </row>
    <row r="503" spans="3:6" ht="13.2">
      <c r="C503" s="129"/>
      <c r="F503" s="39"/>
    </row>
    <row r="504" spans="3:6" ht="13.2">
      <c r="C504" s="129"/>
      <c r="F504" s="39"/>
    </row>
    <row r="505" spans="3:6" ht="13.2">
      <c r="C505" s="129"/>
      <c r="F505" s="39"/>
    </row>
    <row r="506" spans="3:6" ht="13.2">
      <c r="C506" s="129"/>
      <c r="F506" s="39"/>
    </row>
    <row r="507" spans="3:6" ht="13.2">
      <c r="C507" s="129"/>
      <c r="F507" s="39"/>
    </row>
    <row r="508" spans="3:6" ht="13.2">
      <c r="C508" s="129"/>
      <c r="F508" s="39"/>
    </row>
    <row r="509" spans="3:6" ht="13.2">
      <c r="C509" s="129"/>
      <c r="F509" s="39"/>
    </row>
    <row r="510" spans="3:6" ht="13.2">
      <c r="C510" s="129"/>
      <c r="F510" s="39"/>
    </row>
    <row r="511" spans="3:6" ht="13.2">
      <c r="C511" s="129"/>
      <c r="F511" s="39"/>
    </row>
    <row r="512" spans="3:6" ht="13.2">
      <c r="C512" s="129"/>
      <c r="F512" s="39"/>
    </row>
    <row r="513" spans="3:6" ht="13.2">
      <c r="C513" s="129"/>
      <c r="F513" s="39"/>
    </row>
    <row r="514" spans="3:6" ht="13.2">
      <c r="C514" s="129"/>
      <c r="F514" s="39"/>
    </row>
    <row r="515" spans="3:6" ht="13.2">
      <c r="C515" s="129"/>
      <c r="F515" s="39"/>
    </row>
    <row r="516" spans="3:6" ht="13.2">
      <c r="C516" s="129"/>
      <c r="F516" s="39"/>
    </row>
    <row r="517" spans="3:6" ht="13.2">
      <c r="C517" s="129"/>
      <c r="F517" s="39"/>
    </row>
    <row r="518" spans="3:6" ht="13.2">
      <c r="C518" s="129"/>
      <c r="F518" s="39"/>
    </row>
    <row r="519" spans="3:6" ht="13.2">
      <c r="C519" s="129"/>
      <c r="F519" s="39"/>
    </row>
    <row r="520" spans="3:6" ht="13.2">
      <c r="C520" s="129"/>
      <c r="F520" s="39"/>
    </row>
    <row r="521" spans="3:6" ht="13.2">
      <c r="C521" s="129"/>
      <c r="F521" s="39"/>
    </row>
    <row r="522" spans="3:6" ht="13.2">
      <c r="C522" s="129"/>
      <c r="F522" s="39"/>
    </row>
    <row r="523" spans="3:6" ht="13.2">
      <c r="C523" s="129"/>
      <c r="F523" s="39"/>
    </row>
    <row r="524" spans="3:6" ht="13.2">
      <c r="C524" s="129"/>
      <c r="F524" s="39"/>
    </row>
    <row r="525" spans="3:6" ht="13.2">
      <c r="C525" s="129"/>
      <c r="F525" s="39"/>
    </row>
    <row r="526" spans="3:6" ht="13.2">
      <c r="C526" s="129"/>
      <c r="F526" s="39"/>
    </row>
    <row r="527" spans="3:6" ht="13.2">
      <c r="C527" s="129"/>
      <c r="F527" s="39"/>
    </row>
    <row r="528" spans="3:6" ht="13.2">
      <c r="C528" s="129"/>
      <c r="F528" s="39"/>
    </row>
    <row r="529" spans="3:6" ht="13.2">
      <c r="C529" s="129"/>
      <c r="F529" s="39"/>
    </row>
    <row r="530" spans="3:6" ht="13.2">
      <c r="C530" s="129"/>
      <c r="F530" s="39"/>
    </row>
    <row r="531" spans="3:6" ht="13.2">
      <c r="C531" s="129"/>
      <c r="F531" s="39"/>
    </row>
    <row r="532" spans="3:6" ht="13.2">
      <c r="C532" s="129"/>
      <c r="F532" s="39"/>
    </row>
    <row r="533" spans="3:6" ht="13.2">
      <c r="C533" s="129"/>
      <c r="F533" s="39"/>
    </row>
    <row r="534" spans="3:6" ht="13.2">
      <c r="C534" s="129"/>
      <c r="F534" s="39"/>
    </row>
    <row r="535" spans="3:6" ht="13.2">
      <c r="C535" s="129"/>
      <c r="F535" s="39"/>
    </row>
    <row r="536" spans="3:6" ht="13.2">
      <c r="C536" s="129"/>
      <c r="F536" s="39"/>
    </row>
    <row r="537" spans="3:6" ht="13.2">
      <c r="C537" s="129"/>
      <c r="F537" s="39"/>
    </row>
    <row r="538" spans="3:6" ht="13.2">
      <c r="C538" s="129"/>
      <c r="F538" s="39"/>
    </row>
    <row r="539" spans="3:6" ht="13.2">
      <c r="C539" s="129"/>
      <c r="F539" s="39"/>
    </row>
    <row r="540" spans="3:6" ht="13.2">
      <c r="C540" s="129"/>
      <c r="F540" s="39"/>
    </row>
    <row r="541" spans="3:6" ht="13.2">
      <c r="C541" s="129"/>
      <c r="F541" s="39"/>
    </row>
    <row r="542" spans="3:6" ht="13.2">
      <c r="C542" s="129"/>
      <c r="F542" s="39"/>
    </row>
    <row r="543" spans="3:6" ht="13.2">
      <c r="C543" s="129"/>
      <c r="F543" s="39"/>
    </row>
    <row r="544" spans="3:6" ht="13.2">
      <c r="C544" s="129"/>
      <c r="F544" s="39"/>
    </row>
    <row r="545" spans="3:6" ht="13.2">
      <c r="C545" s="129"/>
      <c r="F545" s="39"/>
    </row>
    <row r="546" spans="3:6" ht="13.2">
      <c r="C546" s="129"/>
      <c r="F546" s="39"/>
    </row>
    <row r="547" spans="3:6" ht="13.2">
      <c r="C547" s="129"/>
      <c r="F547" s="39"/>
    </row>
    <row r="548" spans="3:6" ht="13.2">
      <c r="C548" s="129"/>
      <c r="F548" s="39"/>
    </row>
    <row r="549" spans="3:6" ht="13.2">
      <c r="C549" s="129"/>
      <c r="F549" s="39"/>
    </row>
    <row r="550" spans="3:6" ht="13.2">
      <c r="C550" s="129"/>
      <c r="F550" s="39"/>
    </row>
    <row r="551" spans="3:6" ht="13.2">
      <c r="C551" s="129"/>
      <c r="F551" s="39"/>
    </row>
    <row r="552" spans="3:6" ht="13.2">
      <c r="C552" s="129"/>
      <c r="F552" s="39"/>
    </row>
    <row r="553" spans="3:6" ht="13.2">
      <c r="C553" s="129"/>
      <c r="F553" s="39"/>
    </row>
    <row r="554" spans="3:6" ht="13.2">
      <c r="C554" s="129"/>
      <c r="F554" s="39"/>
    </row>
    <row r="555" spans="3:6" ht="13.2">
      <c r="C555" s="129"/>
      <c r="F555" s="39"/>
    </row>
    <row r="556" spans="3:6" ht="13.2">
      <c r="C556" s="129"/>
      <c r="F556" s="39"/>
    </row>
    <row r="557" spans="3:6" ht="13.2">
      <c r="C557" s="129"/>
      <c r="F557" s="39"/>
    </row>
    <row r="558" spans="3:6" ht="13.2">
      <c r="C558" s="129"/>
      <c r="F558" s="39"/>
    </row>
    <row r="559" spans="3:6" ht="13.2">
      <c r="C559" s="129"/>
      <c r="F559" s="39"/>
    </row>
    <row r="560" spans="3:6" ht="13.2">
      <c r="C560" s="129"/>
      <c r="F560" s="39"/>
    </row>
    <row r="561" spans="3:6" ht="13.2">
      <c r="C561" s="129"/>
      <c r="F561" s="39"/>
    </row>
    <row r="562" spans="3:6" ht="13.2">
      <c r="C562" s="129"/>
      <c r="F562" s="39"/>
    </row>
    <row r="563" spans="3:6" ht="13.2">
      <c r="C563" s="129"/>
      <c r="F563" s="39"/>
    </row>
    <row r="564" spans="3:6" ht="13.2">
      <c r="C564" s="129"/>
      <c r="F564" s="39"/>
    </row>
    <row r="565" spans="3:6" ht="13.2">
      <c r="C565" s="129"/>
      <c r="F565" s="39"/>
    </row>
    <row r="566" spans="3:6" ht="13.2">
      <c r="C566" s="129"/>
      <c r="F566" s="39"/>
    </row>
    <row r="567" spans="3:6" ht="13.2">
      <c r="C567" s="129"/>
      <c r="F567" s="39"/>
    </row>
    <row r="568" spans="3:6" ht="13.2">
      <c r="C568" s="129"/>
      <c r="F568" s="39"/>
    </row>
    <row r="569" spans="3:6" ht="13.2">
      <c r="C569" s="129"/>
      <c r="F569" s="39"/>
    </row>
    <row r="570" spans="3:6" ht="13.2">
      <c r="C570" s="129"/>
      <c r="F570" s="39"/>
    </row>
    <row r="571" spans="3:6" ht="13.2">
      <c r="C571" s="129"/>
      <c r="F571" s="39"/>
    </row>
    <row r="572" spans="3:6" ht="13.2">
      <c r="C572" s="129"/>
      <c r="F572" s="39"/>
    </row>
    <row r="573" spans="3:6" ht="13.2">
      <c r="C573" s="129"/>
      <c r="F573" s="39"/>
    </row>
    <row r="574" spans="3:6" ht="13.2">
      <c r="C574" s="129"/>
      <c r="F574" s="39"/>
    </row>
    <row r="575" spans="3:6" ht="13.2">
      <c r="C575" s="129"/>
      <c r="F575" s="39"/>
    </row>
    <row r="576" spans="3:6" ht="13.2">
      <c r="C576" s="129"/>
      <c r="F576" s="39"/>
    </row>
    <row r="577" spans="3:6" ht="13.2">
      <c r="C577" s="129"/>
      <c r="F577" s="39"/>
    </row>
    <row r="578" spans="3:6" ht="13.2">
      <c r="C578" s="129"/>
      <c r="F578" s="39"/>
    </row>
    <row r="579" spans="3:6" ht="13.2">
      <c r="C579" s="129"/>
      <c r="F579" s="39"/>
    </row>
    <row r="580" spans="3:6" ht="13.2">
      <c r="C580" s="129"/>
      <c r="F580" s="39"/>
    </row>
    <row r="581" spans="3:6" ht="13.2">
      <c r="C581" s="129"/>
      <c r="F581" s="39"/>
    </row>
    <row r="582" spans="3:6" ht="13.2">
      <c r="C582" s="129"/>
      <c r="F582" s="39"/>
    </row>
    <row r="583" spans="3:6" ht="13.2">
      <c r="C583" s="129"/>
      <c r="F583" s="39"/>
    </row>
    <row r="584" spans="3:6" ht="13.2">
      <c r="C584" s="129"/>
      <c r="F584" s="39"/>
    </row>
    <row r="585" spans="3:6" ht="13.2">
      <c r="C585" s="129"/>
      <c r="F585" s="39"/>
    </row>
    <row r="586" spans="3:6" ht="13.2">
      <c r="C586" s="129"/>
      <c r="F586" s="39"/>
    </row>
    <row r="587" spans="3:6" ht="13.2">
      <c r="C587" s="129"/>
      <c r="F587" s="39"/>
    </row>
    <row r="588" spans="3:6" ht="13.2">
      <c r="C588" s="129"/>
      <c r="F588" s="39"/>
    </row>
    <row r="589" spans="3:6" ht="13.2">
      <c r="C589" s="129"/>
      <c r="F589" s="39"/>
    </row>
    <row r="590" spans="3:6" ht="13.2">
      <c r="C590" s="129"/>
      <c r="F590" s="39"/>
    </row>
    <row r="591" spans="3:6" ht="13.2">
      <c r="C591" s="129"/>
      <c r="F591" s="39"/>
    </row>
    <row r="592" spans="3:6" ht="13.2">
      <c r="C592" s="129"/>
      <c r="F592" s="39"/>
    </row>
    <row r="593" spans="3:6" ht="13.2">
      <c r="C593" s="129"/>
      <c r="F593" s="39"/>
    </row>
    <row r="594" spans="3:6" ht="13.2">
      <c r="C594" s="129"/>
      <c r="F594" s="39"/>
    </row>
    <row r="595" spans="3:6" ht="13.2">
      <c r="C595" s="129"/>
      <c r="F595" s="39"/>
    </row>
    <row r="596" spans="3:6" ht="13.2">
      <c r="C596" s="129"/>
      <c r="F596" s="39"/>
    </row>
    <row r="597" spans="3:6" ht="13.2">
      <c r="C597" s="129"/>
      <c r="F597" s="39"/>
    </row>
    <row r="598" spans="3:6" ht="13.2">
      <c r="C598" s="129"/>
      <c r="F598" s="39"/>
    </row>
    <row r="599" spans="3:6" ht="13.2">
      <c r="C599" s="129"/>
      <c r="F599" s="39"/>
    </row>
    <row r="600" spans="3:6" ht="13.2">
      <c r="C600" s="129"/>
      <c r="F600" s="39"/>
    </row>
    <row r="601" spans="3:6" ht="13.2">
      <c r="C601" s="129"/>
      <c r="F601" s="39"/>
    </row>
    <row r="602" spans="3:6" ht="13.2">
      <c r="C602" s="129"/>
      <c r="F602" s="39"/>
    </row>
    <row r="603" spans="3:6" ht="13.2">
      <c r="C603" s="129"/>
      <c r="F603" s="39"/>
    </row>
    <row r="604" spans="3:6" ht="13.2">
      <c r="C604" s="129"/>
      <c r="F604" s="39"/>
    </row>
    <row r="605" spans="3:6" ht="13.2">
      <c r="C605" s="129"/>
      <c r="F605" s="39"/>
    </row>
    <row r="606" spans="3:6" ht="13.2">
      <c r="C606" s="129"/>
      <c r="F606" s="39"/>
    </row>
    <row r="607" spans="3:6" ht="13.2">
      <c r="C607" s="129"/>
      <c r="F607" s="39"/>
    </row>
    <row r="608" spans="3:6" ht="13.2">
      <c r="C608" s="129"/>
      <c r="F608" s="39"/>
    </row>
    <row r="609" spans="3:6" ht="13.2">
      <c r="C609" s="129"/>
      <c r="F609" s="39"/>
    </row>
    <row r="610" spans="3:6" ht="13.2">
      <c r="C610" s="129"/>
      <c r="F610" s="39"/>
    </row>
    <row r="611" spans="3:6" ht="13.2">
      <c r="C611" s="129"/>
      <c r="F611" s="39"/>
    </row>
    <row r="612" spans="3:6" ht="13.2">
      <c r="C612" s="129"/>
      <c r="F612" s="39"/>
    </row>
    <row r="613" spans="3:6" ht="13.2">
      <c r="C613" s="129"/>
      <c r="F613" s="39"/>
    </row>
    <row r="614" spans="3:6" ht="13.2">
      <c r="C614" s="129"/>
      <c r="F614" s="39"/>
    </row>
    <row r="615" spans="3:6" ht="13.2">
      <c r="C615" s="129"/>
      <c r="F615" s="39"/>
    </row>
    <row r="616" spans="3:6" ht="13.2">
      <c r="C616" s="129"/>
      <c r="F616" s="39"/>
    </row>
    <row r="617" spans="3:6" ht="13.2">
      <c r="C617" s="129"/>
      <c r="F617" s="39"/>
    </row>
    <row r="618" spans="3:6" ht="13.2">
      <c r="C618" s="129"/>
      <c r="F618" s="39"/>
    </row>
    <row r="619" spans="3:6" ht="13.2">
      <c r="C619" s="129"/>
      <c r="F619" s="39"/>
    </row>
    <row r="620" spans="3:6" ht="13.2">
      <c r="C620" s="129"/>
      <c r="F620" s="39"/>
    </row>
    <row r="621" spans="3:6" ht="13.2">
      <c r="C621" s="129"/>
      <c r="F621" s="39"/>
    </row>
    <row r="622" spans="3:6" ht="13.2">
      <c r="C622" s="129"/>
      <c r="F622" s="39"/>
    </row>
    <row r="623" spans="3:6" ht="13.2">
      <c r="C623" s="129"/>
      <c r="F623" s="39"/>
    </row>
    <row r="624" spans="3:6" ht="13.2">
      <c r="C624" s="129"/>
      <c r="F624" s="39"/>
    </row>
    <row r="625" spans="3:6" ht="13.2">
      <c r="C625" s="129"/>
      <c r="F625" s="39"/>
    </row>
    <row r="626" spans="3:6" ht="13.2">
      <c r="C626" s="129"/>
      <c r="F626" s="39"/>
    </row>
    <row r="627" spans="3:6" ht="13.2">
      <c r="C627" s="129"/>
      <c r="F627" s="39"/>
    </row>
    <row r="628" spans="3:6" ht="13.2">
      <c r="C628" s="129"/>
      <c r="F628" s="39"/>
    </row>
    <row r="629" spans="3:6" ht="13.2">
      <c r="C629" s="129"/>
      <c r="F629" s="39"/>
    </row>
    <row r="630" spans="3:6" ht="13.2">
      <c r="C630" s="129"/>
      <c r="F630" s="39"/>
    </row>
    <row r="631" spans="3:6" ht="13.2">
      <c r="C631" s="129"/>
      <c r="F631" s="39"/>
    </row>
    <row r="632" spans="3:6" ht="13.2">
      <c r="C632" s="129"/>
      <c r="F632" s="39"/>
    </row>
    <row r="633" spans="3:6" ht="13.2">
      <c r="C633" s="129"/>
      <c r="F633" s="39"/>
    </row>
    <row r="634" spans="3:6" ht="13.2">
      <c r="C634" s="129"/>
      <c r="F634" s="39"/>
    </row>
    <row r="635" spans="3:6" ht="13.2">
      <c r="C635" s="129"/>
      <c r="F635" s="39"/>
    </row>
    <row r="636" spans="3:6" ht="13.2">
      <c r="C636" s="129"/>
      <c r="F636" s="39"/>
    </row>
    <row r="637" spans="3:6" ht="13.2">
      <c r="C637" s="129"/>
      <c r="F637" s="39"/>
    </row>
    <row r="638" spans="3:6" ht="13.2">
      <c r="C638" s="129"/>
      <c r="F638" s="39"/>
    </row>
    <row r="639" spans="3:6" ht="13.2">
      <c r="C639" s="129"/>
      <c r="F639" s="39"/>
    </row>
    <row r="640" spans="3:6" ht="13.2">
      <c r="C640" s="129"/>
      <c r="F640" s="39"/>
    </row>
    <row r="641" spans="3:6" ht="13.2">
      <c r="C641" s="129"/>
      <c r="F641" s="39"/>
    </row>
    <row r="642" spans="3:6" ht="13.2">
      <c r="C642" s="129"/>
      <c r="F642" s="39"/>
    </row>
    <row r="643" spans="3:6" ht="13.2">
      <c r="C643" s="129"/>
      <c r="F643" s="39"/>
    </row>
    <row r="644" spans="3:6" ht="13.2">
      <c r="C644" s="129"/>
      <c r="F644" s="39"/>
    </row>
    <row r="645" spans="3:6" ht="13.2">
      <c r="C645" s="129"/>
      <c r="F645" s="39"/>
    </row>
    <row r="646" spans="3:6" ht="13.2">
      <c r="C646" s="129"/>
      <c r="F646" s="39"/>
    </row>
    <row r="647" spans="3:6" ht="13.2">
      <c r="C647" s="129"/>
      <c r="F647" s="39"/>
    </row>
    <row r="648" spans="3:6" ht="13.2">
      <c r="C648" s="129"/>
      <c r="F648" s="39"/>
    </row>
    <row r="649" spans="3:6" ht="13.2">
      <c r="C649" s="129"/>
      <c r="F649" s="39"/>
    </row>
    <row r="650" spans="3:6" ht="13.2">
      <c r="C650" s="129"/>
      <c r="F650" s="39"/>
    </row>
    <row r="651" spans="3:6" ht="13.2">
      <c r="C651" s="129"/>
      <c r="F651" s="39"/>
    </row>
    <row r="652" spans="3:6" ht="13.2">
      <c r="C652" s="129"/>
      <c r="F652" s="39"/>
    </row>
    <row r="653" spans="3:6" ht="13.2">
      <c r="C653" s="129"/>
      <c r="F653" s="39"/>
    </row>
    <row r="654" spans="3:6" ht="13.2">
      <c r="C654" s="129"/>
      <c r="F654" s="39"/>
    </row>
    <row r="655" spans="3:6" ht="13.2">
      <c r="C655" s="129"/>
      <c r="F655" s="39"/>
    </row>
    <row r="656" spans="3:6" ht="13.2">
      <c r="C656" s="129"/>
      <c r="F656" s="39"/>
    </row>
    <row r="657" spans="3:6" ht="13.2">
      <c r="C657" s="129"/>
      <c r="F657" s="39"/>
    </row>
    <row r="658" spans="3:6" ht="13.2">
      <c r="C658" s="129"/>
      <c r="F658" s="39"/>
    </row>
    <row r="659" spans="3:6" ht="13.2">
      <c r="C659" s="129"/>
      <c r="F659" s="39"/>
    </row>
    <row r="660" spans="3:6" ht="13.2">
      <c r="C660" s="129"/>
      <c r="F660" s="39"/>
    </row>
    <row r="661" spans="3:6" ht="13.2">
      <c r="C661" s="129"/>
      <c r="F661" s="39"/>
    </row>
    <row r="662" spans="3:6" ht="13.2">
      <c r="C662" s="129"/>
      <c r="F662" s="39"/>
    </row>
    <row r="663" spans="3:6" ht="13.2">
      <c r="C663" s="129"/>
      <c r="F663" s="39"/>
    </row>
    <row r="664" spans="3:6" ht="13.2">
      <c r="C664" s="129"/>
      <c r="F664" s="39"/>
    </row>
    <row r="665" spans="3:6" ht="13.2">
      <c r="C665" s="129"/>
      <c r="F665" s="39"/>
    </row>
    <row r="666" spans="3:6" ht="13.2">
      <c r="C666" s="129"/>
      <c r="F666" s="39"/>
    </row>
    <row r="667" spans="3:6" ht="13.2">
      <c r="C667" s="129"/>
      <c r="F667" s="39"/>
    </row>
    <row r="668" spans="3:6" ht="13.2">
      <c r="C668" s="129"/>
      <c r="F668" s="39"/>
    </row>
    <row r="669" spans="3:6" ht="13.2">
      <c r="C669" s="129"/>
      <c r="F669" s="39"/>
    </row>
    <row r="670" spans="3:6" ht="13.2">
      <c r="C670" s="129"/>
      <c r="F670" s="39"/>
    </row>
    <row r="671" spans="3:6" ht="13.2">
      <c r="C671" s="129"/>
      <c r="F671" s="39"/>
    </row>
    <row r="672" spans="3:6" ht="13.2">
      <c r="C672" s="129"/>
      <c r="F672" s="39"/>
    </row>
    <row r="673" spans="3:6" ht="13.2">
      <c r="C673" s="129"/>
      <c r="F673" s="39"/>
    </row>
    <row r="674" spans="3:6" ht="13.2">
      <c r="C674" s="129"/>
      <c r="F674" s="39"/>
    </row>
    <row r="675" spans="3:6" ht="13.2">
      <c r="C675" s="129"/>
      <c r="F675" s="39"/>
    </row>
    <row r="676" spans="3:6" ht="13.2">
      <c r="C676" s="129"/>
      <c r="F676" s="39"/>
    </row>
    <row r="677" spans="3:6" ht="13.2">
      <c r="C677" s="129"/>
      <c r="F677" s="39"/>
    </row>
    <row r="678" spans="3:6" ht="13.2">
      <c r="C678" s="129"/>
      <c r="F678" s="39"/>
    </row>
    <row r="679" spans="3:6" ht="13.2">
      <c r="C679" s="129"/>
      <c r="F679" s="39"/>
    </row>
    <row r="680" spans="3:6" ht="13.2">
      <c r="C680" s="129"/>
      <c r="F680" s="39"/>
    </row>
    <row r="681" spans="3:6" ht="13.2">
      <c r="C681" s="129"/>
      <c r="F681" s="39"/>
    </row>
    <row r="682" spans="3:6" ht="13.2">
      <c r="C682" s="129"/>
      <c r="F682" s="39"/>
    </row>
    <row r="683" spans="3:6" ht="13.2">
      <c r="C683" s="129"/>
      <c r="F683" s="39"/>
    </row>
    <row r="684" spans="3:6" ht="13.2">
      <c r="C684" s="129"/>
      <c r="F684" s="39"/>
    </row>
    <row r="685" spans="3:6" ht="13.2">
      <c r="C685" s="129"/>
      <c r="F685" s="39"/>
    </row>
    <row r="686" spans="3:6" ht="13.2">
      <c r="C686" s="129"/>
      <c r="F686" s="39"/>
    </row>
    <row r="687" spans="3:6" ht="13.2">
      <c r="C687" s="129"/>
      <c r="F687" s="39"/>
    </row>
    <row r="688" spans="3:6" ht="13.2">
      <c r="C688" s="129"/>
      <c r="F688" s="39"/>
    </row>
    <row r="689" spans="3:6" ht="13.2">
      <c r="C689" s="129"/>
      <c r="F689" s="39"/>
    </row>
    <row r="690" spans="3:6" ht="13.2">
      <c r="C690" s="129"/>
      <c r="F690" s="39"/>
    </row>
    <row r="691" spans="3:6" ht="13.2">
      <c r="C691" s="129"/>
      <c r="F691" s="39"/>
    </row>
    <row r="692" spans="3:6" ht="13.2">
      <c r="C692" s="129"/>
      <c r="F692" s="39"/>
    </row>
    <row r="693" spans="3:6" ht="13.2">
      <c r="C693" s="129"/>
      <c r="F693" s="39"/>
    </row>
    <row r="694" spans="3:6" ht="13.2">
      <c r="C694" s="129"/>
      <c r="F694" s="39"/>
    </row>
    <row r="695" spans="3:6" ht="13.2">
      <c r="C695" s="129"/>
      <c r="F695" s="39"/>
    </row>
    <row r="696" spans="3:6" ht="13.2">
      <c r="C696" s="129"/>
      <c r="F696" s="39"/>
    </row>
    <row r="697" spans="3:6" ht="13.2">
      <c r="C697" s="129"/>
      <c r="F697" s="39"/>
    </row>
    <row r="698" spans="3:6" ht="13.2">
      <c r="C698" s="129"/>
      <c r="F698" s="39"/>
    </row>
    <row r="699" spans="3:6" ht="13.2">
      <c r="C699" s="129"/>
      <c r="F699" s="39"/>
    </row>
    <row r="700" spans="3:6" ht="13.2">
      <c r="C700" s="129"/>
      <c r="F700" s="39"/>
    </row>
    <row r="701" spans="3:6" ht="13.2">
      <c r="C701" s="129"/>
      <c r="F701" s="39"/>
    </row>
    <row r="702" spans="3:6" ht="13.2">
      <c r="C702" s="129"/>
      <c r="F702" s="39"/>
    </row>
    <row r="703" spans="3:6" ht="13.2">
      <c r="C703" s="129"/>
      <c r="F703" s="39"/>
    </row>
    <row r="704" spans="3:6" ht="13.2">
      <c r="C704" s="129"/>
      <c r="F704" s="39"/>
    </row>
    <row r="705" spans="3:6" ht="13.2">
      <c r="C705" s="129"/>
      <c r="F705" s="39"/>
    </row>
    <row r="706" spans="3:6" ht="13.2">
      <c r="C706" s="129"/>
      <c r="F706" s="39"/>
    </row>
    <row r="707" spans="3:6" ht="13.2">
      <c r="C707" s="129"/>
      <c r="F707" s="39"/>
    </row>
    <row r="708" spans="3:6" ht="13.2">
      <c r="C708" s="129"/>
      <c r="F708" s="39"/>
    </row>
    <row r="709" spans="3:6" ht="13.2">
      <c r="C709" s="129"/>
      <c r="F709" s="39"/>
    </row>
    <row r="710" spans="3:6" ht="13.2">
      <c r="C710" s="129"/>
      <c r="F710" s="39"/>
    </row>
    <row r="711" spans="3:6" ht="13.2">
      <c r="C711" s="129"/>
      <c r="F711" s="39"/>
    </row>
    <row r="712" spans="3:6" ht="13.2">
      <c r="C712" s="129"/>
      <c r="F712" s="39"/>
    </row>
    <row r="713" spans="3:6" ht="13.2">
      <c r="C713" s="129"/>
      <c r="F713" s="39"/>
    </row>
    <row r="714" spans="3:6" ht="13.2">
      <c r="C714" s="129"/>
      <c r="F714" s="39"/>
    </row>
    <row r="715" spans="3:6" ht="13.2">
      <c r="C715" s="129"/>
      <c r="F715" s="39"/>
    </row>
    <row r="716" spans="3:6" ht="13.2">
      <c r="C716" s="129"/>
      <c r="F716" s="39"/>
    </row>
    <row r="717" spans="3:6" ht="13.2">
      <c r="C717" s="129"/>
      <c r="F717" s="39"/>
    </row>
    <row r="718" spans="3:6" ht="13.2">
      <c r="C718" s="129"/>
      <c r="F718" s="39"/>
    </row>
    <row r="719" spans="3:6" ht="13.2">
      <c r="C719" s="129"/>
      <c r="F719" s="39"/>
    </row>
    <row r="720" spans="3:6" ht="13.2">
      <c r="C720" s="129"/>
      <c r="F720" s="39"/>
    </row>
    <row r="721" spans="3:6" ht="13.2">
      <c r="C721" s="129"/>
      <c r="F721" s="39"/>
    </row>
    <row r="722" spans="3:6" ht="13.2">
      <c r="C722" s="129"/>
      <c r="F722" s="39"/>
    </row>
    <row r="723" spans="3:6" ht="13.2">
      <c r="C723" s="129"/>
      <c r="F723" s="39"/>
    </row>
    <row r="724" spans="3:6" ht="13.2">
      <c r="C724" s="129"/>
      <c r="F724" s="39"/>
    </row>
    <row r="725" spans="3:6" ht="13.2">
      <c r="C725" s="129"/>
      <c r="F725" s="39"/>
    </row>
    <row r="726" spans="3:6" ht="13.2">
      <c r="C726" s="129"/>
      <c r="F726" s="39"/>
    </row>
    <row r="727" spans="3:6" ht="13.2">
      <c r="C727" s="129"/>
      <c r="F727" s="39"/>
    </row>
    <row r="728" spans="3:6" ht="13.2">
      <c r="C728" s="129"/>
      <c r="F728" s="39"/>
    </row>
    <row r="729" spans="3:6" ht="13.2">
      <c r="C729" s="129"/>
      <c r="F729" s="39"/>
    </row>
    <row r="730" spans="3:6" ht="13.2">
      <c r="C730" s="129"/>
      <c r="F730" s="39"/>
    </row>
    <row r="731" spans="3:6" ht="13.2">
      <c r="C731" s="129"/>
      <c r="F731" s="39"/>
    </row>
    <row r="732" spans="3:6" ht="13.2">
      <c r="C732" s="129"/>
      <c r="F732" s="39"/>
    </row>
    <row r="733" spans="3:6" ht="13.2">
      <c r="C733" s="129"/>
      <c r="F733" s="39"/>
    </row>
    <row r="734" spans="3:6" ht="13.2">
      <c r="C734" s="129"/>
      <c r="F734" s="39"/>
    </row>
    <row r="735" spans="3:6" ht="13.2">
      <c r="C735" s="129"/>
      <c r="F735" s="39"/>
    </row>
    <row r="736" spans="3:6" ht="13.2">
      <c r="C736" s="129"/>
      <c r="F736" s="39"/>
    </row>
    <row r="737" spans="3:6" ht="13.2">
      <c r="C737" s="129"/>
      <c r="F737" s="39"/>
    </row>
    <row r="738" spans="3:6" ht="13.2">
      <c r="C738" s="129"/>
      <c r="F738" s="39"/>
    </row>
    <row r="739" spans="3:6" ht="13.2">
      <c r="C739" s="129"/>
      <c r="F739" s="39"/>
    </row>
    <row r="740" spans="3:6" ht="13.2">
      <c r="C740" s="129"/>
      <c r="F740" s="39"/>
    </row>
    <row r="741" spans="3:6" ht="13.2">
      <c r="C741" s="129"/>
      <c r="F741" s="39"/>
    </row>
    <row r="742" spans="3:6" ht="13.2">
      <c r="C742" s="129"/>
      <c r="F742" s="39"/>
    </row>
    <row r="743" spans="3:6" ht="13.2">
      <c r="C743" s="129"/>
      <c r="F743" s="39"/>
    </row>
    <row r="744" spans="3:6" ht="13.2">
      <c r="C744" s="129"/>
      <c r="F744" s="39"/>
    </row>
    <row r="745" spans="3:6" ht="13.2">
      <c r="C745" s="129"/>
      <c r="F745" s="39"/>
    </row>
    <row r="746" spans="3:6" ht="13.2">
      <c r="C746" s="129"/>
      <c r="F746" s="39"/>
    </row>
    <row r="747" spans="3:6" ht="13.2">
      <c r="C747" s="129"/>
      <c r="F747" s="39"/>
    </row>
    <row r="748" spans="3:6" ht="13.2">
      <c r="C748" s="129"/>
      <c r="F748" s="39"/>
    </row>
    <row r="749" spans="3:6" ht="13.2">
      <c r="C749" s="129"/>
      <c r="F749" s="39"/>
    </row>
    <row r="750" spans="3:6" ht="13.2">
      <c r="C750" s="129"/>
      <c r="F750" s="39"/>
    </row>
    <row r="751" spans="3:6" ht="13.2">
      <c r="C751" s="129"/>
      <c r="F751" s="39"/>
    </row>
    <row r="752" spans="3:6" ht="13.2">
      <c r="C752" s="129"/>
      <c r="F752" s="39"/>
    </row>
    <row r="753" spans="3:6" ht="13.2">
      <c r="C753" s="129"/>
      <c r="F753" s="39"/>
    </row>
    <row r="754" spans="3:6" ht="13.2">
      <c r="C754" s="129"/>
      <c r="F754" s="39"/>
    </row>
    <row r="755" spans="3:6" ht="13.2">
      <c r="C755" s="129"/>
      <c r="F755" s="39"/>
    </row>
    <row r="756" spans="3:6" ht="13.2">
      <c r="C756" s="129"/>
      <c r="F756" s="39"/>
    </row>
    <row r="757" spans="3:6" ht="13.2">
      <c r="C757" s="129"/>
      <c r="F757" s="39"/>
    </row>
    <row r="758" spans="3:6" ht="13.2">
      <c r="C758" s="129"/>
      <c r="F758" s="39"/>
    </row>
    <row r="759" spans="3:6" ht="13.2">
      <c r="C759" s="129"/>
      <c r="F759" s="39"/>
    </row>
    <row r="760" spans="3:6" ht="13.2">
      <c r="C760" s="129"/>
      <c r="F760" s="39"/>
    </row>
    <row r="761" spans="3:6" ht="13.2">
      <c r="C761" s="129"/>
      <c r="F761" s="39"/>
    </row>
    <row r="762" spans="3:6" ht="13.2">
      <c r="C762" s="129"/>
      <c r="F762" s="39"/>
    </row>
    <row r="763" spans="3:6" ht="13.2">
      <c r="C763" s="129"/>
      <c r="F763" s="39"/>
    </row>
    <row r="764" spans="3:6" ht="13.2">
      <c r="C764" s="129"/>
      <c r="F764" s="39"/>
    </row>
    <row r="765" spans="3:6" ht="13.2">
      <c r="C765" s="129"/>
      <c r="F765" s="39"/>
    </row>
    <row r="766" spans="3:6" ht="13.2">
      <c r="C766" s="129"/>
      <c r="F766" s="39"/>
    </row>
    <row r="767" spans="3:6" ht="13.2">
      <c r="C767" s="129"/>
      <c r="F767" s="39"/>
    </row>
    <row r="768" spans="3:6" ht="13.2">
      <c r="C768" s="129"/>
      <c r="F768" s="39"/>
    </row>
    <row r="769" spans="3:6" ht="13.2">
      <c r="C769" s="129"/>
      <c r="F769" s="39"/>
    </row>
    <row r="770" spans="3:6" ht="13.2">
      <c r="C770" s="129"/>
      <c r="F770" s="39"/>
    </row>
    <row r="771" spans="3:6" ht="13.2">
      <c r="C771" s="129"/>
      <c r="F771" s="39"/>
    </row>
    <row r="772" spans="3:6" ht="13.2">
      <c r="C772" s="129"/>
      <c r="F772" s="39"/>
    </row>
    <row r="773" spans="3:6" ht="13.2">
      <c r="C773" s="129"/>
      <c r="F773" s="39"/>
    </row>
    <row r="774" spans="3:6" ht="13.2">
      <c r="C774" s="129"/>
      <c r="F774" s="39"/>
    </row>
    <row r="775" spans="3:6" ht="13.2">
      <c r="C775" s="129"/>
      <c r="F775" s="39"/>
    </row>
    <row r="776" spans="3:6" ht="13.2">
      <c r="C776" s="129"/>
      <c r="F776" s="39"/>
    </row>
    <row r="777" spans="3:6" ht="13.2">
      <c r="C777" s="129"/>
      <c r="F777" s="39"/>
    </row>
    <row r="778" spans="3:6" ht="13.2">
      <c r="C778" s="129"/>
      <c r="F778" s="39"/>
    </row>
    <row r="779" spans="3:6" ht="13.2">
      <c r="C779" s="129"/>
      <c r="F779" s="39"/>
    </row>
    <row r="780" spans="3:6" ht="13.2">
      <c r="C780" s="129"/>
      <c r="F780" s="39"/>
    </row>
    <row r="781" spans="3:6" ht="13.2">
      <c r="C781" s="129"/>
      <c r="F781" s="39"/>
    </row>
    <row r="782" spans="3:6" ht="13.2">
      <c r="C782" s="129"/>
      <c r="F782" s="39"/>
    </row>
    <row r="783" spans="3:6" ht="13.2">
      <c r="C783" s="129"/>
      <c r="F783" s="39"/>
    </row>
    <row r="784" spans="3:6" ht="13.2">
      <c r="C784" s="129"/>
      <c r="F784" s="39"/>
    </row>
    <row r="785" spans="3:6" ht="13.2">
      <c r="C785" s="129"/>
      <c r="F785" s="39"/>
    </row>
    <row r="786" spans="3:6" ht="13.2">
      <c r="C786" s="129"/>
      <c r="F786" s="39"/>
    </row>
    <row r="787" spans="3:6" ht="13.2">
      <c r="C787" s="129"/>
      <c r="F787" s="39"/>
    </row>
    <row r="788" spans="3:6" ht="13.2">
      <c r="C788" s="129"/>
      <c r="F788" s="39"/>
    </row>
    <row r="789" spans="3:6" ht="13.2">
      <c r="C789" s="129"/>
      <c r="F789" s="39"/>
    </row>
    <row r="790" spans="3:6" ht="13.2">
      <c r="C790" s="129"/>
      <c r="F790" s="39"/>
    </row>
    <row r="791" spans="3:6" ht="13.2">
      <c r="C791" s="129"/>
      <c r="F791" s="39"/>
    </row>
    <row r="792" spans="3:6" ht="13.2">
      <c r="C792" s="129"/>
      <c r="F792" s="39"/>
    </row>
    <row r="793" spans="3:6" ht="13.2">
      <c r="C793" s="129"/>
      <c r="F793" s="39"/>
    </row>
    <row r="794" spans="3:6" ht="13.2">
      <c r="C794" s="129"/>
      <c r="F794" s="39"/>
    </row>
    <row r="795" spans="3:6" ht="13.2">
      <c r="C795" s="129"/>
      <c r="F795" s="39"/>
    </row>
    <row r="796" spans="3:6" ht="13.2">
      <c r="C796" s="129"/>
      <c r="F796" s="39"/>
    </row>
    <row r="797" spans="3:6" ht="13.2">
      <c r="C797" s="129"/>
      <c r="F797" s="39"/>
    </row>
    <row r="798" spans="3:6" ht="13.2">
      <c r="C798" s="129"/>
      <c r="F798" s="39"/>
    </row>
    <row r="799" spans="3:6" ht="13.2">
      <c r="C799" s="129"/>
      <c r="F799" s="39"/>
    </row>
    <row r="800" spans="3:6" ht="13.2">
      <c r="C800" s="129"/>
      <c r="F800" s="39"/>
    </row>
    <row r="801" spans="3:6" ht="13.2">
      <c r="C801" s="129"/>
      <c r="F801" s="39"/>
    </row>
    <row r="802" spans="3:6" ht="13.2">
      <c r="C802" s="129"/>
      <c r="F802" s="39"/>
    </row>
    <row r="803" spans="3:6" ht="13.2">
      <c r="C803" s="129"/>
      <c r="F803" s="39"/>
    </row>
    <row r="804" spans="3:6" ht="13.2">
      <c r="C804" s="129"/>
      <c r="F804" s="39"/>
    </row>
    <row r="805" spans="3:6" ht="13.2">
      <c r="C805" s="129"/>
      <c r="F805" s="39"/>
    </row>
    <row r="806" spans="3:6" ht="13.2">
      <c r="C806" s="129"/>
      <c r="F806" s="39"/>
    </row>
    <row r="807" spans="3:6" ht="13.2">
      <c r="C807" s="129"/>
      <c r="F807" s="39"/>
    </row>
    <row r="808" spans="3:6" ht="13.2">
      <c r="C808" s="129"/>
      <c r="F808" s="39"/>
    </row>
    <row r="809" spans="3:6" ht="13.2">
      <c r="C809" s="129"/>
      <c r="F809" s="39"/>
    </row>
    <row r="810" spans="3:6" ht="13.2">
      <c r="C810" s="129"/>
      <c r="F810" s="39"/>
    </row>
    <row r="811" spans="3:6" ht="13.2">
      <c r="C811" s="129"/>
      <c r="F811" s="39"/>
    </row>
    <row r="812" spans="3:6" ht="13.2">
      <c r="C812" s="129"/>
      <c r="F812" s="39"/>
    </row>
    <row r="813" spans="3:6" ht="13.2">
      <c r="C813" s="129"/>
      <c r="F813" s="39"/>
    </row>
    <row r="814" spans="3:6" ht="13.2">
      <c r="C814" s="129"/>
      <c r="F814" s="39"/>
    </row>
    <row r="815" spans="3:6" ht="13.2">
      <c r="C815" s="129"/>
      <c r="F815" s="39"/>
    </row>
    <row r="816" spans="3:6" ht="13.2">
      <c r="C816" s="129"/>
      <c r="F816" s="39"/>
    </row>
    <row r="817" spans="3:6" ht="13.2">
      <c r="C817" s="129"/>
      <c r="F817" s="39"/>
    </row>
    <row r="818" spans="3:6" ht="13.2">
      <c r="C818" s="129"/>
      <c r="F818" s="39"/>
    </row>
    <row r="819" spans="3:6" ht="13.2">
      <c r="C819" s="129"/>
      <c r="F819" s="39"/>
    </row>
    <row r="820" spans="3:6" ht="13.2">
      <c r="C820" s="129"/>
      <c r="F820" s="39"/>
    </row>
    <row r="821" spans="3:6" ht="13.2">
      <c r="C821" s="129"/>
      <c r="F821" s="39"/>
    </row>
    <row r="822" spans="3:6" ht="13.2">
      <c r="C822" s="129"/>
      <c r="F822" s="39"/>
    </row>
    <row r="823" spans="3:6" ht="13.2">
      <c r="C823" s="129"/>
      <c r="F823" s="39"/>
    </row>
    <row r="824" spans="3:6" ht="13.2">
      <c r="C824" s="129"/>
      <c r="F824" s="39"/>
    </row>
    <row r="825" spans="3:6" ht="13.2">
      <c r="C825" s="129"/>
      <c r="F825" s="39"/>
    </row>
    <row r="826" spans="3:6" ht="13.2">
      <c r="C826" s="129"/>
      <c r="F826" s="39"/>
    </row>
    <row r="827" spans="3:6" ht="13.2">
      <c r="C827" s="129"/>
      <c r="F827" s="39"/>
    </row>
    <row r="828" spans="3:6" ht="13.2">
      <c r="C828" s="129"/>
      <c r="F828" s="39"/>
    </row>
    <row r="829" spans="3:6" ht="13.2">
      <c r="C829" s="129"/>
      <c r="F829" s="39"/>
    </row>
    <row r="830" spans="3:6" ht="13.2">
      <c r="C830" s="129"/>
      <c r="F830" s="39"/>
    </row>
    <row r="831" spans="3:6" ht="13.2">
      <c r="C831" s="129"/>
      <c r="F831" s="39"/>
    </row>
    <row r="832" spans="3:6" ht="13.2">
      <c r="C832" s="129"/>
      <c r="F832" s="39"/>
    </row>
    <row r="833" spans="3:6" ht="13.2">
      <c r="C833" s="129"/>
      <c r="F833" s="39"/>
    </row>
    <row r="834" spans="3:6" ht="13.2">
      <c r="C834" s="129"/>
      <c r="F834" s="39"/>
    </row>
    <row r="835" spans="3:6" ht="13.2">
      <c r="C835" s="129"/>
      <c r="F835" s="39"/>
    </row>
    <row r="836" spans="3:6" ht="13.2">
      <c r="C836" s="129"/>
      <c r="F836" s="39"/>
    </row>
    <row r="837" spans="3:6" ht="13.2">
      <c r="C837" s="129"/>
      <c r="F837" s="39"/>
    </row>
    <row r="838" spans="3:6" ht="13.2">
      <c r="C838" s="129"/>
      <c r="F838" s="39"/>
    </row>
    <row r="839" spans="3:6" ht="13.2">
      <c r="C839" s="129"/>
      <c r="F839" s="39"/>
    </row>
    <row r="840" spans="3:6" ht="13.2">
      <c r="C840" s="129"/>
      <c r="F840" s="39"/>
    </row>
    <row r="841" spans="3:6" ht="13.2">
      <c r="C841" s="129"/>
      <c r="F841" s="39"/>
    </row>
    <row r="842" spans="3:6" ht="13.2">
      <c r="C842" s="129"/>
      <c r="F842" s="39"/>
    </row>
    <row r="843" spans="3:6" ht="13.2">
      <c r="C843" s="129"/>
      <c r="F843" s="39"/>
    </row>
    <row r="844" spans="3:6" ht="13.2">
      <c r="C844" s="129"/>
      <c r="F844" s="39"/>
    </row>
    <row r="845" spans="3:6" ht="13.2">
      <c r="C845" s="129"/>
      <c r="F845" s="39"/>
    </row>
    <row r="846" spans="3:6" ht="13.2">
      <c r="C846" s="129"/>
      <c r="F846" s="39"/>
    </row>
    <row r="847" spans="3:6" ht="13.2">
      <c r="C847" s="129"/>
      <c r="F847" s="39"/>
    </row>
    <row r="848" spans="3:6" ht="13.2">
      <c r="C848" s="129"/>
      <c r="F848" s="39"/>
    </row>
    <row r="849" spans="3:6" ht="13.2">
      <c r="C849" s="129"/>
      <c r="F849" s="39"/>
    </row>
    <row r="850" spans="3:6" ht="13.2">
      <c r="C850" s="129"/>
      <c r="F850" s="39"/>
    </row>
    <row r="851" spans="3:6" ht="13.2">
      <c r="C851" s="129"/>
      <c r="F851" s="39"/>
    </row>
    <row r="852" spans="3:6" ht="13.2">
      <c r="C852" s="129"/>
      <c r="F852" s="39"/>
    </row>
    <row r="853" spans="3:6" ht="13.2">
      <c r="C853" s="129"/>
      <c r="F853" s="39"/>
    </row>
    <row r="854" spans="3:6" ht="13.2">
      <c r="C854" s="129"/>
      <c r="F854" s="39"/>
    </row>
    <row r="855" spans="3:6" ht="13.2">
      <c r="C855" s="129"/>
      <c r="F855" s="39"/>
    </row>
    <row r="856" spans="3:6" ht="13.2">
      <c r="C856" s="129"/>
      <c r="F856" s="39"/>
    </row>
    <row r="857" spans="3:6" ht="13.2">
      <c r="C857" s="129"/>
      <c r="F857" s="39"/>
    </row>
    <row r="858" spans="3:6" ht="13.2">
      <c r="C858" s="129"/>
      <c r="F858" s="39"/>
    </row>
    <row r="859" spans="3:6" ht="13.2">
      <c r="C859" s="129"/>
      <c r="F859" s="39"/>
    </row>
    <row r="860" spans="3:6" ht="13.2">
      <c r="C860" s="129"/>
      <c r="F860" s="39"/>
    </row>
    <row r="861" spans="3:6" ht="13.2">
      <c r="C861" s="129"/>
      <c r="F861" s="39"/>
    </row>
    <row r="862" spans="3:6" ht="13.2">
      <c r="C862" s="129"/>
      <c r="F862" s="39"/>
    </row>
    <row r="863" spans="3:6" ht="13.2">
      <c r="C863" s="129"/>
      <c r="F863" s="39"/>
    </row>
    <row r="864" spans="3:6" ht="13.2">
      <c r="C864" s="129"/>
      <c r="F864" s="39"/>
    </row>
    <row r="865" spans="3:6" ht="13.2">
      <c r="C865" s="129"/>
      <c r="F865" s="39"/>
    </row>
    <row r="866" spans="3:6" ht="13.2">
      <c r="C866" s="129"/>
      <c r="F866" s="39"/>
    </row>
    <row r="867" spans="3:6" ht="13.2">
      <c r="C867" s="129"/>
      <c r="F867" s="39"/>
    </row>
    <row r="868" spans="3:6" ht="13.2">
      <c r="C868" s="129"/>
      <c r="F868" s="39"/>
    </row>
    <row r="869" spans="3:6" ht="13.2">
      <c r="C869" s="129"/>
      <c r="F869" s="39"/>
    </row>
    <row r="870" spans="3:6" ht="13.2">
      <c r="C870" s="129"/>
      <c r="F870" s="39"/>
    </row>
    <row r="871" spans="3:6" ht="13.2">
      <c r="C871" s="129"/>
      <c r="F871" s="39"/>
    </row>
    <row r="872" spans="3:6" ht="13.2">
      <c r="C872" s="129"/>
      <c r="F872" s="39"/>
    </row>
    <row r="873" spans="3:6" ht="13.2">
      <c r="C873" s="129"/>
      <c r="F873" s="39"/>
    </row>
    <row r="874" spans="3:6" ht="13.2">
      <c r="C874" s="129"/>
      <c r="F874" s="39"/>
    </row>
    <row r="875" spans="3:6" ht="13.2">
      <c r="C875" s="129"/>
      <c r="F875" s="39"/>
    </row>
    <row r="876" spans="3:6" ht="13.2">
      <c r="C876" s="129"/>
      <c r="F876" s="39"/>
    </row>
    <row r="877" spans="3:6" ht="13.2">
      <c r="C877" s="129"/>
      <c r="F877" s="39"/>
    </row>
    <row r="878" spans="3:6" ht="13.2">
      <c r="C878" s="129"/>
      <c r="F878" s="39"/>
    </row>
    <row r="879" spans="3:6" ht="13.2">
      <c r="C879" s="129"/>
      <c r="F879" s="39"/>
    </row>
    <row r="880" spans="3:6" ht="13.2">
      <c r="C880" s="129"/>
      <c r="F880" s="39"/>
    </row>
    <row r="881" spans="3:6" ht="13.2">
      <c r="C881" s="129"/>
      <c r="F881" s="39"/>
    </row>
    <row r="882" spans="3:6" ht="13.2">
      <c r="C882" s="129"/>
      <c r="F882" s="39"/>
    </row>
    <row r="883" spans="3:6" ht="13.2">
      <c r="C883" s="129"/>
      <c r="F883" s="39"/>
    </row>
    <row r="884" spans="3:6" ht="13.2">
      <c r="C884" s="129"/>
      <c r="F884" s="39"/>
    </row>
    <row r="885" spans="3:6" ht="13.2">
      <c r="C885" s="129"/>
      <c r="F885" s="39"/>
    </row>
    <row r="886" spans="3:6" ht="13.2">
      <c r="C886" s="129"/>
      <c r="F886" s="39"/>
    </row>
    <row r="887" spans="3:6" ht="13.2">
      <c r="C887" s="129"/>
      <c r="F887" s="39"/>
    </row>
    <row r="888" spans="3:6" ht="13.2">
      <c r="C888" s="129"/>
      <c r="F888" s="39"/>
    </row>
    <row r="889" spans="3:6" ht="13.2">
      <c r="C889" s="129"/>
      <c r="F889" s="39"/>
    </row>
    <row r="890" spans="3:6" ht="13.2">
      <c r="C890" s="129"/>
      <c r="F890" s="39"/>
    </row>
    <row r="891" spans="3:6" ht="13.2">
      <c r="C891" s="129"/>
      <c r="F891" s="39"/>
    </row>
    <row r="892" spans="3:6" ht="13.2">
      <c r="C892" s="129"/>
      <c r="F892" s="39"/>
    </row>
    <row r="893" spans="3:6" ht="13.2">
      <c r="C893" s="129"/>
      <c r="F893" s="39"/>
    </row>
    <row r="894" spans="3:6" ht="13.2">
      <c r="C894" s="129"/>
      <c r="F894" s="39"/>
    </row>
    <row r="895" spans="3:6" ht="13.2">
      <c r="C895" s="129"/>
      <c r="F895" s="39"/>
    </row>
    <row r="896" spans="3:6" ht="13.2">
      <c r="C896" s="129"/>
      <c r="F896" s="39"/>
    </row>
    <row r="897" spans="3:6" ht="13.2">
      <c r="C897" s="129"/>
      <c r="F897" s="39"/>
    </row>
    <row r="898" spans="3:6" ht="13.2">
      <c r="C898" s="129"/>
      <c r="F898" s="39"/>
    </row>
    <row r="899" spans="3:6" ht="13.2">
      <c r="C899" s="129"/>
      <c r="F899" s="39"/>
    </row>
    <row r="900" spans="3:6" ht="13.2">
      <c r="C900" s="129"/>
      <c r="F900" s="39"/>
    </row>
    <row r="901" spans="3:6" ht="13.2">
      <c r="C901" s="129"/>
      <c r="F901" s="39"/>
    </row>
    <row r="902" spans="3:6" ht="13.2">
      <c r="C902" s="129"/>
      <c r="F902" s="39"/>
    </row>
    <row r="903" spans="3:6" ht="13.2">
      <c r="C903" s="129"/>
      <c r="F903" s="39"/>
    </row>
    <row r="904" spans="3:6" ht="13.2">
      <c r="C904" s="129"/>
      <c r="F904" s="39"/>
    </row>
    <row r="905" spans="3:6" ht="13.2">
      <c r="C905" s="129"/>
      <c r="F905" s="39"/>
    </row>
    <row r="906" spans="3:6" ht="13.2">
      <c r="C906" s="129"/>
      <c r="F906" s="39"/>
    </row>
    <row r="907" spans="3:6" ht="13.2">
      <c r="C907" s="129"/>
      <c r="F907" s="39"/>
    </row>
    <row r="908" spans="3:6" ht="13.2">
      <c r="C908" s="129"/>
      <c r="F908" s="39"/>
    </row>
    <row r="909" spans="3:6" ht="13.2">
      <c r="C909" s="129"/>
      <c r="F909" s="39"/>
    </row>
    <row r="910" spans="3:6" ht="13.2">
      <c r="C910" s="129"/>
      <c r="F910" s="39"/>
    </row>
    <row r="911" spans="3:6" ht="13.2">
      <c r="C911" s="129"/>
      <c r="F911" s="39"/>
    </row>
    <row r="912" spans="3:6" ht="13.2">
      <c r="C912" s="129"/>
      <c r="F912" s="39"/>
    </row>
    <row r="913" spans="3:6" ht="13.2">
      <c r="C913" s="129"/>
      <c r="F913" s="39"/>
    </row>
    <row r="914" spans="3:6" ht="13.2">
      <c r="C914" s="129"/>
      <c r="F914" s="39"/>
    </row>
    <row r="915" spans="3:6" ht="13.2">
      <c r="C915" s="129"/>
      <c r="F915" s="39"/>
    </row>
    <row r="916" spans="3:6" ht="13.2">
      <c r="C916" s="129"/>
      <c r="F916" s="39"/>
    </row>
    <row r="917" spans="3:6" ht="13.2">
      <c r="C917" s="129"/>
      <c r="F917" s="39"/>
    </row>
    <row r="918" spans="3:6" ht="13.2">
      <c r="C918" s="129"/>
      <c r="F918" s="39"/>
    </row>
    <row r="919" spans="3:6" ht="13.2">
      <c r="C919" s="129"/>
      <c r="F919" s="39"/>
    </row>
    <row r="920" spans="3:6" ht="13.2">
      <c r="C920" s="129"/>
      <c r="F920" s="39"/>
    </row>
    <row r="921" spans="3:6" ht="13.2">
      <c r="C921" s="129"/>
      <c r="F921" s="39"/>
    </row>
    <row r="922" spans="3:6" ht="13.2">
      <c r="C922" s="129"/>
      <c r="F922" s="39"/>
    </row>
    <row r="923" spans="3:6" ht="13.2">
      <c r="C923" s="129"/>
      <c r="F923" s="39"/>
    </row>
    <row r="924" spans="3:6" ht="13.2">
      <c r="C924" s="129"/>
      <c r="F924" s="39"/>
    </row>
    <row r="925" spans="3:6" ht="13.2">
      <c r="C925" s="129"/>
      <c r="F925" s="39"/>
    </row>
    <row r="926" spans="3:6" ht="13.2">
      <c r="C926" s="129"/>
      <c r="F926" s="39"/>
    </row>
    <row r="927" spans="3:6" ht="13.2">
      <c r="C927" s="129"/>
      <c r="F927" s="39"/>
    </row>
    <row r="928" spans="3:6" ht="13.2">
      <c r="C928" s="129"/>
      <c r="F928" s="39"/>
    </row>
    <row r="929" spans="3:6" ht="13.2">
      <c r="C929" s="129"/>
      <c r="F929" s="39"/>
    </row>
    <row r="930" spans="3:6" ht="13.2">
      <c r="C930" s="129"/>
      <c r="F930" s="39"/>
    </row>
    <row r="931" spans="3:6" ht="13.2">
      <c r="C931" s="129"/>
      <c r="F931" s="39"/>
    </row>
    <row r="932" spans="3:6" ht="13.2">
      <c r="C932" s="129"/>
      <c r="F932" s="39"/>
    </row>
    <row r="933" spans="3:6" ht="13.2">
      <c r="C933" s="129"/>
      <c r="F933" s="39"/>
    </row>
    <row r="934" spans="3:6" ht="13.2">
      <c r="C934" s="129"/>
      <c r="F934" s="39"/>
    </row>
    <row r="935" spans="3:6" ht="13.2">
      <c r="C935" s="129"/>
      <c r="F935" s="39"/>
    </row>
    <row r="936" spans="3:6" ht="13.2">
      <c r="C936" s="129"/>
      <c r="F936" s="39"/>
    </row>
    <row r="937" spans="3:6" ht="13.2">
      <c r="C937" s="129"/>
      <c r="F937" s="39"/>
    </row>
    <row r="938" spans="3:6" ht="13.2">
      <c r="C938" s="129"/>
      <c r="F938" s="39"/>
    </row>
    <row r="939" spans="3:6" ht="13.2">
      <c r="C939" s="129"/>
      <c r="F939" s="39"/>
    </row>
    <row r="940" spans="3:6" ht="13.2">
      <c r="C940" s="129"/>
      <c r="F940" s="39"/>
    </row>
    <row r="941" spans="3:6" ht="13.2">
      <c r="C941" s="129"/>
      <c r="F941" s="39"/>
    </row>
    <row r="942" spans="3:6" ht="13.2">
      <c r="C942" s="129"/>
      <c r="F942" s="39"/>
    </row>
    <row r="943" spans="3:6" ht="13.2">
      <c r="C943" s="129"/>
      <c r="F943" s="39"/>
    </row>
    <row r="944" spans="3:6" ht="13.2">
      <c r="C944" s="129"/>
      <c r="F944" s="39"/>
    </row>
    <row r="945" spans="3:6" ht="13.2">
      <c r="C945" s="129"/>
      <c r="F945" s="39"/>
    </row>
    <row r="946" spans="3:6" ht="13.2">
      <c r="C946" s="129"/>
      <c r="F946" s="39"/>
    </row>
    <row r="947" spans="3:6" ht="13.2">
      <c r="C947" s="129"/>
      <c r="F947" s="39"/>
    </row>
    <row r="948" spans="3:6" ht="13.2">
      <c r="C948" s="129"/>
      <c r="F948" s="39"/>
    </row>
    <row r="949" spans="3:6" ht="13.2">
      <c r="C949" s="129"/>
      <c r="F949" s="39"/>
    </row>
    <row r="950" spans="3:6" ht="13.2">
      <c r="C950" s="129"/>
      <c r="F950" s="39"/>
    </row>
    <row r="951" spans="3:6" ht="13.2">
      <c r="C951" s="129"/>
      <c r="F951" s="39"/>
    </row>
    <row r="952" spans="3:6" ht="13.2">
      <c r="C952" s="129"/>
      <c r="F952" s="39"/>
    </row>
    <row r="953" spans="3:6" ht="13.2">
      <c r="C953" s="129"/>
      <c r="F953" s="39"/>
    </row>
    <row r="954" spans="3:6" ht="13.2">
      <c r="C954" s="129"/>
      <c r="F954" s="39"/>
    </row>
    <row r="955" spans="3:6" ht="13.2">
      <c r="C955" s="129"/>
      <c r="F955" s="39"/>
    </row>
    <row r="956" spans="3:6" ht="13.2">
      <c r="C956" s="129"/>
      <c r="F956" s="39"/>
    </row>
    <row r="957" spans="3:6" ht="13.2">
      <c r="C957" s="129"/>
      <c r="F957" s="39"/>
    </row>
    <row r="958" spans="3:6" ht="13.2">
      <c r="C958" s="129"/>
      <c r="F958" s="39"/>
    </row>
    <row r="959" spans="3:6" ht="13.2">
      <c r="C959" s="129"/>
      <c r="F959" s="39"/>
    </row>
    <row r="960" spans="3:6" ht="13.2">
      <c r="C960" s="129"/>
      <c r="F960" s="39"/>
    </row>
    <row r="961" spans="3:6" ht="13.2">
      <c r="C961" s="129"/>
      <c r="F961" s="39"/>
    </row>
    <row r="962" spans="3:6" ht="13.2">
      <c r="C962" s="129"/>
      <c r="F962" s="39"/>
    </row>
    <row r="963" spans="3:6" ht="13.2">
      <c r="C963" s="129"/>
      <c r="F963" s="39"/>
    </row>
    <row r="964" spans="3:6" ht="13.2">
      <c r="C964" s="129"/>
      <c r="F964" s="39"/>
    </row>
    <row r="965" spans="3:6" ht="13.2">
      <c r="C965" s="129"/>
      <c r="F965" s="39"/>
    </row>
    <row r="966" spans="3:6" ht="13.2">
      <c r="C966" s="129"/>
      <c r="F966" s="39"/>
    </row>
    <row r="967" spans="3:6" ht="13.2">
      <c r="C967" s="129"/>
      <c r="F967" s="39"/>
    </row>
    <row r="968" spans="3:6" ht="13.2">
      <c r="C968" s="129"/>
      <c r="F968" s="39"/>
    </row>
    <row r="969" spans="3:6" ht="13.2">
      <c r="C969" s="129"/>
      <c r="F969" s="39"/>
    </row>
    <row r="970" spans="3:6" ht="13.2">
      <c r="C970" s="129"/>
      <c r="F970" s="39"/>
    </row>
    <row r="971" spans="3:6" ht="13.2">
      <c r="C971" s="129"/>
      <c r="F971" s="39"/>
    </row>
    <row r="972" spans="3:6" ht="13.2">
      <c r="C972" s="129"/>
      <c r="F972" s="39"/>
    </row>
    <row r="973" spans="3:6" ht="13.2">
      <c r="C973" s="129"/>
      <c r="F973" s="39"/>
    </row>
    <row r="974" spans="3:6" ht="13.2">
      <c r="C974" s="129"/>
      <c r="F974" s="39"/>
    </row>
    <row r="975" spans="3:6" ht="13.2">
      <c r="C975" s="129"/>
      <c r="F975" s="39"/>
    </row>
    <row r="976" spans="3:6" ht="13.2">
      <c r="C976" s="129"/>
      <c r="F976" s="39"/>
    </row>
    <row r="977" spans="3:6" ht="13.2">
      <c r="C977" s="129"/>
      <c r="F977" s="39"/>
    </row>
    <row r="978" spans="3:6" ht="13.2">
      <c r="C978" s="129"/>
      <c r="F978" s="39"/>
    </row>
    <row r="979" spans="3:6" ht="13.2">
      <c r="C979" s="129"/>
      <c r="F979" s="39"/>
    </row>
    <row r="980" spans="3:6" ht="13.2">
      <c r="C980" s="129"/>
      <c r="F980" s="39"/>
    </row>
    <row r="981" spans="3:6" ht="13.2">
      <c r="C981" s="129"/>
      <c r="F981" s="39"/>
    </row>
    <row r="982" spans="3:6" ht="13.2">
      <c r="C982" s="129"/>
      <c r="F982" s="39"/>
    </row>
    <row r="983" spans="3:6" ht="13.2">
      <c r="C983" s="129"/>
      <c r="F983" s="39"/>
    </row>
    <row r="984" spans="3:6" ht="13.2">
      <c r="C984" s="129"/>
      <c r="F984" s="39"/>
    </row>
    <row r="985" spans="3:6" ht="13.2">
      <c r="C985" s="129"/>
      <c r="F985" s="39"/>
    </row>
    <row r="986" spans="3:6" ht="13.2">
      <c r="C986" s="129"/>
      <c r="F986" s="39"/>
    </row>
    <row r="987" spans="3:6" ht="13.2">
      <c r="C987" s="129"/>
      <c r="F987" s="39"/>
    </row>
  </sheetData>
  <conditionalFormatting sqref="D2:D387">
    <cfRule type="cellIs" dxfId="12" priority="1" operator="equal">
      <formula>1</formula>
    </cfRule>
  </conditionalFormatting>
  <conditionalFormatting sqref="D2:D387">
    <cfRule type="cellIs" dxfId="11" priority="2" operator="equal">
      <formula>2</formula>
    </cfRule>
  </conditionalFormatting>
  <conditionalFormatting sqref="D2:D387">
    <cfRule type="cellIs" dxfId="10" priority="3" operator="equal">
      <formula>3</formula>
    </cfRule>
  </conditionalFormatting>
  <conditionalFormatting sqref="D2:D387">
    <cfRule type="cellIs" dxfId="9" priority="4" operator="equal">
      <formula>4</formula>
    </cfRule>
  </conditionalFormatting>
  <conditionalFormatting sqref="D2:D387">
    <cfRule type="cellIs" dxfId="8" priority="5" operator="greaterThanOrEqual">
      <formula>5</formula>
    </cfRule>
  </conditionalFormatting>
  <conditionalFormatting sqref="D2:D387">
    <cfRule type="containsBlanks" dxfId="7" priority="6">
      <formula>LEN(TRIM(D2))=0</formula>
    </cfRule>
  </conditionalFormatting>
  <conditionalFormatting sqref="E2:E387">
    <cfRule type="containsBlanks" dxfId="6" priority="7">
      <formula>LEN(TRIM(E2))=0</formula>
    </cfRule>
  </conditionalFormatting>
  <conditionalFormatting sqref="E2:E387">
    <cfRule type="cellIs" dxfId="5" priority="8" operator="equal">
      <formula>"Did not attend"</formula>
    </cfRule>
  </conditionalFormatting>
  <conditionalFormatting sqref="E2:E387">
    <cfRule type="cellIs" dxfId="4" priority="9" operator="equal">
      <formula>"two lates"</formula>
    </cfRule>
  </conditionalFormatting>
  <conditionalFormatting sqref="E2:E387">
    <cfRule type="cellIs" dxfId="3" priority="10" operator="equal">
      <formula>"attended but did not engage"</formula>
    </cfRule>
  </conditionalFormatting>
  <conditionalFormatting sqref="E2:E387">
    <cfRule type="cellIs" dxfId="2" priority="11" operator="equal">
      <formula>"missed &gt; 15 min"</formula>
    </cfRule>
  </conditionalFormatting>
  <conditionalFormatting sqref="F1:F15 F31:F119 F122:F124 F126:F136 F138:F143 F145:F987">
    <cfRule type="containsBlanks" dxfId="1" priority="12">
      <formula>LEN(TRIM(F1))=0</formula>
    </cfRule>
  </conditionalFormatting>
  <conditionalFormatting sqref="F2:F15 F31:F119 F122:F124 F126:F136 F138:F143 F145:F987">
    <cfRule type="notContainsText" dxfId="0" priority="13" operator="notContains" text="No">
      <formula>ISERROR(SEARCH(("No"),(F2)))</formula>
    </cfRule>
  </conditionalFormatting>
  <dataValidations count="2">
    <dataValidation type="list" allowBlank="1" sqref="E2:E249" xr:uid="{00000000-0002-0000-0300-000000000000}">
      <formula1>"did not attend,two lates,attended but did not engage,missed &gt; 15 min"</formula1>
    </dataValidation>
    <dataValidation type="list" allowBlank="1" sqref="D2:D249" xr:uid="{00000000-0002-0000-0300-000001000000}">
      <formula1>"1,2,3,4,5,6"</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00FF"/>
    <outlinePr summaryBelow="0" summaryRight="0"/>
  </sheetPr>
  <dimension ref="A1:Z14"/>
  <sheetViews>
    <sheetView workbookViewId="0"/>
  </sheetViews>
  <sheetFormatPr defaultColWidth="14.44140625" defaultRowHeight="15.75" customHeight="1"/>
  <cols>
    <col min="1" max="1" width="32.109375" customWidth="1"/>
    <col min="2" max="2" width="28.5546875" customWidth="1"/>
    <col min="3" max="3" width="40.6640625" customWidth="1"/>
  </cols>
  <sheetData>
    <row r="1" spans="1:26" ht="15.75" customHeight="1">
      <c r="A1" s="157" t="s">
        <v>445</v>
      </c>
      <c r="B1" s="157" t="s">
        <v>711</v>
      </c>
      <c r="C1" s="157" t="s">
        <v>102</v>
      </c>
      <c r="D1" s="157" t="s">
        <v>713</v>
      </c>
      <c r="E1" s="158"/>
      <c r="F1" s="158"/>
      <c r="G1" s="158"/>
      <c r="H1" s="158"/>
      <c r="I1" s="158"/>
      <c r="J1" s="158"/>
      <c r="K1" s="158"/>
      <c r="L1" s="158"/>
      <c r="M1" s="158"/>
      <c r="N1" s="158"/>
      <c r="O1" s="158"/>
      <c r="P1" s="158"/>
      <c r="Q1" s="158"/>
      <c r="R1" s="158"/>
      <c r="S1" s="158"/>
      <c r="T1" s="158"/>
      <c r="U1" s="158"/>
      <c r="V1" s="158"/>
      <c r="W1" s="158"/>
      <c r="X1" s="158"/>
      <c r="Y1" s="158"/>
      <c r="Z1" s="158"/>
    </row>
    <row r="2" spans="1:26" ht="15.75" customHeight="1">
      <c r="A2" s="25" t="s">
        <v>714</v>
      </c>
      <c r="B2" s="25" t="s">
        <v>715</v>
      </c>
      <c r="C2" s="25" t="s">
        <v>716</v>
      </c>
      <c r="D2" s="25" t="s">
        <v>717</v>
      </c>
    </row>
    <row r="3" spans="1:26" ht="15.75" customHeight="1">
      <c r="A3" s="25" t="s">
        <v>324</v>
      </c>
      <c r="B3" s="25" t="s">
        <v>718</v>
      </c>
      <c r="C3" s="25" t="s">
        <v>719</v>
      </c>
      <c r="D3" s="25" t="s">
        <v>720</v>
      </c>
    </row>
    <row r="4" spans="1:26" ht="15.75" customHeight="1">
      <c r="A4" s="25" t="s">
        <v>84</v>
      </c>
      <c r="B4" s="25" t="s">
        <v>721</v>
      </c>
      <c r="C4" s="25" t="s">
        <v>722</v>
      </c>
      <c r="D4" s="25" t="s">
        <v>720</v>
      </c>
    </row>
    <row r="5" spans="1:26" ht="15.75" customHeight="1">
      <c r="A5" s="25" t="s">
        <v>240</v>
      </c>
      <c r="B5" s="25" t="s">
        <v>723</v>
      </c>
      <c r="C5" s="25" t="s">
        <v>724</v>
      </c>
      <c r="D5" s="25" t="s">
        <v>720</v>
      </c>
    </row>
    <row r="6" spans="1:26" ht="15.75" customHeight="1">
      <c r="A6" s="25" t="s">
        <v>208</v>
      </c>
      <c r="B6" s="25" t="s">
        <v>725</v>
      </c>
      <c r="C6" s="25" t="s">
        <v>726</v>
      </c>
      <c r="D6" s="25" t="s">
        <v>720</v>
      </c>
    </row>
    <row r="7" spans="1:26" ht="15.75" customHeight="1">
      <c r="A7" s="25" t="s">
        <v>132</v>
      </c>
      <c r="B7" s="25" t="s">
        <v>727</v>
      </c>
      <c r="C7" s="25" t="s">
        <v>728</v>
      </c>
      <c r="D7" s="25" t="s">
        <v>720</v>
      </c>
    </row>
    <row r="8" spans="1:26" ht="15.75" customHeight="1">
      <c r="A8" s="25" t="s">
        <v>26</v>
      </c>
      <c r="B8" s="25" t="s">
        <v>729</v>
      </c>
      <c r="C8" s="25" t="s">
        <v>730</v>
      </c>
      <c r="D8" s="25" t="s">
        <v>720</v>
      </c>
    </row>
    <row r="9" spans="1:26" ht="15.75" customHeight="1">
      <c r="A9" s="25" t="s">
        <v>268</v>
      </c>
      <c r="B9" s="25" t="s">
        <v>731</v>
      </c>
      <c r="C9" s="25" t="s">
        <v>732</v>
      </c>
      <c r="D9" s="25" t="s">
        <v>720</v>
      </c>
    </row>
    <row r="10" spans="1:26" ht="15.75" customHeight="1">
      <c r="A10" s="25" t="s">
        <v>349</v>
      </c>
      <c r="B10" s="25" t="s">
        <v>733</v>
      </c>
      <c r="C10" s="25" t="s">
        <v>734</v>
      </c>
      <c r="D10" s="25" t="s">
        <v>720</v>
      </c>
    </row>
    <row r="11" spans="1:26" ht="15.75" customHeight="1">
      <c r="A11" s="25" t="s">
        <v>176</v>
      </c>
      <c r="B11" s="25" t="s">
        <v>735</v>
      </c>
      <c r="C11" s="25" t="s">
        <v>736</v>
      </c>
      <c r="D11" s="25" t="s">
        <v>720</v>
      </c>
    </row>
    <row r="12" spans="1:26" ht="15.75" customHeight="1">
      <c r="A12" s="25" t="s">
        <v>44</v>
      </c>
      <c r="B12" s="25" t="s">
        <v>737</v>
      </c>
      <c r="C12" s="25" t="s">
        <v>738</v>
      </c>
      <c r="D12" s="25" t="s">
        <v>720</v>
      </c>
    </row>
    <row r="13" spans="1:26" ht="15.75" customHeight="1">
      <c r="A13" s="25" t="s">
        <v>155</v>
      </c>
      <c r="B13" s="25" t="s">
        <v>739</v>
      </c>
      <c r="C13" s="25" t="s">
        <v>740</v>
      </c>
      <c r="D13" s="25" t="s">
        <v>720</v>
      </c>
    </row>
    <row r="14" spans="1:26" ht="15.75" customHeight="1">
      <c r="A14" s="25" t="s">
        <v>64</v>
      </c>
      <c r="B14" s="25" t="s">
        <v>741</v>
      </c>
      <c r="C14" s="25" t="s">
        <v>742</v>
      </c>
      <c r="D14" s="25" t="s">
        <v>720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00"/>
    <outlinePr summaryBelow="0" summaryRight="0"/>
  </sheetPr>
  <dimension ref="A1:AC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5.75" customHeight="1"/>
  <cols>
    <col min="1" max="1" width="33.109375" customWidth="1"/>
    <col min="2" max="2" width="37.5546875" customWidth="1"/>
    <col min="3" max="3" width="29.6640625" customWidth="1"/>
    <col min="4" max="4" width="10.88671875" customWidth="1"/>
    <col min="5" max="5" width="10.6640625" customWidth="1"/>
    <col min="6" max="7" width="64.44140625" customWidth="1"/>
  </cols>
  <sheetData>
    <row r="1" spans="1:29" ht="15.75" customHeight="1">
      <c r="A1" s="159" t="s">
        <v>743</v>
      </c>
      <c r="B1" s="159" t="s">
        <v>744</v>
      </c>
      <c r="C1" s="159" t="s">
        <v>745</v>
      </c>
      <c r="D1" s="159" t="s">
        <v>15</v>
      </c>
      <c r="E1" s="160" t="s">
        <v>746</v>
      </c>
      <c r="F1" s="161" t="s">
        <v>747</v>
      </c>
      <c r="G1" s="162"/>
      <c r="H1" s="162"/>
      <c r="I1" s="162"/>
      <c r="J1" s="162"/>
      <c r="K1" s="162"/>
      <c r="L1" s="162"/>
      <c r="M1" s="162"/>
      <c r="N1" s="162"/>
      <c r="O1" s="162"/>
      <c r="P1" s="162"/>
      <c r="Q1" s="162"/>
      <c r="R1" s="162"/>
      <c r="S1" s="162"/>
      <c r="T1" s="162"/>
      <c r="U1" s="162"/>
      <c r="V1" s="162"/>
      <c r="W1" s="162"/>
      <c r="X1" s="162"/>
      <c r="Y1" s="162"/>
      <c r="Z1" s="162"/>
      <c r="AA1" s="162"/>
      <c r="AB1" s="162"/>
      <c r="AC1" s="162"/>
    </row>
    <row r="2" spans="1:29" ht="15.75" customHeight="1">
      <c r="A2" t="str">
        <f>'WEEK 1 Sep 12th'!B2</f>
        <v>Makenzie Hanson</v>
      </c>
      <c r="B2" t="str">
        <f>'WEEK 1 Sep 12th'!C2</f>
        <v>makenzie@minerva.kgi.edu</v>
      </c>
      <c r="C2" s="46" t="s">
        <v>410</v>
      </c>
      <c r="D2" s="46" t="s">
        <v>748</v>
      </c>
      <c r="E2" s="4" t="b">
        <v>1</v>
      </c>
      <c r="F2" s="163" t="s">
        <v>749</v>
      </c>
    </row>
    <row r="3" spans="1:29" ht="15.75" customHeight="1">
      <c r="A3" t="str">
        <f>'WEEK 1 Sep 12th'!B3</f>
        <v>Elene Gogaladze</v>
      </c>
      <c r="B3" t="str">
        <f>'WEEK 1 Sep 12th'!C3</f>
        <v>elene.gogaladze@minerva.kgi.edu</v>
      </c>
      <c r="C3" s="46" t="s">
        <v>412</v>
      </c>
      <c r="D3" s="46" t="s">
        <v>748</v>
      </c>
      <c r="E3" s="4" t="b">
        <v>1</v>
      </c>
      <c r="F3" s="163" t="s">
        <v>750</v>
      </c>
    </row>
    <row r="4" spans="1:29" ht="15.75" customHeight="1">
      <c r="A4" t="str">
        <f>'WEEK 1 Sep 12th'!B4</f>
        <v>Mingyue Tang</v>
      </c>
      <c r="B4" t="str">
        <f>'WEEK 1 Sep 12th'!C4</f>
        <v>mingyue@minerva.kgi.edu</v>
      </c>
      <c r="C4" s="46" t="s">
        <v>415</v>
      </c>
      <c r="D4" s="46" t="s">
        <v>748</v>
      </c>
      <c r="E4" s="4" t="b">
        <v>1</v>
      </c>
      <c r="F4" s="163" t="s">
        <v>751</v>
      </c>
    </row>
    <row r="5" spans="1:29" ht="15.75" customHeight="1">
      <c r="A5" t="str">
        <f>'WEEK 1 Sep 12th'!B5</f>
        <v>Sona Vardanyan</v>
      </c>
      <c r="B5" t="str">
        <f>'WEEK 1 Sep 12th'!C5</f>
        <v>sona@minerva.kgi.edu</v>
      </c>
      <c r="C5" s="46" t="s">
        <v>416</v>
      </c>
      <c r="D5" s="46" t="s">
        <v>748</v>
      </c>
      <c r="E5" s="4" t="b">
        <v>1</v>
      </c>
      <c r="F5" s="163" t="s">
        <v>752</v>
      </c>
    </row>
    <row r="6" spans="1:29" ht="15.75" customHeight="1">
      <c r="A6" t="str">
        <f>'WEEK 1 Sep 12th'!B6</f>
        <v>Ariane DesRosiers</v>
      </c>
      <c r="B6" t="str">
        <f>'WEEK 1 Sep 12th'!C6</f>
        <v>arianedesrosiers@minerva.kgi.edu</v>
      </c>
      <c r="C6" s="46" t="s">
        <v>425</v>
      </c>
      <c r="D6" s="46" t="s">
        <v>753</v>
      </c>
      <c r="E6" s="4" t="b">
        <v>1</v>
      </c>
      <c r="F6" s="163" t="s">
        <v>754</v>
      </c>
    </row>
    <row r="7" spans="1:29" ht="15.75" customHeight="1">
      <c r="A7" t="str">
        <f>'WEEK 1 Sep 12th'!B7</f>
        <v>Ruby Lenard</v>
      </c>
      <c r="B7" t="str">
        <f>'WEEK 1 Sep 12th'!C7</f>
        <v>ruby@minerva.kgi.edu</v>
      </c>
      <c r="C7" s="46" t="s">
        <v>427</v>
      </c>
      <c r="D7" s="46" t="s">
        <v>753</v>
      </c>
      <c r="E7" s="4" t="b">
        <v>1</v>
      </c>
      <c r="F7" s="163" t="s">
        <v>755</v>
      </c>
    </row>
    <row r="8" spans="1:29" ht="15.75" customHeight="1">
      <c r="A8" t="str">
        <f>'WEEK 1 Sep 12th'!B8</f>
        <v>Nele Merholz</v>
      </c>
      <c r="B8" t="str">
        <f>'WEEK 1 Sep 12th'!C8</f>
        <v>nele.merholz@minerva.kgi.edu</v>
      </c>
      <c r="C8" s="46" t="s">
        <v>428</v>
      </c>
      <c r="D8" s="46" t="s">
        <v>753</v>
      </c>
      <c r="E8" s="4" t="b">
        <v>1</v>
      </c>
      <c r="F8" s="163" t="s">
        <v>757</v>
      </c>
    </row>
    <row r="9" spans="1:29" ht="15.75" customHeight="1">
      <c r="A9" t="str">
        <f>'WEEK 1 Sep 12th'!B9</f>
        <v>Nitin Mariserla</v>
      </c>
      <c r="B9" t="str">
        <f>'WEEK 1 Sep 12th'!C9</f>
        <v>nitinmariserla@minerva.kgi.edu</v>
      </c>
      <c r="C9" s="46" t="s">
        <v>429</v>
      </c>
      <c r="D9" s="46" t="s">
        <v>753</v>
      </c>
      <c r="E9" s="4" t="b">
        <v>1</v>
      </c>
      <c r="F9" s="163" t="s">
        <v>758</v>
      </c>
    </row>
    <row r="10" spans="1:29" ht="15.75" customHeight="1">
      <c r="A10" t="str">
        <f>'WEEK 1 Sep 12th'!B10</f>
        <v>Juliet Mwaniki</v>
      </c>
      <c r="B10" t="str">
        <f>'WEEK 1 Sep 12th'!C10</f>
        <v>julietmwaniki@minerva.kgi.edu</v>
      </c>
      <c r="C10" s="46" t="s">
        <v>244</v>
      </c>
      <c r="D10" s="46" t="s">
        <v>759</v>
      </c>
      <c r="E10" s="4" t="b">
        <v>1</v>
      </c>
      <c r="F10" s="163" t="s">
        <v>760</v>
      </c>
    </row>
    <row r="11" spans="1:29" ht="15.75" customHeight="1">
      <c r="A11" t="str">
        <f>'WEEK 1 Sep 12th'!B11</f>
        <v>Maryna Yankovska</v>
      </c>
      <c r="B11" t="str">
        <f>'WEEK 1 Sep 12th'!C11</f>
        <v>maryna@minerva.kgi.edu</v>
      </c>
      <c r="C11" s="46" t="s">
        <v>251</v>
      </c>
      <c r="D11" s="46" t="s">
        <v>759</v>
      </c>
      <c r="E11" s="4" t="b">
        <v>1</v>
      </c>
      <c r="F11" s="163" t="s">
        <v>762</v>
      </c>
    </row>
    <row r="12" spans="1:29" ht="15.75" customHeight="1">
      <c r="A12" t="str">
        <f>'WEEK 1 Sep 12th'!B12</f>
        <v>Calvin Magara</v>
      </c>
      <c r="B12" t="str">
        <f>'WEEK 1 Sep 12th'!C12</f>
        <v>calvinmagara@minerva.kgi.edu</v>
      </c>
      <c r="C12" s="46" t="s">
        <v>259</v>
      </c>
      <c r="D12" s="46" t="s">
        <v>759</v>
      </c>
      <c r="E12" s="4" t="b">
        <v>1</v>
      </c>
      <c r="F12" s="163" t="s">
        <v>763</v>
      </c>
    </row>
    <row r="13" spans="1:29" ht="15.75" customHeight="1">
      <c r="A13" t="str">
        <f>'WEEK 1 Sep 12th'!B13</f>
        <v>Mariia Vysotska</v>
      </c>
      <c r="B13" t="str">
        <f>'WEEK 1 Sep 12th'!C13</f>
        <v>mariia.vysotska@minerva.kgi.edu</v>
      </c>
      <c r="C13" s="46" t="s">
        <v>262</v>
      </c>
      <c r="D13" s="46" t="s">
        <v>759</v>
      </c>
      <c r="E13" s="4" t="b">
        <v>1</v>
      </c>
      <c r="F13" s="163" t="s">
        <v>766</v>
      </c>
    </row>
    <row r="14" spans="1:29" ht="15.75" customHeight="1">
      <c r="A14" t="str">
        <f>'WEEK 1 Sep 12th'!B14</f>
        <v>Meliane Hwang</v>
      </c>
      <c r="B14" t="str">
        <f>'WEEK 1 Sep 12th'!C14</f>
        <v>meliane@minerva.kgi.edu</v>
      </c>
      <c r="C14" s="46" t="s">
        <v>340</v>
      </c>
      <c r="D14" s="46" t="s">
        <v>767</v>
      </c>
      <c r="E14" s="4" t="b">
        <v>1</v>
      </c>
      <c r="F14" s="163" t="s">
        <v>768</v>
      </c>
    </row>
    <row r="15" spans="1:29" ht="15.75" customHeight="1">
      <c r="A15" t="str">
        <f>'WEEK 1 Sep 12th'!B15</f>
        <v>Viktoriia Adamova</v>
      </c>
      <c r="B15" t="str">
        <f>'WEEK 1 Sep 12th'!C15</f>
        <v>victoriaadamova@minerva.kgi.edu</v>
      </c>
      <c r="C15" s="46" t="s">
        <v>386</v>
      </c>
      <c r="D15" s="46" t="s">
        <v>767</v>
      </c>
      <c r="E15" s="4" t="b">
        <v>1</v>
      </c>
      <c r="F15" s="163" t="s">
        <v>769</v>
      </c>
    </row>
    <row r="16" spans="1:29" ht="15.75" customHeight="1">
      <c r="A16" t="str">
        <f>'WEEK 1 Sep 12th'!B16</f>
        <v>Minh-Duc Nguyen</v>
      </c>
      <c r="B16" t="str">
        <f>'WEEK 1 Sep 12th'!C16</f>
        <v>minhducnguyen2000@minerva.kgi.edu</v>
      </c>
      <c r="C16" s="46" t="s">
        <v>387</v>
      </c>
      <c r="D16" s="46" t="s">
        <v>767</v>
      </c>
      <c r="E16" s="4" t="b">
        <v>1</v>
      </c>
      <c r="F16" s="163" t="s">
        <v>770</v>
      </c>
    </row>
    <row r="17" spans="1:6" ht="15.75" customHeight="1">
      <c r="A17" t="str">
        <f>'WEEK 1 Sep 12th'!B17</f>
        <v>Doan Thi Thuy Trang</v>
      </c>
      <c r="B17" t="str">
        <f>'WEEK 1 Sep 12th'!C17</f>
        <v>doantrang982@minerva.kgi.edu</v>
      </c>
      <c r="C17" s="46" t="s">
        <v>390</v>
      </c>
      <c r="D17" s="46" t="s">
        <v>767</v>
      </c>
      <c r="E17" s="4" t="b">
        <v>1</v>
      </c>
      <c r="F17" s="163" t="s">
        <v>771</v>
      </c>
    </row>
    <row r="18" spans="1:6" ht="15.75" customHeight="1">
      <c r="A18" t="str">
        <f>'WEEK 1 Sep 12th'!B18</f>
        <v>Tuan Anh Nguyen</v>
      </c>
      <c r="B18" t="str">
        <f>'WEEK 1 Sep 12th'!C18</f>
        <v>nanhtuan.fly@minerva.kgi.edu</v>
      </c>
      <c r="C18" s="46" t="s">
        <v>368</v>
      </c>
      <c r="D18" s="46" t="s">
        <v>772</v>
      </c>
      <c r="E18" s="4" t="b">
        <v>1</v>
      </c>
      <c r="F18" s="163" t="s">
        <v>773</v>
      </c>
    </row>
    <row r="19" spans="1:6" ht="15.75" customHeight="1">
      <c r="A19" t="str">
        <f>'WEEK 1 Sep 12th'!B19</f>
        <v>Eric Fairweather</v>
      </c>
      <c r="B19" t="str">
        <f>'WEEK 1 Sep 12th'!C19</f>
        <v>fairweather@minerva.kgi.edu</v>
      </c>
      <c r="C19" s="46" t="s">
        <v>370</v>
      </c>
      <c r="D19" s="46" t="s">
        <v>772</v>
      </c>
      <c r="E19" s="4" t="b">
        <v>1</v>
      </c>
      <c r="F19" s="163" t="s">
        <v>774</v>
      </c>
    </row>
    <row r="20" spans="1:6" ht="15.75" customHeight="1">
      <c r="A20" t="str">
        <f>'WEEK 1 Sep 12th'!B20</f>
        <v>Chaeyeon (Sherry) Lim</v>
      </c>
      <c r="B20" t="str">
        <f>'WEEK 1 Sep 12th'!C20</f>
        <v>sherrylim@minerva.kgi.edu</v>
      </c>
      <c r="C20" s="46" t="s">
        <v>372</v>
      </c>
      <c r="D20" s="46" t="s">
        <v>772</v>
      </c>
      <c r="E20" s="4" t="b">
        <v>1</v>
      </c>
      <c r="F20" s="163" t="s">
        <v>775</v>
      </c>
    </row>
    <row r="21" spans="1:6" ht="15.75" customHeight="1">
      <c r="A21" t="str">
        <f>'WEEK 1 Sep 12th'!B21</f>
        <v>Sarneet Saran</v>
      </c>
      <c r="B21" t="str">
        <f>'WEEK 1 Sep 12th'!C21</f>
        <v>sarneetsaran@minerva.kgi.edu</v>
      </c>
      <c r="C21" s="46" t="s">
        <v>374</v>
      </c>
      <c r="D21" s="46" t="s">
        <v>772</v>
      </c>
      <c r="E21" s="4" t="b">
        <v>1</v>
      </c>
      <c r="F21" s="163" t="s">
        <v>776</v>
      </c>
    </row>
    <row r="22" spans="1:6" ht="15.75" customHeight="1">
      <c r="A22" t="str">
        <f>'WEEK 1 Sep 12th'!B22</f>
        <v>Ivana Vaseva</v>
      </c>
      <c r="B22" t="str">
        <f>'WEEK 1 Sep 12th'!C22</f>
        <v>ivana@minerva.kgi.edu</v>
      </c>
      <c r="C22" s="46" t="s">
        <v>289</v>
      </c>
      <c r="D22" s="46" t="s">
        <v>778</v>
      </c>
      <c r="E22" s="4" t="b">
        <v>1</v>
      </c>
      <c r="F22" s="163" t="s">
        <v>779</v>
      </c>
    </row>
    <row r="23" spans="1:6" ht="15.75" customHeight="1">
      <c r="A23" t="str">
        <f>'WEEK 1 Sep 12th'!B23</f>
        <v>Syed Muhammad Imad</v>
      </c>
      <c r="B23" t="str">
        <f>'WEEK 1 Sep 12th'!C23</f>
        <v>syed.imad@minerva.kgi.edu</v>
      </c>
      <c r="C23" s="46" t="s">
        <v>295</v>
      </c>
      <c r="D23" s="46" t="s">
        <v>778</v>
      </c>
      <c r="E23" s="4" t="b">
        <v>1</v>
      </c>
      <c r="F23" s="163" t="s">
        <v>780</v>
      </c>
    </row>
    <row r="24" spans="1:6" ht="15.75" customHeight="1">
      <c r="A24" t="str">
        <f>'WEEK 1 Sep 12th'!B24</f>
        <v>Amanna Marycynthia Adaobi</v>
      </c>
      <c r="B24" t="str">
        <f>'WEEK 1 Sep 12th'!C24</f>
        <v>adaobi@minerva.kgi.edu</v>
      </c>
      <c r="C24" s="46" t="s">
        <v>298</v>
      </c>
      <c r="D24" s="46" t="s">
        <v>778</v>
      </c>
      <c r="E24" s="4" t="b">
        <v>1</v>
      </c>
      <c r="F24" s="163" t="s">
        <v>781</v>
      </c>
    </row>
    <row r="25" spans="1:6" ht="15.75" customHeight="1">
      <c r="A25" t="str">
        <f>'WEEK 1 Sep 12th'!B25</f>
        <v>Waiyego Maina</v>
      </c>
      <c r="B25" t="str">
        <f>'WEEK 1 Sep 12th'!C25</f>
        <v>waiyego@minerva.kgi.edu</v>
      </c>
      <c r="C25" s="46" t="s">
        <v>303</v>
      </c>
      <c r="D25" s="46" t="s">
        <v>778</v>
      </c>
      <c r="E25" s="4" t="b">
        <v>1</v>
      </c>
      <c r="F25" s="163" t="s">
        <v>782</v>
      </c>
    </row>
    <row r="26" spans="1:6" ht="15.75" customHeight="1">
      <c r="A26" t="str">
        <f>'WEEK 1 Sep 12th'!B26</f>
        <v>Camila Vanacor Lima</v>
      </c>
      <c r="B26" t="str">
        <f>'WEEK 1 Sep 12th'!C26</f>
        <v>camilavanacor@minerva.kgi.edu</v>
      </c>
      <c r="C26" s="46" t="s">
        <v>122</v>
      </c>
      <c r="D26" s="46" t="s">
        <v>783</v>
      </c>
      <c r="E26" s="4" t="b">
        <v>1</v>
      </c>
      <c r="F26" s="163" t="s">
        <v>784</v>
      </c>
    </row>
    <row r="27" spans="1:6" ht="15.75" customHeight="1">
      <c r="A27" t="str">
        <f>'WEEK 1 Sep 12th'!B27</f>
        <v>Stevedavies Ndegwa</v>
      </c>
      <c r="B27" t="str">
        <f>'WEEK 1 Sep 12th'!C27</f>
        <v>stevedaviesndegwa@minerva.kgi.edu</v>
      </c>
      <c r="C27" s="46" t="s">
        <v>139</v>
      </c>
      <c r="D27" s="46" t="s">
        <v>783</v>
      </c>
      <c r="E27" s="4" t="b">
        <v>1</v>
      </c>
      <c r="F27" s="163" t="s">
        <v>785</v>
      </c>
    </row>
    <row r="28" spans="1:6" ht="15.75" customHeight="1">
      <c r="A28" t="str">
        <f>'WEEK 1 Sep 12th'!B28</f>
        <v>Albin Siriniqi</v>
      </c>
      <c r="B28" t="str">
        <f>'WEEK 1 Sep 12th'!C28</f>
        <v>albin@minerva.kgi.edu</v>
      </c>
      <c r="C28" s="46" t="s">
        <v>144</v>
      </c>
      <c r="D28" s="46" t="s">
        <v>783</v>
      </c>
      <c r="E28" s="4" t="b">
        <v>1</v>
      </c>
      <c r="F28" s="163" t="s">
        <v>786</v>
      </c>
    </row>
    <row r="29" spans="1:6" ht="15.75" customHeight="1">
      <c r="A29" t="str">
        <f>'WEEK 1 Sep 12th'!B29</f>
        <v>Naveen Ali</v>
      </c>
      <c r="B29" t="str">
        <f>'WEEK 1 Sep 12th'!C29</f>
        <v>naveen@minerva.kgi.edu</v>
      </c>
      <c r="C29" s="46" t="s">
        <v>150</v>
      </c>
      <c r="D29" s="46" t="s">
        <v>783</v>
      </c>
      <c r="E29" s="4" t="b">
        <v>1</v>
      </c>
      <c r="F29" s="163" t="s">
        <v>787</v>
      </c>
    </row>
    <row r="30" spans="1:6" ht="26.4">
      <c r="A30" t="str">
        <f>'WEEK 1 Sep 12th'!B30</f>
        <v>Jiyeop Lim</v>
      </c>
      <c r="B30" t="str">
        <f>'WEEK 1 Sep 12th'!C30</f>
        <v>jiyeop@minerva.kgi.edu</v>
      </c>
      <c r="C30" s="46" t="s">
        <v>391</v>
      </c>
      <c r="D30" s="46" t="s">
        <v>767</v>
      </c>
      <c r="E30" s="4" t="b">
        <v>1</v>
      </c>
      <c r="F30" s="163" t="s">
        <v>788</v>
      </c>
    </row>
    <row r="31" spans="1:6" ht="26.4">
      <c r="A31" t="str">
        <f>'WEEK 1 Sep 12th'!B31</f>
        <v>RU-YUN CHIU</v>
      </c>
      <c r="B31" t="str">
        <f>'WEEK 1 Sep 12th'!C31</f>
        <v>ruyun@minerva.kgi.edu</v>
      </c>
      <c r="C31" s="46" t="s">
        <v>392</v>
      </c>
      <c r="D31" s="46" t="s">
        <v>767</v>
      </c>
      <c r="E31" s="4" t="b">
        <v>1</v>
      </c>
      <c r="F31" s="163" t="s">
        <v>789</v>
      </c>
    </row>
    <row r="32" spans="1:6" ht="26.4">
      <c r="A32" t="str">
        <f>'WEEK 1 Sep 12th'!B32</f>
        <v>Tunu Wamai</v>
      </c>
      <c r="B32" t="str">
        <f>'WEEK 1 Sep 12th'!C32</f>
        <v>tunu@minerva.kgi.edu</v>
      </c>
      <c r="C32" s="46" t="s">
        <v>393</v>
      </c>
      <c r="D32" s="46" t="s">
        <v>767</v>
      </c>
      <c r="E32" s="4" t="b">
        <v>1</v>
      </c>
      <c r="F32" s="163" t="s">
        <v>790</v>
      </c>
    </row>
    <row r="33" spans="1:6" ht="26.4">
      <c r="A33" t="str">
        <f>'WEEK 1 Sep 12th'!B33</f>
        <v>Krithik Ravindran</v>
      </c>
      <c r="B33" t="str">
        <f>'WEEK 1 Sep 12th'!C33</f>
        <v>rkrithik@minerva.kgi.edu</v>
      </c>
      <c r="C33" s="46" t="s">
        <v>395</v>
      </c>
      <c r="D33" s="46" t="s">
        <v>767</v>
      </c>
      <c r="E33" s="4" t="b">
        <v>1</v>
      </c>
      <c r="F33" s="163" t="s">
        <v>791</v>
      </c>
    </row>
    <row r="34" spans="1:6" ht="26.4">
      <c r="A34" t="str">
        <f>'WEEK 1 Sep 12th'!B34</f>
        <v>Gabriel Manoel da Silva</v>
      </c>
      <c r="B34" t="str">
        <f>'WEEK 1 Sep 12th'!C34</f>
        <v>gabrieldasilva@minerva.kgi.edu</v>
      </c>
      <c r="C34" s="46" t="s">
        <v>158</v>
      </c>
      <c r="D34" s="46" t="s">
        <v>783</v>
      </c>
      <c r="E34" s="4" t="b">
        <v>1</v>
      </c>
      <c r="F34" s="163" t="s">
        <v>792</v>
      </c>
    </row>
    <row r="35" spans="1:6" ht="26.4">
      <c r="A35" t="str">
        <f>'WEEK 1 Sep 12th'!B35</f>
        <v>Snigdha Hirawat</v>
      </c>
      <c r="B35" t="str">
        <f>'WEEK 1 Sep 12th'!C35</f>
        <v>snigdha@minerva.kgi.edu</v>
      </c>
      <c r="C35" s="46" t="s">
        <v>163</v>
      </c>
      <c r="D35" s="46" t="s">
        <v>783</v>
      </c>
      <c r="E35" s="4" t="b">
        <v>1</v>
      </c>
      <c r="F35" s="163" t="s">
        <v>793</v>
      </c>
    </row>
    <row r="36" spans="1:6" ht="26.4">
      <c r="A36" t="str">
        <f>'WEEK 1 Sep 12th'!B36</f>
        <v>Gal Rubin</v>
      </c>
      <c r="B36" t="str">
        <f>'WEEK 1 Sep 12th'!C36</f>
        <v>galrubinc@minerva.kgi.edu</v>
      </c>
      <c r="C36" s="46" t="s">
        <v>167</v>
      </c>
      <c r="D36" s="46" t="s">
        <v>783</v>
      </c>
      <c r="E36" s="4" t="b">
        <v>1</v>
      </c>
      <c r="F36" s="163" t="s">
        <v>794</v>
      </c>
    </row>
    <row r="37" spans="1:6" ht="26.4">
      <c r="A37" t="str">
        <f>'WEEK 1 Sep 12th'!B37</f>
        <v>Nahom Agize</v>
      </c>
      <c r="B37" t="str">
        <f>'WEEK 1 Sep 12th'!C37</f>
        <v>nahom@minerva.kgi.edu</v>
      </c>
      <c r="C37" s="46" t="s">
        <v>418</v>
      </c>
      <c r="D37" s="46" t="s">
        <v>748</v>
      </c>
      <c r="E37" s="4" t="b">
        <v>1</v>
      </c>
      <c r="F37" s="163" t="s">
        <v>795</v>
      </c>
    </row>
    <row r="38" spans="1:6" ht="26.4">
      <c r="A38" t="str">
        <f>'WEEK 1 Sep 12th'!B38</f>
        <v>Ujeza Ademi</v>
      </c>
      <c r="B38" t="str">
        <f>'WEEK 1 Sep 12th'!C38</f>
        <v>ujeza@minerva.kgi.edu</v>
      </c>
      <c r="C38" s="46" t="s">
        <v>419</v>
      </c>
      <c r="D38" s="46" t="s">
        <v>748</v>
      </c>
      <c r="E38" s="4" t="b">
        <v>1</v>
      </c>
      <c r="F38" s="163" t="s">
        <v>796</v>
      </c>
    </row>
    <row r="39" spans="1:6" ht="26.4">
      <c r="A39" t="str">
        <f>'WEEK 1 Sep 12th'!B39</f>
        <v>Tobias Martin</v>
      </c>
      <c r="B39" t="str">
        <f>'WEEK 1 Sep 12th'!C39</f>
        <v>tobias@minerva.kgi.edu</v>
      </c>
      <c r="C39" s="46" t="s">
        <v>421</v>
      </c>
      <c r="D39" s="46" t="s">
        <v>748</v>
      </c>
      <c r="E39" s="4" t="b">
        <v>1</v>
      </c>
      <c r="F39" s="163" t="s">
        <v>797</v>
      </c>
    </row>
    <row r="40" spans="1:6" ht="26.4">
      <c r="A40" t="str">
        <f>'WEEK 1 Sep 12th'!B40</f>
        <v>Maheem Jiwani</v>
      </c>
      <c r="B40" t="str">
        <f>'WEEK 1 Sep 12th'!C40</f>
        <v>maheem.jiwani@minerva.kgi.edu</v>
      </c>
      <c r="C40" s="46" t="s">
        <v>423</v>
      </c>
      <c r="D40" s="46" t="s">
        <v>748</v>
      </c>
      <c r="E40" s="4" t="b">
        <v>1</v>
      </c>
      <c r="F40" s="163" t="s">
        <v>798</v>
      </c>
    </row>
    <row r="41" spans="1:6" ht="26.4">
      <c r="A41" t="str">
        <f>'WEEK 1 Sep 12th'!B41</f>
        <v>Norika Narimatsu</v>
      </c>
      <c r="B41" t="str">
        <f>'WEEK 1 Sep 12th'!C41</f>
        <v>norika@minerva.kgi.edu</v>
      </c>
      <c r="C41" s="46" t="s">
        <v>376</v>
      </c>
      <c r="D41" s="46" t="s">
        <v>772</v>
      </c>
      <c r="E41" s="4" t="b">
        <v>1</v>
      </c>
      <c r="F41" s="163" t="s">
        <v>799</v>
      </c>
    </row>
    <row r="42" spans="1:6" ht="26.4">
      <c r="A42" t="str">
        <f>'WEEK 1 Sep 12th'!B42</f>
        <v>Aarthi Varshini Valasubramanian</v>
      </c>
      <c r="B42" t="str">
        <f>'WEEK 1 Sep 12th'!C42</f>
        <v>aarthi.varshini@minerva.kgi.edu</v>
      </c>
      <c r="C42" s="46" t="s">
        <v>378</v>
      </c>
      <c r="D42" s="46" t="s">
        <v>772</v>
      </c>
      <c r="E42" s="4" t="b">
        <v>1</v>
      </c>
      <c r="F42" s="163" t="s">
        <v>800</v>
      </c>
    </row>
    <row r="43" spans="1:6" ht="26.4">
      <c r="A43" t="str">
        <f>'WEEK 1 Sep 12th'!B43</f>
        <v>Oyunbileg Davaanyam</v>
      </c>
      <c r="B43" t="str">
        <f>'WEEK 1 Sep 12th'!C43</f>
        <v>oyunbileg@minerva.kgi.edu</v>
      </c>
      <c r="C43" s="46" t="s">
        <v>380</v>
      </c>
      <c r="D43" s="46" t="s">
        <v>772</v>
      </c>
      <c r="E43" s="4" t="b">
        <v>1</v>
      </c>
      <c r="F43" s="163" t="s">
        <v>801</v>
      </c>
    </row>
    <row r="44" spans="1:6" ht="26.4">
      <c r="A44" t="str">
        <f>'WEEK 1 Sep 12th'!B44</f>
        <v>Samantha Washington</v>
      </c>
      <c r="B44" t="str">
        <f>'WEEK 1 Sep 12th'!C44</f>
        <v>sammgwashington@minerva.kgi.edu</v>
      </c>
      <c r="C44" s="46" t="s">
        <v>382</v>
      </c>
      <c r="D44" s="46" t="s">
        <v>772</v>
      </c>
      <c r="E44" s="4" t="b">
        <v>1</v>
      </c>
      <c r="F44" s="163" t="s">
        <v>802</v>
      </c>
    </row>
    <row r="45" spans="1:6" ht="26.4">
      <c r="A45" t="str">
        <f>'WEEK 1 Sep 12th'!B45</f>
        <v>Ana Padme Trujillo López</v>
      </c>
      <c r="B45" t="str">
        <f>'WEEK 1 Sep 12th'!C45</f>
        <v>padme.trujillo@minerva.kgi.edu</v>
      </c>
      <c r="C45" s="46" t="s">
        <v>431</v>
      </c>
      <c r="D45" s="46" t="s">
        <v>753</v>
      </c>
      <c r="E45" s="4" t="b">
        <v>1</v>
      </c>
      <c r="F45" s="163" t="s">
        <v>803</v>
      </c>
    </row>
    <row r="46" spans="1:6" ht="26.4">
      <c r="A46" t="str">
        <f>'WEEK 1 Sep 12th'!B46</f>
        <v>Ukaegbu Precious Kosisochukwu</v>
      </c>
      <c r="B46" t="str">
        <f>'WEEK 1 Sep 12th'!C46</f>
        <v>precious1@minerva.kgi.edu</v>
      </c>
      <c r="C46" s="46" t="s">
        <v>432</v>
      </c>
      <c r="D46" s="46" t="s">
        <v>753</v>
      </c>
      <c r="E46" s="4" t="b">
        <v>1</v>
      </c>
      <c r="F46" s="163" t="s">
        <v>804</v>
      </c>
    </row>
    <row r="47" spans="1:6" ht="26.4">
      <c r="A47" t="str">
        <f>'WEEK 1 Sep 12th'!B47</f>
        <v>Assel Rabatova</v>
      </c>
      <c r="B47" t="str">
        <f>'WEEK 1 Sep 12th'!C47</f>
        <v>assel@minerva.kgi.edu</v>
      </c>
      <c r="C47" s="46" t="s">
        <v>433</v>
      </c>
      <c r="D47" s="46" t="s">
        <v>753</v>
      </c>
      <c r="E47" s="4" t="b">
        <v>1</v>
      </c>
      <c r="F47" s="163" t="s">
        <v>805</v>
      </c>
    </row>
    <row r="48" spans="1:6" ht="26.4">
      <c r="A48" t="str">
        <f>'WEEK 1 Sep 12th'!B48</f>
        <v>Marina Berdikhanova</v>
      </c>
      <c r="B48" t="str">
        <f>'WEEK 1 Sep 12th'!C48</f>
        <v>marina@minerva.kgi.edu</v>
      </c>
      <c r="C48" s="46" t="s">
        <v>434</v>
      </c>
      <c r="D48" s="46" t="s">
        <v>753</v>
      </c>
      <c r="E48" s="4" t="b">
        <v>1</v>
      </c>
      <c r="F48" s="163" t="s">
        <v>806</v>
      </c>
    </row>
    <row r="49" spans="1:6" ht="26.4">
      <c r="A49" t="str">
        <f>'WEEK 1 Sep 12th'!B49</f>
        <v>Francesca Amara</v>
      </c>
      <c r="B49" t="str">
        <f>'WEEK 1 Sep 12th'!C49</f>
        <v>amara@minerva.kgi.edu</v>
      </c>
      <c r="C49" s="46" t="s">
        <v>271</v>
      </c>
      <c r="D49" s="46" t="s">
        <v>759</v>
      </c>
      <c r="E49" s="4" t="b">
        <v>1</v>
      </c>
      <c r="F49" s="163" t="s">
        <v>807</v>
      </c>
    </row>
    <row r="50" spans="1:6" ht="26.4">
      <c r="A50" t="str">
        <f>'WEEK 1 Sep 12th'!B50</f>
        <v>Karoline Olssøn Herrem</v>
      </c>
      <c r="B50" t="str">
        <f>'WEEK 1 Sep 12th'!C50</f>
        <v>kherrem@minerva.kgi.edu</v>
      </c>
      <c r="C50" s="46" t="s">
        <v>275</v>
      </c>
      <c r="D50" s="46" t="s">
        <v>759</v>
      </c>
      <c r="E50" s="4" t="b">
        <v>1</v>
      </c>
      <c r="F50" s="163" t="s">
        <v>808</v>
      </c>
    </row>
    <row r="51" spans="1:6" ht="26.4">
      <c r="A51" t="str">
        <f>'WEEK 1 Sep 12th'!B51</f>
        <v>Amanda Passos Portugal</v>
      </c>
      <c r="B51" t="str">
        <f>'WEEK 1 Sep 12th'!C51</f>
        <v>amandaportugal@minerva.kgi.edu</v>
      </c>
      <c r="C51" s="46" t="s">
        <v>276</v>
      </c>
      <c r="D51" s="46" t="s">
        <v>759</v>
      </c>
      <c r="E51" s="4" t="b">
        <v>1</v>
      </c>
      <c r="F51" s="163" t="s">
        <v>809</v>
      </c>
    </row>
    <row r="52" spans="1:6" ht="26.4">
      <c r="A52" t="str">
        <f>'WEEK 1 Sep 12th'!B52</f>
        <v>Malia Bird</v>
      </c>
      <c r="B52" t="str">
        <f>'WEEK 1 Sep 12th'!C52</f>
        <v>malia@minerva.kgi.edu</v>
      </c>
      <c r="C52" s="46" t="s">
        <v>279</v>
      </c>
      <c r="D52" s="46" t="s">
        <v>759</v>
      </c>
      <c r="E52" s="4" t="b">
        <v>1</v>
      </c>
      <c r="F52" s="163" t="s">
        <v>810</v>
      </c>
    </row>
    <row r="53" spans="1:6" ht="26.4">
      <c r="A53" t="str">
        <f>'WEEK 1 Sep 12th'!B53</f>
        <v>Daniel kalu</v>
      </c>
      <c r="B53" t="str">
        <f>'WEEK 1 Sep 12th'!C53</f>
        <v>daniel@minerva.kgi.edu</v>
      </c>
      <c r="C53" s="46" t="s">
        <v>308</v>
      </c>
      <c r="D53" s="46" t="s">
        <v>778</v>
      </c>
      <c r="E53" s="4" t="b">
        <v>1</v>
      </c>
      <c r="F53" s="163" t="s">
        <v>811</v>
      </c>
    </row>
    <row r="54" spans="1:6" ht="26.4">
      <c r="A54" t="str">
        <f>'WEEK 1 Sep 12th'!B54</f>
        <v>Iroaganachi Udodirim Chigozirim</v>
      </c>
      <c r="B54" t="str">
        <f>'WEEK 1 Sep 12th'!C54</f>
        <v>udodirim@minerva.kgi.edu</v>
      </c>
      <c r="C54" s="46" t="s">
        <v>314</v>
      </c>
      <c r="D54" s="46" t="s">
        <v>778</v>
      </c>
      <c r="E54" s="4" t="b">
        <v>1</v>
      </c>
      <c r="F54" s="163" t="s">
        <v>812</v>
      </c>
    </row>
    <row r="55" spans="1:6" ht="26.4">
      <c r="A55" t="str">
        <f>'WEEK 1 Sep 12th'!B55</f>
        <v>Laura Ruiz</v>
      </c>
      <c r="B55" t="str">
        <f>'WEEK 1 Sep 12th'!C55</f>
        <v>laura@minerva.kgi.edu</v>
      </c>
      <c r="C55" s="46" t="s">
        <v>323</v>
      </c>
      <c r="D55" s="46" t="s">
        <v>778</v>
      </c>
      <c r="E55" s="4" t="b">
        <v>1</v>
      </c>
      <c r="F55" s="163" t="s">
        <v>813</v>
      </c>
    </row>
    <row r="56" spans="1:6" ht="26.4">
      <c r="A56" t="str">
        <f>'WEEK 1 Sep 12th'!B56</f>
        <v>Shreya Chari</v>
      </c>
      <c r="B56" t="str">
        <f>'WEEK 1 Sep 12th'!C56</f>
        <v>shreya.chari@minerva.kgi.edu</v>
      </c>
      <c r="C56" s="46" t="s">
        <v>327</v>
      </c>
      <c r="D56" s="46" t="s">
        <v>778</v>
      </c>
      <c r="E56" s="4" t="b">
        <v>1</v>
      </c>
      <c r="F56" s="163" t="s">
        <v>814</v>
      </c>
    </row>
    <row r="57" spans="1:6" ht="26.4">
      <c r="A57" t="str">
        <f>'WEEK 1 Sep 12th'!B57</f>
        <v>Andriy Kashyrskyy</v>
      </c>
      <c r="B57" t="str">
        <f>'WEEK 1 Sep 12th'!C57</f>
        <v>andriy.kashyrskyy@minerva.kgi.edu</v>
      </c>
      <c r="C57" s="46" t="s">
        <v>331</v>
      </c>
      <c r="D57" s="46" t="s">
        <v>815</v>
      </c>
      <c r="E57" s="4" t="b">
        <v>1</v>
      </c>
      <c r="F57" s="163" t="s">
        <v>816</v>
      </c>
    </row>
    <row r="58" spans="1:6" ht="26.4">
      <c r="A58" t="str">
        <f>'WEEK 1 Sep 12th'!B58</f>
        <v>Betemariam Asrat</v>
      </c>
      <c r="B58" t="str">
        <f>'WEEK 1 Sep 12th'!C58</f>
        <v>betemariam@minerva.kgi.edu</v>
      </c>
      <c r="C58" s="46" t="s">
        <v>337</v>
      </c>
      <c r="D58" s="46" t="s">
        <v>815</v>
      </c>
      <c r="E58" s="4" t="b">
        <v>1</v>
      </c>
      <c r="F58" s="163" t="s">
        <v>817</v>
      </c>
    </row>
    <row r="59" spans="1:6" ht="26.4">
      <c r="A59" t="str">
        <f>'WEEK 1 Sep 12th'!B59</f>
        <v>Phuong H Do</v>
      </c>
      <c r="B59" t="str">
        <f>'WEEK 1 Sep 12th'!C59</f>
        <v>dophuong@minerva.kgi.edu</v>
      </c>
      <c r="C59" s="46" t="s">
        <v>384</v>
      </c>
      <c r="D59" s="46" t="s">
        <v>815</v>
      </c>
      <c r="E59" s="4" t="b">
        <v>1</v>
      </c>
      <c r="F59" s="163" t="s">
        <v>818</v>
      </c>
    </row>
    <row r="60" spans="1:6" ht="26.4">
      <c r="A60" t="str">
        <f>'WEEK 1 Sep 12th'!B60</f>
        <v>Romi Genosar</v>
      </c>
      <c r="B60" t="str">
        <f>'WEEK 1 Sep 12th'!C60</f>
        <v>romi@minerva.kgi.edu</v>
      </c>
      <c r="C60" s="46" t="s">
        <v>343</v>
      </c>
      <c r="D60" s="46" t="s">
        <v>815</v>
      </c>
      <c r="E60" s="4" t="b">
        <v>1</v>
      </c>
      <c r="F60" s="163" t="s">
        <v>819</v>
      </c>
    </row>
    <row r="61" spans="1:6" ht="26.4">
      <c r="A61" t="str">
        <f>'WEEK 1 Sep 12th'!B61</f>
        <v>Anais Chen</v>
      </c>
      <c r="B61" t="str">
        <f>'WEEK 1 Sep 12th'!C61</f>
        <v>anais.chen@minerva.kgi.edu</v>
      </c>
      <c r="C61" s="46" t="s">
        <v>435</v>
      </c>
      <c r="D61" s="46" t="s">
        <v>820</v>
      </c>
      <c r="E61" s="4" t="b">
        <v>1</v>
      </c>
      <c r="F61" s="163" t="s">
        <v>821</v>
      </c>
    </row>
    <row r="62" spans="1:6" ht="26.4">
      <c r="A62" t="str">
        <f>'WEEK 1 Sep 12th'!B62</f>
        <v>Gisele de Araujo</v>
      </c>
      <c r="B62" t="str">
        <f>'WEEK 1 Sep 12th'!C62</f>
        <v>gisele@minerva.kgi.edu</v>
      </c>
      <c r="C62" s="46" t="s">
        <v>437</v>
      </c>
      <c r="D62" s="46" t="s">
        <v>820</v>
      </c>
      <c r="E62" s="4" t="b">
        <v>1</v>
      </c>
      <c r="F62" s="163" t="s">
        <v>822</v>
      </c>
    </row>
    <row r="63" spans="1:6" ht="26.4">
      <c r="A63" t="str">
        <f>'WEEK 1 Sep 12th'!B63</f>
        <v>Jargalsuren Mandakh</v>
      </c>
      <c r="B63" t="str">
        <f>'WEEK 1 Sep 12th'!C63</f>
        <v>jargalsuren@minerva.kgi.edu</v>
      </c>
      <c r="C63" s="46" t="s">
        <v>438</v>
      </c>
      <c r="D63" s="46" t="s">
        <v>820</v>
      </c>
      <c r="E63" s="4" t="b">
        <v>1</v>
      </c>
      <c r="F63" s="163" t="s">
        <v>823</v>
      </c>
    </row>
    <row r="64" spans="1:6" ht="26.4">
      <c r="A64" t="str">
        <f>'WEEK 1 Sep 12th'!B64</f>
        <v>Trang Thuy Tran</v>
      </c>
      <c r="B64" t="str">
        <f>'WEEK 1 Sep 12th'!C64</f>
        <v>trang@minerva.kgi.edu</v>
      </c>
      <c r="C64" s="46" t="s">
        <v>439</v>
      </c>
      <c r="D64" s="46" t="s">
        <v>820</v>
      </c>
      <c r="E64" s="4" t="b">
        <v>1</v>
      </c>
      <c r="F64" s="163" t="s">
        <v>824</v>
      </c>
    </row>
    <row r="65" spans="1:6" ht="26.4">
      <c r="A65" t="str">
        <f>'WEEK 1 Sep 12th'!B65</f>
        <v>Sean Petersen</v>
      </c>
      <c r="B65" t="str">
        <f>'WEEK 1 Sep 12th'!C65</f>
        <v>sean_p@minerva.kgi.edu</v>
      </c>
      <c r="C65" s="46" t="s">
        <v>352</v>
      </c>
      <c r="D65" s="46" t="s">
        <v>825</v>
      </c>
      <c r="E65" s="4" t="b">
        <v>1</v>
      </c>
      <c r="F65" s="163" t="s">
        <v>826</v>
      </c>
    </row>
    <row r="66" spans="1:6" ht="26.4">
      <c r="A66" t="str">
        <f>'WEEK 1 Sep 12th'!B66</f>
        <v>Anna Archakova</v>
      </c>
      <c r="B66" t="str">
        <f>'WEEK 1 Sep 12th'!C66</f>
        <v>anna.archakova@minerva.kgi.edu</v>
      </c>
      <c r="C66" s="46" t="s">
        <v>354</v>
      </c>
      <c r="D66" s="46" t="s">
        <v>825</v>
      </c>
      <c r="E66" s="4" t="b">
        <v>1</v>
      </c>
      <c r="F66" s="163" t="s">
        <v>827</v>
      </c>
    </row>
    <row r="67" spans="1:6" ht="26.4">
      <c r="A67" t="str">
        <f>'WEEK 1 Sep 12th'!B67</f>
        <v>Kaymin Martin-Burnett</v>
      </c>
      <c r="B67" t="str">
        <f>'WEEK 1 Sep 12th'!C67</f>
        <v>kaymin@minerva.kgi.edu</v>
      </c>
      <c r="C67" s="46" t="s">
        <v>356</v>
      </c>
      <c r="D67" s="46" t="s">
        <v>825</v>
      </c>
      <c r="E67" s="4" t="b">
        <v>1</v>
      </c>
      <c r="F67" s="163" t="s">
        <v>828</v>
      </c>
    </row>
    <row r="68" spans="1:6" ht="26.4">
      <c r="A68" t="str">
        <f>'WEEK 1 Sep 12th'!B68</f>
        <v>Aiko Ivy L. Kyono</v>
      </c>
      <c r="B68" t="str">
        <f>'WEEK 1 Sep 12th'!C68</f>
        <v>aiko@minerva.kgi.edu</v>
      </c>
      <c r="C68" s="46" t="s">
        <v>280</v>
      </c>
      <c r="D68" s="46" t="s">
        <v>825</v>
      </c>
      <c r="E68" s="4" t="b">
        <v>1</v>
      </c>
      <c r="F68" s="163" t="s">
        <v>829</v>
      </c>
    </row>
    <row r="69" spans="1:6" ht="26.4">
      <c r="A69" t="str">
        <f>'WEEK 1 Sep 12th'!B69</f>
        <v>Mahmoud Haroun Abouelfadl</v>
      </c>
      <c r="B69" t="str">
        <f>'WEEK 1 Sep 12th'!C69</f>
        <v>mahmoud.haroun@minerva.kgi.edu</v>
      </c>
      <c r="C69" s="46" t="s">
        <v>173</v>
      </c>
      <c r="D69" s="46" t="s">
        <v>831</v>
      </c>
      <c r="E69" s="4" t="b">
        <v>1</v>
      </c>
      <c r="F69" s="163" t="s">
        <v>832</v>
      </c>
    </row>
    <row r="70" spans="1:6" ht="26.4">
      <c r="A70" t="str">
        <f>'WEEK 1 Sep 12th'!B70</f>
        <v>Endrit Sylejmani</v>
      </c>
      <c r="B70" t="str">
        <f>'WEEK 1 Sep 12th'!C70</f>
        <v>endrit@minerva.kgi.edu</v>
      </c>
      <c r="C70" s="46" t="s">
        <v>179</v>
      </c>
      <c r="D70" s="46" t="s">
        <v>831</v>
      </c>
      <c r="E70" s="4" t="b">
        <v>1</v>
      </c>
      <c r="F70" s="163" t="s">
        <v>833</v>
      </c>
    </row>
    <row r="71" spans="1:6" ht="26.4">
      <c r="A71" t="str">
        <f>'WEEK 1 Sep 12th'!B71</f>
        <v>Elton Emiliano Vargas Guerrero</v>
      </c>
      <c r="B71" t="str">
        <f>'WEEK 1 Sep 12th'!C71</f>
        <v>eltonvargas@minerva.kgi.edu</v>
      </c>
      <c r="C71" s="46" t="s">
        <v>182</v>
      </c>
      <c r="D71" s="46" t="s">
        <v>831</v>
      </c>
      <c r="E71" s="4" t="b">
        <v>1</v>
      </c>
      <c r="F71" s="163" t="s">
        <v>834</v>
      </c>
    </row>
    <row r="72" spans="1:6" ht="26.4">
      <c r="A72" t="str">
        <f>'WEEK 1 Sep 12th'!B72</f>
        <v>Marta Zaremba</v>
      </c>
      <c r="B72" t="str">
        <f>'WEEK 1 Sep 12th'!C72</f>
        <v>marta.zaremba@minerva.kgi.edu</v>
      </c>
      <c r="C72" s="46" t="s">
        <v>186</v>
      </c>
      <c r="D72" s="46" t="s">
        <v>831</v>
      </c>
      <c r="E72" s="4" t="b">
        <v>1</v>
      </c>
      <c r="F72" s="163" t="s">
        <v>835</v>
      </c>
    </row>
    <row r="73" spans="1:6" ht="26.4">
      <c r="A73" t="str">
        <f>'WEEK 1 Sep 12th'!B73</f>
        <v>Tiago Bernardo</v>
      </c>
      <c r="B73" t="str">
        <f>'WEEK 1 Sep 12th'!C73</f>
        <v>tiago.bernardo@minerva.kgi.edu</v>
      </c>
      <c r="C73" s="46" t="s">
        <v>396</v>
      </c>
      <c r="D73" s="46" t="s">
        <v>836</v>
      </c>
      <c r="E73" s="4" t="b">
        <v>1</v>
      </c>
      <c r="F73" s="163" t="s">
        <v>837</v>
      </c>
    </row>
    <row r="74" spans="1:6" ht="26.4">
      <c r="A74" t="str">
        <f>'WEEK 1 Sep 12th'!B74</f>
        <v>EDITH WAYUA NGUNDI</v>
      </c>
      <c r="B74" t="str">
        <f>'WEEK 1 Sep 12th'!C74</f>
        <v>edith@minerva.kgi.edu</v>
      </c>
      <c r="C74" s="46" t="s">
        <v>398</v>
      </c>
      <c r="D74" s="46" t="s">
        <v>836</v>
      </c>
      <c r="E74" s="4" t="b">
        <v>1</v>
      </c>
      <c r="F74" s="163" t="s">
        <v>838</v>
      </c>
    </row>
    <row r="75" spans="1:6" ht="26.4">
      <c r="A75" t="str">
        <f>'WEEK 1 Sep 12th'!B75</f>
        <v>Gabriela Martins de Oliveira</v>
      </c>
      <c r="B75" t="str">
        <f>'WEEK 1 Sep 12th'!C75</f>
        <v>gabriela.oliveira@minerva.kgi.edu</v>
      </c>
      <c r="C75" s="46" t="s">
        <v>400</v>
      </c>
      <c r="D75" s="46" t="s">
        <v>836</v>
      </c>
      <c r="E75" s="4" t="b">
        <v>1</v>
      </c>
      <c r="F75" s="163" t="s">
        <v>839</v>
      </c>
    </row>
    <row r="76" spans="1:6" ht="26.4">
      <c r="A76" t="str">
        <f>'WEEK 1 Sep 12th'!B76</f>
        <v>Risa Bridge</v>
      </c>
      <c r="B76" t="str">
        <f>'WEEK 1 Sep 12th'!C76</f>
        <v>risa@minerva.kgi.edu</v>
      </c>
      <c r="C76" s="46" t="s">
        <v>403</v>
      </c>
      <c r="D76" s="46" t="s">
        <v>836</v>
      </c>
      <c r="E76" s="4" t="b">
        <v>1</v>
      </c>
      <c r="F76" s="163" t="s">
        <v>840</v>
      </c>
    </row>
    <row r="77" spans="1:6" ht="26.4">
      <c r="A77" t="str">
        <f>'WEEK 1 Sep 12th'!B77</f>
        <v>Ulugbek Kadyrbekov</v>
      </c>
      <c r="B77" t="str">
        <f>'WEEK 1 Sep 12th'!C77</f>
        <v>ulugbek@minerva.kgi.edu</v>
      </c>
      <c r="C77" s="46" t="s">
        <v>213</v>
      </c>
      <c r="D77" s="46" t="s">
        <v>841</v>
      </c>
      <c r="E77" s="4" t="b">
        <v>1</v>
      </c>
      <c r="F77" s="163" t="s">
        <v>842</v>
      </c>
    </row>
    <row r="78" spans="1:6" ht="26.4">
      <c r="A78" t="str">
        <f>'WEEK 1 Sep 12th'!B78</f>
        <v>Su Yan</v>
      </c>
      <c r="B78" t="str">
        <f>'WEEK 1 Sep 12th'!C78</f>
        <v>suy@minerva.kgi.edu</v>
      </c>
      <c r="C78" s="46" t="s">
        <v>218</v>
      </c>
      <c r="D78" s="46" t="s">
        <v>841</v>
      </c>
      <c r="E78" s="4" t="b">
        <v>1</v>
      </c>
      <c r="F78" s="163" t="s">
        <v>843</v>
      </c>
    </row>
    <row r="79" spans="1:6" ht="26.4">
      <c r="A79" t="str">
        <f>'WEEK 1 Sep 12th'!B79</f>
        <v>Vladyslav Petrenko</v>
      </c>
      <c r="B79" t="str">
        <f>'WEEK 1 Sep 12th'!C79</f>
        <v>vladyslav@minerva.kgi.edu</v>
      </c>
      <c r="C79" s="46" t="s">
        <v>220</v>
      </c>
      <c r="D79" s="46" t="s">
        <v>841</v>
      </c>
      <c r="E79" s="4" t="b">
        <v>1</v>
      </c>
      <c r="F79" s="163" t="s">
        <v>844</v>
      </c>
    </row>
    <row r="80" spans="1:6" ht="26.4">
      <c r="A80" t="str">
        <f>'WEEK 1 Sep 12th'!B80</f>
        <v>Liudmyla Serohina</v>
      </c>
      <c r="B80" t="str">
        <f>'WEEK 1 Sep 12th'!C80</f>
        <v>liuda@minerva.kgi.edu</v>
      </c>
      <c r="C80" s="46" t="s">
        <v>225</v>
      </c>
      <c r="D80" s="46" t="s">
        <v>841</v>
      </c>
      <c r="E80" s="4" t="b">
        <v>1</v>
      </c>
      <c r="F80" s="163" t="s">
        <v>845</v>
      </c>
    </row>
    <row r="81" spans="1:6" ht="26.4">
      <c r="A81" t="str">
        <f>'WEEK 1 Sep 12th'!B81</f>
        <v>Alina Kolpakova</v>
      </c>
      <c r="B81" t="str">
        <f>'WEEK 1 Sep 12th'!C81</f>
        <v>kolpakova@minerva.kgi.edu</v>
      </c>
      <c r="C81" s="46" t="s">
        <v>357</v>
      </c>
      <c r="D81" s="46" t="s">
        <v>825</v>
      </c>
      <c r="E81" s="4" t="b">
        <v>1</v>
      </c>
      <c r="F81" s="163" t="s">
        <v>846</v>
      </c>
    </row>
    <row r="82" spans="1:6" ht="26.4">
      <c r="A82" t="str">
        <f>'WEEK 1 Sep 12th'!B82</f>
        <v>Lara Lowenthal</v>
      </c>
      <c r="B82" t="str">
        <f>'WEEK 1 Sep 12th'!C82</f>
        <v>lara.lowenthal@minerva.kgi.edu</v>
      </c>
      <c r="C82" s="46" t="s">
        <v>361</v>
      </c>
      <c r="D82" s="46" t="s">
        <v>825</v>
      </c>
      <c r="E82" s="4" t="b">
        <v>1</v>
      </c>
      <c r="F82" s="163" t="s">
        <v>847</v>
      </c>
    </row>
    <row r="83" spans="1:6" ht="26.4">
      <c r="A83" t="str">
        <f>'WEEK 1 Sep 12th'!B83</f>
        <v>Annemarie Raab</v>
      </c>
      <c r="B83" t="str">
        <f>'WEEK 1 Sep 12th'!C83</f>
        <v>annemarie@minerva.kgi.edu</v>
      </c>
      <c r="C83" s="46" t="s">
        <v>365</v>
      </c>
      <c r="D83" s="46" t="s">
        <v>825</v>
      </c>
      <c r="E83" s="4" t="b">
        <v>1</v>
      </c>
      <c r="F83" s="163" t="s">
        <v>848</v>
      </c>
    </row>
    <row r="84" spans="1:6" ht="26.4">
      <c r="A84" t="str">
        <f>'WEEK 1 Sep 12th'!B84</f>
        <v>Aliia Zhakypova</v>
      </c>
      <c r="B84" t="str">
        <f>'WEEK 1 Sep 12th'!C84</f>
        <v>aliia.zhakypova@minerva.kgi.edu</v>
      </c>
      <c r="C84" s="46" t="s">
        <v>367</v>
      </c>
      <c r="D84" s="46" t="s">
        <v>825</v>
      </c>
      <c r="E84" s="4" t="b">
        <v>1</v>
      </c>
      <c r="F84" s="163" t="s">
        <v>849</v>
      </c>
    </row>
    <row r="85" spans="1:6" ht="26.4">
      <c r="A85" t="str">
        <f>'WEEK 1 Sep 12th'!B85</f>
        <v>Helen van der Merwe</v>
      </c>
      <c r="B85" t="str">
        <f>'WEEK 1 Sep 12th'!C85</f>
        <v>helen@minerva.kgi.edu</v>
      </c>
      <c r="C85" s="46" t="s">
        <v>344</v>
      </c>
      <c r="D85" s="46" t="s">
        <v>815</v>
      </c>
      <c r="E85" s="4" t="b">
        <v>1</v>
      </c>
      <c r="F85" s="163" t="s">
        <v>850</v>
      </c>
    </row>
    <row r="86" spans="1:6" ht="26.4">
      <c r="A86" t="str">
        <f>'WEEK 1 Sep 12th'!B86</f>
        <v>Brandon Plowman</v>
      </c>
      <c r="B86" t="str">
        <f>'WEEK 1 Sep 12th'!C86</f>
        <v>brandon@minerva.kgi.edu</v>
      </c>
      <c r="C86" s="46" t="s">
        <v>600</v>
      </c>
      <c r="D86" s="46" t="s">
        <v>815</v>
      </c>
      <c r="E86" s="4" t="b">
        <v>1</v>
      </c>
      <c r="F86" s="163" t="s">
        <v>851</v>
      </c>
    </row>
    <row r="87" spans="1:6" ht="26.4">
      <c r="A87" t="str">
        <f>'WEEK 1 Sep 12th'!B87</f>
        <v>Olena Nikitiuk</v>
      </c>
      <c r="B87" t="str">
        <f>'WEEK 1 Sep 12th'!C87</f>
        <v>olena.nikitiuk@minerva.kgi.edu</v>
      </c>
      <c r="C87" s="46" t="s">
        <v>348</v>
      </c>
      <c r="D87" s="46" t="s">
        <v>815</v>
      </c>
      <c r="E87" s="4" t="b">
        <v>1</v>
      </c>
      <c r="F87" s="163" t="s">
        <v>852</v>
      </c>
    </row>
    <row r="88" spans="1:6" ht="26.4">
      <c r="A88" t="str">
        <f>'WEEK 1 Sep 12th'!B88</f>
        <v>FNU Eisha</v>
      </c>
      <c r="B88" t="str">
        <f>'WEEK 1 Sep 12th'!C88</f>
        <v>eisha@minerva.kgi.edu</v>
      </c>
      <c r="C88" s="46" t="s">
        <v>230</v>
      </c>
      <c r="D88" s="46" t="s">
        <v>841</v>
      </c>
      <c r="E88" s="4" t="b">
        <v>1</v>
      </c>
      <c r="F88" s="163" t="s">
        <v>853</v>
      </c>
    </row>
    <row r="89" spans="1:6" ht="26.4">
      <c r="A89" t="str">
        <f>'WEEK 1 Sep 12th'!B89</f>
        <v>Mateus Shields de Sousa</v>
      </c>
      <c r="B89" t="str">
        <f>'WEEK 1 Sep 12th'!C89</f>
        <v>mateus@minerva.kgi.edu</v>
      </c>
      <c r="C89" s="46" t="s">
        <v>237</v>
      </c>
      <c r="D89" s="46" t="s">
        <v>841</v>
      </c>
      <c r="E89" s="4" t="b">
        <v>1</v>
      </c>
      <c r="F89" s="163" t="s">
        <v>854</v>
      </c>
    </row>
    <row r="90" spans="1:6" ht="26.4">
      <c r="A90" t="str">
        <f>'WEEK 1 Sep 12th'!B90</f>
        <v>Aayush Singh</v>
      </c>
      <c r="B90" t="str">
        <f>'WEEK 1 Sep 12th'!C90</f>
        <v>aayush@minerva.kgi.edu</v>
      </c>
      <c r="C90" s="46" t="s">
        <v>241</v>
      </c>
      <c r="D90" s="46" t="s">
        <v>841</v>
      </c>
      <c r="E90" s="4" t="b">
        <v>1</v>
      </c>
      <c r="F90" s="163" t="s">
        <v>855</v>
      </c>
    </row>
    <row r="91" spans="1:6" ht="26.4">
      <c r="A91" t="str">
        <f>'WEEK 1 Sep 12th'!B91</f>
        <v>Anar Omarova</v>
      </c>
      <c r="B91" t="str">
        <f>'WEEK 1 Sep 12th'!C91</f>
        <v>anar.omarova@minerva.kgi.edu</v>
      </c>
      <c r="C91" s="46" t="s">
        <v>596</v>
      </c>
      <c r="D91" s="46" t="s">
        <v>841</v>
      </c>
      <c r="E91" s="4" t="b">
        <v>1</v>
      </c>
      <c r="F91" s="163" t="s">
        <v>856</v>
      </c>
    </row>
    <row r="92" spans="1:6" ht="26.4">
      <c r="A92" t="str">
        <f>'WEEK 1 Sep 12th'!B92</f>
        <v>David Mikhael</v>
      </c>
      <c r="B92" t="str">
        <f>'WEEK 1 Sep 12th'!C92</f>
        <v>davidmikhael@minerva.kgi.edu</v>
      </c>
      <c r="C92" s="46" t="s">
        <v>441</v>
      </c>
      <c r="D92" s="46" t="s">
        <v>820</v>
      </c>
      <c r="E92" s="4" t="b">
        <v>1</v>
      </c>
      <c r="F92" s="163" t="s">
        <v>857</v>
      </c>
    </row>
    <row r="93" spans="1:6" ht="26.4">
      <c r="A93" t="str">
        <f>'WEEK 1 Sep 12th'!B93</f>
        <v>Erin Ray</v>
      </c>
      <c r="B93" t="str">
        <f>'WEEK 1 Sep 12th'!C93</f>
        <v>erin.ray@minerva.kgi.edu</v>
      </c>
      <c r="C93" s="46" t="s">
        <v>442</v>
      </c>
      <c r="D93" s="46" t="s">
        <v>820</v>
      </c>
      <c r="E93" s="4" t="b">
        <v>1</v>
      </c>
      <c r="F93" s="163" t="s">
        <v>858</v>
      </c>
    </row>
    <row r="94" spans="1:6" ht="26.4">
      <c r="A94" t="str">
        <f>'WEEK 1 Sep 12th'!B94</f>
        <v>Hovhannes Alekyan</v>
      </c>
      <c r="B94" t="str">
        <f>'WEEK 1 Sep 12th'!C94</f>
        <v>hovhannes.alekyan@minerva.kgi.edu</v>
      </c>
      <c r="C94" s="46" t="s">
        <v>443</v>
      </c>
      <c r="D94" s="46" t="s">
        <v>820</v>
      </c>
      <c r="E94" s="4" t="b">
        <v>1</v>
      </c>
      <c r="F94" s="163" t="s">
        <v>859</v>
      </c>
    </row>
    <row r="95" spans="1:6" ht="26.4">
      <c r="A95" t="str">
        <f>'WEEK 1 Sep 12th'!B95</f>
        <v>Jade Bowler</v>
      </c>
      <c r="B95" t="str">
        <f>'WEEK 1 Sep 12th'!C95</f>
        <v>jade@minerva.kgi.edu</v>
      </c>
      <c r="C95" s="46" t="s">
        <v>444</v>
      </c>
      <c r="D95" s="46" t="s">
        <v>820</v>
      </c>
      <c r="E95" s="4" t="b">
        <v>1</v>
      </c>
      <c r="F95" s="163" t="s">
        <v>860</v>
      </c>
    </row>
    <row r="96" spans="1:6" ht="26.4">
      <c r="A96" t="str">
        <f>'WEEK 1 Sep 12th'!B96</f>
        <v>Michelle Zhang</v>
      </c>
      <c r="B96" t="str">
        <f>'WEEK 1 Sep 12th'!C96</f>
        <v>michellezhang@minerva.kgi.edu</v>
      </c>
      <c r="C96" s="46" t="s">
        <v>405</v>
      </c>
      <c r="D96" s="46" t="s">
        <v>836</v>
      </c>
      <c r="E96" s="4" t="b">
        <v>1</v>
      </c>
      <c r="F96" s="163" t="s">
        <v>861</v>
      </c>
    </row>
    <row r="97" spans="1:6" ht="26.4">
      <c r="A97" t="str">
        <f>'WEEK 1 Sep 12th'!B97</f>
        <v>Mohammed Badra</v>
      </c>
      <c r="B97" t="str">
        <f>'WEEK 1 Sep 12th'!C97</f>
        <v>mohammedbadra@minerva.kgi.edu</v>
      </c>
      <c r="C97" s="46" t="s">
        <v>406</v>
      </c>
      <c r="D97" s="46" t="s">
        <v>836</v>
      </c>
      <c r="E97" s="4" t="b">
        <v>1</v>
      </c>
      <c r="F97" s="163" t="s">
        <v>862</v>
      </c>
    </row>
    <row r="98" spans="1:6" ht="26.4">
      <c r="A98" t="str">
        <f>'WEEK 1 Sep 12th'!B98</f>
        <v>Moonsup Kim</v>
      </c>
      <c r="B98" t="str">
        <f>'WEEK 1 Sep 12th'!C98</f>
        <v>moonsup@minerva.kgi.edu</v>
      </c>
      <c r="C98" s="46" t="s">
        <v>408</v>
      </c>
      <c r="D98" s="46" t="s">
        <v>836</v>
      </c>
      <c r="E98" s="4" t="b">
        <v>1</v>
      </c>
      <c r="F98" s="163" t="s">
        <v>863</v>
      </c>
    </row>
    <row r="99" spans="1:6" ht="26.4">
      <c r="A99" t="str">
        <f>'WEEK 1 Sep 12th'!B99</f>
        <v>Naol Sileshi</v>
      </c>
      <c r="B99" t="str">
        <f>'WEEK 1 Sep 12th'!C99</f>
        <v>naol@minerva.kgi.edu</v>
      </c>
      <c r="C99" s="46" t="s">
        <v>409</v>
      </c>
      <c r="D99" s="46" t="s">
        <v>836</v>
      </c>
      <c r="E99" s="4" t="b">
        <v>1</v>
      </c>
      <c r="F99" s="163" t="s">
        <v>864</v>
      </c>
    </row>
    <row r="100" spans="1:6" ht="26.4">
      <c r="A100" t="str">
        <f>'WEEK 1 Sep 12th'!B100</f>
        <v>Nayyera Askar</v>
      </c>
      <c r="B100" t="str">
        <f>'WEEK 1 Sep 12th'!C100</f>
        <v>nayyera@minerva.kgi.edu</v>
      </c>
      <c r="C100" s="46" t="s">
        <v>193</v>
      </c>
      <c r="D100" s="46" t="s">
        <v>831</v>
      </c>
      <c r="E100" s="4" t="b">
        <v>1</v>
      </c>
      <c r="F100" s="163" t="s">
        <v>865</v>
      </c>
    </row>
    <row r="101" spans="1:6" ht="26.4">
      <c r="A101" t="str">
        <f>'WEEK 1 Sep 12th'!B101</f>
        <v>Yiran Shu</v>
      </c>
      <c r="B101" t="str">
        <f>'WEEK 1 Sep 12th'!C101</f>
        <v>krystal.yr.shu@minerva.kgi.edu</v>
      </c>
      <c r="C101" s="46" t="s">
        <v>200</v>
      </c>
      <c r="D101" s="46" t="s">
        <v>831</v>
      </c>
      <c r="E101" s="4" t="b">
        <v>1</v>
      </c>
      <c r="F101" s="163" t="s">
        <v>866</v>
      </c>
    </row>
    <row r="102" spans="1:6" ht="26.4">
      <c r="A102" t="str">
        <f>'WEEK 1 Sep 12th'!B102</f>
        <v>Zeineb Ouerghi</v>
      </c>
      <c r="B102" t="str">
        <f>'WEEK 1 Sep 12th'!C102</f>
        <v>zeineb@minerva.kgi.edu</v>
      </c>
      <c r="C102" s="46" t="s">
        <v>207</v>
      </c>
      <c r="D102" s="46" t="s">
        <v>831</v>
      </c>
      <c r="E102" s="4" t="b">
        <v>1</v>
      </c>
      <c r="F102" s="163" t="s">
        <v>867</v>
      </c>
    </row>
    <row r="103" spans="1:6" ht="13.2">
      <c r="A103" t="e">
        <f>#REF!</f>
        <v>#REF!</v>
      </c>
      <c r="B103" t="e">
        <f>#REF!</f>
        <v>#REF!</v>
      </c>
      <c r="C103" s="46" t="s">
        <v>868</v>
      </c>
      <c r="D103" s="46"/>
      <c r="E103" s="4" t="b">
        <v>0</v>
      </c>
      <c r="F103" s="133"/>
    </row>
    <row r="104" spans="1:6" ht="26.4">
      <c r="A104" t="e">
        <f>#REF!</f>
        <v>#REF!</v>
      </c>
      <c r="B104" t="e">
        <f>#REF!</f>
        <v>#REF!</v>
      </c>
      <c r="C104" s="46" t="s">
        <v>869</v>
      </c>
      <c r="D104" s="46" t="s">
        <v>783</v>
      </c>
      <c r="E104" s="4" t="b">
        <v>1</v>
      </c>
      <c r="F104" s="163" t="s">
        <v>870</v>
      </c>
    </row>
    <row r="105" spans="1:6" ht="26.4">
      <c r="A105" t="e">
        <f>#REF!</f>
        <v>#REF!</v>
      </c>
      <c r="B105" t="e">
        <f>#REF!</f>
        <v>#REF!</v>
      </c>
      <c r="C105" s="46" t="s">
        <v>871</v>
      </c>
      <c r="D105" s="46" t="s">
        <v>831</v>
      </c>
      <c r="E105" s="4" t="b">
        <v>1</v>
      </c>
      <c r="F105" s="163" t="s">
        <v>872</v>
      </c>
    </row>
    <row r="106" spans="1:6" ht="26.4">
      <c r="A106" t="e">
        <f>#REF!</f>
        <v>#REF!</v>
      </c>
      <c r="B106" t="e">
        <f>#REF!</f>
        <v>#REF!</v>
      </c>
      <c r="C106" s="46" t="s">
        <v>873</v>
      </c>
      <c r="D106" s="46" t="s">
        <v>815</v>
      </c>
      <c r="E106" s="4" t="b">
        <v>1</v>
      </c>
      <c r="F106" s="163" t="s">
        <v>874</v>
      </c>
    </row>
    <row r="107" spans="1:6" ht="13.2">
      <c r="A107">
        <f>'WEEK 1 Sep 12th'!B103</f>
        <v>0</v>
      </c>
      <c r="B107">
        <f>'WEEK 1 Sep 12th'!C103</f>
        <v>0</v>
      </c>
      <c r="C107" s="46" t="s">
        <v>875</v>
      </c>
      <c r="E107" t="b">
        <v>0</v>
      </c>
      <c r="F107" s="133"/>
    </row>
    <row r="108" spans="1:6" ht="13.2">
      <c r="A108">
        <f>'WEEK 1 Sep 12th'!B104</f>
        <v>0</v>
      </c>
      <c r="B108">
        <f>'WEEK 1 Sep 12th'!C104</f>
        <v>0</v>
      </c>
      <c r="C108" s="46" t="s">
        <v>876</v>
      </c>
      <c r="E108" t="b">
        <v>0</v>
      </c>
      <c r="F108" s="133"/>
    </row>
    <row r="109" spans="1:6" ht="13.2">
      <c r="A109">
        <f>'WEEK 1 Sep 12th'!B105</f>
        <v>0</v>
      </c>
      <c r="C109" s="46" t="s">
        <v>877</v>
      </c>
      <c r="E109" t="b">
        <v>0</v>
      </c>
      <c r="F109" s="133"/>
    </row>
    <row r="110" spans="1:6" ht="13.2">
      <c r="A110">
        <f>'WEEK 1 Sep 12th'!B106</f>
        <v>0</v>
      </c>
      <c r="C110" s="46" t="s">
        <v>878</v>
      </c>
      <c r="E110" t="b">
        <v>0</v>
      </c>
      <c r="F110" s="133"/>
    </row>
    <row r="111" spans="1:6" ht="13.2">
      <c r="A111">
        <f>'WEEK 1 Sep 12th'!B107</f>
        <v>0</v>
      </c>
      <c r="C111" s="46" t="s">
        <v>879</v>
      </c>
      <c r="E111" t="b">
        <v>0</v>
      </c>
      <c r="F111" s="133"/>
    </row>
    <row r="112" spans="1:6" ht="13.2">
      <c r="A112">
        <f>'WEEK 1 Sep 12th'!B108</f>
        <v>0</v>
      </c>
      <c r="C112" s="46" t="s">
        <v>880</v>
      </c>
      <c r="E112" t="b">
        <v>0</v>
      </c>
      <c r="F112" s="133"/>
    </row>
    <row r="113" spans="1:6" ht="13.2">
      <c r="A113">
        <f>'WEEK 1 Sep 12th'!B109</f>
        <v>0</v>
      </c>
      <c r="C113" s="46" t="s">
        <v>881</v>
      </c>
      <c r="E113" t="b">
        <v>0</v>
      </c>
      <c r="F113" s="133"/>
    </row>
    <row r="114" spans="1:6" ht="13.2">
      <c r="A114">
        <f>'WEEK 1 Sep 12th'!B110</f>
        <v>0</v>
      </c>
      <c r="C114" s="46" t="s">
        <v>882</v>
      </c>
      <c r="E114" t="b">
        <v>0</v>
      </c>
      <c r="F114" s="133"/>
    </row>
    <row r="115" spans="1:6" ht="13.2">
      <c r="A115">
        <f>'WEEK 1 Sep 12th'!B111</f>
        <v>0</v>
      </c>
      <c r="C115" s="46" t="s">
        <v>883</v>
      </c>
      <c r="E115" t="b">
        <v>0</v>
      </c>
      <c r="F115" s="133"/>
    </row>
    <row r="116" spans="1:6" ht="13.2">
      <c r="A116">
        <f>'WEEK 1 Sep 12th'!B112</f>
        <v>0</v>
      </c>
      <c r="C116" s="46" t="s">
        <v>884</v>
      </c>
      <c r="E116" t="b">
        <v>0</v>
      </c>
      <c r="F116" s="133"/>
    </row>
    <row r="117" spans="1:6" ht="13.2">
      <c r="A117">
        <f>'WEEK 1 Sep 12th'!B113</f>
        <v>0</v>
      </c>
      <c r="C117" s="46" t="s">
        <v>885</v>
      </c>
      <c r="E117" t="b">
        <v>0</v>
      </c>
      <c r="F117" s="133"/>
    </row>
    <row r="118" spans="1:6" ht="13.2">
      <c r="A118">
        <f>'WEEK 1 Sep 12th'!B114</f>
        <v>0</v>
      </c>
      <c r="C118" s="46" t="s">
        <v>886</v>
      </c>
      <c r="E118" t="b">
        <v>0</v>
      </c>
      <c r="F118" s="133"/>
    </row>
    <row r="119" spans="1:6" ht="13.2">
      <c r="A119">
        <f>'WEEK 1 Sep 12th'!B115</f>
        <v>0</v>
      </c>
      <c r="C119" s="46" t="s">
        <v>887</v>
      </c>
      <c r="E119" t="b">
        <v>0</v>
      </c>
      <c r="F119" s="133"/>
    </row>
    <row r="120" spans="1:6" ht="13.2">
      <c r="A120">
        <f>'WEEK 1 Sep 12th'!B116</f>
        <v>0</v>
      </c>
      <c r="C120" s="46" t="s">
        <v>888</v>
      </c>
      <c r="E120" t="b">
        <v>0</v>
      </c>
      <c r="F120" s="133"/>
    </row>
    <row r="121" spans="1:6" ht="13.2">
      <c r="A121">
        <f>'WEEK 1 Sep 12th'!B117</f>
        <v>0</v>
      </c>
      <c r="C121" s="46" t="s">
        <v>889</v>
      </c>
      <c r="E121" t="b">
        <v>0</v>
      </c>
      <c r="F121" s="133"/>
    </row>
    <row r="122" spans="1:6" ht="13.2">
      <c r="A122">
        <f>'WEEK 1 Sep 12th'!B118</f>
        <v>0</v>
      </c>
      <c r="C122" s="46" t="s">
        <v>890</v>
      </c>
      <c r="E122" t="b">
        <v>0</v>
      </c>
      <c r="F122" s="133"/>
    </row>
    <row r="123" spans="1:6" ht="13.2">
      <c r="A123">
        <f>'WEEK 1 Sep 12th'!B119</f>
        <v>0</v>
      </c>
      <c r="C123" s="46" t="s">
        <v>891</v>
      </c>
      <c r="E123" t="b">
        <v>0</v>
      </c>
      <c r="F123" s="133"/>
    </row>
    <row r="124" spans="1:6" ht="13.2">
      <c r="A124">
        <f>'WEEK 1 Sep 12th'!B120</f>
        <v>0</v>
      </c>
      <c r="C124" s="46" t="s">
        <v>892</v>
      </c>
      <c r="E124" t="b">
        <v>0</v>
      </c>
      <c r="F124" s="133"/>
    </row>
    <row r="125" spans="1:6" ht="13.2">
      <c r="A125">
        <f>'WEEK 1 Sep 12th'!B121</f>
        <v>0</v>
      </c>
      <c r="C125" s="46" t="s">
        <v>893</v>
      </c>
      <c r="E125" t="b">
        <v>0</v>
      </c>
      <c r="F125" s="133"/>
    </row>
    <row r="126" spans="1:6" ht="13.2">
      <c r="A126">
        <f>'WEEK 1 Sep 12th'!B122</f>
        <v>0</v>
      </c>
      <c r="C126" s="46" t="s">
        <v>894</v>
      </c>
      <c r="E126" t="b">
        <v>0</v>
      </c>
      <c r="F126" s="133"/>
    </row>
    <row r="127" spans="1:6" ht="13.2">
      <c r="A127">
        <f>'WEEK 1 Sep 12th'!B123</f>
        <v>0</v>
      </c>
      <c r="C127" s="46" t="s">
        <v>895</v>
      </c>
      <c r="E127" t="b">
        <v>0</v>
      </c>
      <c r="F127" s="133"/>
    </row>
    <row r="128" spans="1:6" ht="13.2">
      <c r="A128">
        <f>'WEEK 1 Sep 12th'!B124</f>
        <v>0</v>
      </c>
      <c r="C128" s="46" t="s">
        <v>896</v>
      </c>
      <c r="E128" t="b">
        <v>0</v>
      </c>
      <c r="F128" s="133"/>
    </row>
    <row r="129" spans="1:6" ht="13.2">
      <c r="A129">
        <f>'WEEK 1 Sep 12th'!B125</f>
        <v>0</v>
      </c>
      <c r="C129" s="46" t="s">
        <v>897</v>
      </c>
      <c r="E129" t="b">
        <v>0</v>
      </c>
      <c r="F129" s="133"/>
    </row>
    <row r="130" spans="1:6" ht="13.2">
      <c r="A130">
        <f>'WEEK 1 Sep 12th'!B126</f>
        <v>0</v>
      </c>
      <c r="C130" s="46" t="s">
        <v>898</v>
      </c>
      <c r="E130" t="b">
        <v>0</v>
      </c>
      <c r="F130" s="133"/>
    </row>
    <row r="131" spans="1:6" ht="13.2">
      <c r="A131">
        <f>'WEEK 1 Sep 12th'!B127</f>
        <v>0</v>
      </c>
      <c r="C131" s="46" t="s">
        <v>899</v>
      </c>
      <c r="E131" t="b">
        <v>0</v>
      </c>
      <c r="F131" s="133"/>
    </row>
    <row r="132" spans="1:6" ht="13.2">
      <c r="A132">
        <f>'WEEK 1 Sep 12th'!B128</f>
        <v>0</v>
      </c>
      <c r="C132" s="46" t="s">
        <v>900</v>
      </c>
      <c r="E132" t="b">
        <v>0</v>
      </c>
      <c r="F132" s="133"/>
    </row>
    <row r="133" spans="1:6" ht="13.2">
      <c r="A133">
        <f>'WEEK 1 Sep 12th'!B129</f>
        <v>0</v>
      </c>
      <c r="C133" s="46" t="s">
        <v>901</v>
      </c>
      <c r="E133" t="b">
        <v>0</v>
      </c>
      <c r="F133" s="133"/>
    </row>
    <row r="134" spans="1:6" ht="13.2">
      <c r="A134">
        <f>'WEEK 1 Sep 12th'!B130</f>
        <v>0</v>
      </c>
      <c r="C134" s="46" t="s">
        <v>902</v>
      </c>
      <c r="E134" t="b">
        <v>0</v>
      </c>
      <c r="F134" s="133"/>
    </row>
    <row r="135" spans="1:6" ht="13.2">
      <c r="A135">
        <f>'WEEK 1 Sep 12th'!B131</f>
        <v>0</v>
      </c>
      <c r="C135" s="46" t="s">
        <v>903</v>
      </c>
      <c r="E135" t="b">
        <v>0</v>
      </c>
      <c r="F135" s="133"/>
    </row>
    <row r="136" spans="1:6" ht="13.2">
      <c r="A136">
        <f>'WEEK 1 Sep 12th'!B132</f>
        <v>0</v>
      </c>
      <c r="C136" s="46" t="s">
        <v>904</v>
      </c>
      <c r="E136" t="b">
        <v>0</v>
      </c>
      <c r="F136" s="133"/>
    </row>
    <row r="137" spans="1:6" ht="13.2">
      <c r="A137">
        <f>'WEEK 1 Sep 12th'!B133</f>
        <v>0</v>
      </c>
      <c r="C137" s="46" t="s">
        <v>905</v>
      </c>
      <c r="E137" t="b">
        <v>0</v>
      </c>
      <c r="F137" s="133"/>
    </row>
    <row r="138" spans="1:6" ht="13.2">
      <c r="A138">
        <f>'WEEK 1 Sep 12th'!B134</f>
        <v>0</v>
      </c>
      <c r="C138" s="46" t="s">
        <v>906</v>
      </c>
      <c r="E138" t="b">
        <v>0</v>
      </c>
      <c r="F138" s="133"/>
    </row>
    <row r="139" spans="1:6" ht="13.2">
      <c r="A139">
        <f>'WEEK 1 Sep 12th'!B135</f>
        <v>0</v>
      </c>
      <c r="C139" s="46" t="s">
        <v>907</v>
      </c>
      <c r="E139" t="b">
        <v>0</v>
      </c>
      <c r="F139" s="133"/>
    </row>
    <row r="140" spans="1:6" ht="13.2">
      <c r="A140">
        <f>'WEEK 1 Sep 12th'!B136</f>
        <v>0</v>
      </c>
      <c r="C140" s="46" t="s">
        <v>908</v>
      </c>
      <c r="E140" t="b">
        <v>0</v>
      </c>
      <c r="F140" s="133"/>
    </row>
    <row r="141" spans="1:6" ht="13.2">
      <c r="A141">
        <f>'WEEK 1 Sep 12th'!B137</f>
        <v>0</v>
      </c>
      <c r="C141" s="46" t="s">
        <v>909</v>
      </c>
      <c r="E141" t="b">
        <v>0</v>
      </c>
      <c r="F141" s="133"/>
    </row>
    <row r="142" spans="1:6" ht="13.2">
      <c r="A142">
        <f>'WEEK 1 Sep 12th'!B138</f>
        <v>0</v>
      </c>
      <c r="C142" s="46" t="s">
        <v>910</v>
      </c>
      <c r="E142" t="b">
        <v>0</v>
      </c>
      <c r="F142" s="133"/>
    </row>
    <row r="143" spans="1:6" ht="13.2">
      <c r="A143">
        <f>'WEEK 1 Sep 12th'!B139</f>
        <v>0</v>
      </c>
      <c r="C143" s="46" t="s">
        <v>911</v>
      </c>
      <c r="E143" t="b">
        <v>0</v>
      </c>
      <c r="F143" s="133"/>
    </row>
    <row r="144" spans="1:6" ht="13.2">
      <c r="A144">
        <f>'WEEK 1 Sep 12th'!B140</f>
        <v>0</v>
      </c>
      <c r="C144" s="46" t="s">
        <v>912</v>
      </c>
      <c r="E144" t="b">
        <v>0</v>
      </c>
      <c r="F144" s="133"/>
    </row>
    <row r="145" spans="1:6" ht="13.2">
      <c r="A145">
        <f>'WEEK 1 Sep 12th'!B141</f>
        <v>0</v>
      </c>
      <c r="C145" s="46" t="s">
        <v>913</v>
      </c>
      <c r="E145" t="b">
        <v>0</v>
      </c>
      <c r="F145" s="133"/>
    </row>
    <row r="146" spans="1:6" ht="13.2">
      <c r="A146">
        <f>'WEEK 1 Sep 12th'!B142</f>
        <v>0</v>
      </c>
      <c r="C146" s="46" t="s">
        <v>914</v>
      </c>
      <c r="E146" t="b">
        <v>0</v>
      </c>
      <c r="F146" s="133"/>
    </row>
    <row r="147" spans="1:6" ht="13.2">
      <c r="A147">
        <f>'WEEK 1 Sep 12th'!B143</f>
        <v>0</v>
      </c>
      <c r="C147" s="46" t="s">
        <v>915</v>
      </c>
      <c r="E147" t="b">
        <v>0</v>
      </c>
      <c r="F147" s="133"/>
    </row>
    <row r="148" spans="1:6" ht="13.2">
      <c r="A148">
        <f>'WEEK 1 Sep 12th'!B144</f>
        <v>0</v>
      </c>
      <c r="C148" s="46" t="s">
        <v>916</v>
      </c>
      <c r="E148" t="b">
        <v>0</v>
      </c>
      <c r="F148" s="133"/>
    </row>
    <row r="149" spans="1:6" ht="13.2">
      <c r="C149" s="46" t="s">
        <v>917</v>
      </c>
      <c r="E149" t="b">
        <v>0</v>
      </c>
      <c r="F149" s="133"/>
    </row>
    <row r="150" spans="1:6" ht="13.2">
      <c r="C150" s="46" t="s">
        <v>918</v>
      </c>
      <c r="E150" t="b">
        <v>0</v>
      </c>
      <c r="F150" s="133"/>
    </row>
    <row r="151" spans="1:6" ht="13.2">
      <c r="C151" s="46" t="s">
        <v>919</v>
      </c>
      <c r="E151" t="b">
        <v>0</v>
      </c>
      <c r="F151" s="133"/>
    </row>
    <row r="152" spans="1:6" ht="13.2">
      <c r="C152" s="46" t="s">
        <v>920</v>
      </c>
      <c r="E152" t="b">
        <v>0</v>
      </c>
      <c r="F152" s="133"/>
    </row>
    <row r="153" spans="1:6" ht="13.2">
      <c r="C153" s="46" t="s">
        <v>921</v>
      </c>
      <c r="E153" t="b">
        <v>0</v>
      </c>
      <c r="F153" s="133"/>
    </row>
    <row r="154" spans="1:6" ht="13.2">
      <c r="C154" s="46" t="s">
        <v>922</v>
      </c>
      <c r="E154" t="b">
        <v>0</v>
      </c>
      <c r="F154" s="133"/>
    </row>
    <row r="155" spans="1:6" ht="13.2">
      <c r="C155" s="46" t="s">
        <v>923</v>
      </c>
      <c r="E155" t="b">
        <v>0</v>
      </c>
      <c r="F155" s="133"/>
    </row>
    <row r="156" spans="1:6" ht="13.2">
      <c r="C156" s="46" t="s">
        <v>924</v>
      </c>
      <c r="E156" t="b">
        <v>0</v>
      </c>
      <c r="F156" s="133"/>
    </row>
    <row r="157" spans="1:6" ht="13.2">
      <c r="C157" s="46" t="s">
        <v>925</v>
      </c>
      <c r="E157" t="b">
        <v>0</v>
      </c>
      <c r="F157" s="133"/>
    </row>
    <row r="158" spans="1:6" ht="13.2">
      <c r="C158" s="46" t="s">
        <v>926</v>
      </c>
      <c r="E158" t="b">
        <v>0</v>
      </c>
      <c r="F158" s="133"/>
    </row>
    <row r="159" spans="1:6" ht="13.2">
      <c r="C159" s="46" t="s">
        <v>927</v>
      </c>
      <c r="E159" t="b">
        <v>0</v>
      </c>
      <c r="F159" s="133"/>
    </row>
    <row r="160" spans="1:6" ht="13.2">
      <c r="C160" s="46" t="s">
        <v>928</v>
      </c>
      <c r="E160" t="b">
        <v>0</v>
      </c>
      <c r="F160" s="133"/>
    </row>
    <row r="161" spans="3:6" ht="13.2">
      <c r="C161" s="46" t="s">
        <v>929</v>
      </c>
      <c r="E161" t="b">
        <v>0</v>
      </c>
      <c r="F161" s="133"/>
    </row>
    <row r="162" spans="3:6" ht="13.2">
      <c r="C162" s="46" t="s">
        <v>930</v>
      </c>
      <c r="E162" t="b">
        <v>0</v>
      </c>
      <c r="F162" s="133"/>
    </row>
    <row r="163" spans="3:6" ht="13.2">
      <c r="C163" s="46" t="s">
        <v>931</v>
      </c>
      <c r="E163" t="b">
        <v>0</v>
      </c>
      <c r="F163" s="133"/>
    </row>
    <row r="164" spans="3:6" ht="13.2">
      <c r="C164" s="46" t="s">
        <v>932</v>
      </c>
      <c r="E164" t="b">
        <v>0</v>
      </c>
      <c r="F164" s="133"/>
    </row>
    <row r="165" spans="3:6" ht="13.2">
      <c r="C165" s="46" t="s">
        <v>933</v>
      </c>
      <c r="E165" t="b">
        <v>0</v>
      </c>
      <c r="F165" s="133"/>
    </row>
    <row r="166" spans="3:6" ht="13.2">
      <c r="C166" s="46" t="s">
        <v>934</v>
      </c>
      <c r="E166" t="b">
        <v>0</v>
      </c>
      <c r="F166" s="133"/>
    </row>
    <row r="167" spans="3:6" ht="13.2">
      <c r="C167" s="46" t="s">
        <v>935</v>
      </c>
      <c r="E167" t="b">
        <v>0</v>
      </c>
      <c r="F167" s="133"/>
    </row>
    <row r="168" spans="3:6" ht="13.2">
      <c r="C168" s="46" t="s">
        <v>936</v>
      </c>
      <c r="E168" t="b">
        <v>0</v>
      </c>
      <c r="F168" s="133"/>
    </row>
    <row r="169" spans="3:6" ht="13.2">
      <c r="C169" s="46" t="s">
        <v>937</v>
      </c>
      <c r="E169" t="b">
        <v>0</v>
      </c>
      <c r="F169" s="133"/>
    </row>
    <row r="170" spans="3:6" ht="13.2">
      <c r="C170" s="46" t="s">
        <v>938</v>
      </c>
      <c r="E170" t="b">
        <v>0</v>
      </c>
      <c r="F170" s="133"/>
    </row>
    <row r="171" spans="3:6" ht="13.2">
      <c r="C171" s="46" t="s">
        <v>939</v>
      </c>
      <c r="E171" t="b">
        <v>0</v>
      </c>
      <c r="F171" s="133"/>
    </row>
    <row r="172" spans="3:6" ht="13.2">
      <c r="C172" s="46" t="s">
        <v>940</v>
      </c>
      <c r="E172" t="b">
        <v>0</v>
      </c>
      <c r="F172" s="133"/>
    </row>
    <row r="173" spans="3:6" ht="13.2">
      <c r="C173" s="46" t="s">
        <v>941</v>
      </c>
      <c r="E173" t="b">
        <v>0</v>
      </c>
      <c r="F173" s="133"/>
    </row>
    <row r="174" spans="3:6" ht="13.2">
      <c r="C174" s="46" t="s">
        <v>942</v>
      </c>
      <c r="E174" t="b">
        <v>0</v>
      </c>
      <c r="F174" s="133"/>
    </row>
    <row r="175" spans="3:6" ht="13.2">
      <c r="C175" s="46" t="s">
        <v>943</v>
      </c>
      <c r="E175" t="b">
        <v>0</v>
      </c>
      <c r="F175" s="133"/>
    </row>
    <row r="176" spans="3:6" ht="13.2">
      <c r="C176" s="46" t="s">
        <v>944</v>
      </c>
      <c r="E176" t="b">
        <v>0</v>
      </c>
      <c r="F176" s="133"/>
    </row>
    <row r="177" spans="3:6" ht="13.2">
      <c r="C177" s="46" t="s">
        <v>945</v>
      </c>
      <c r="E177" t="b">
        <v>0</v>
      </c>
      <c r="F177" s="133"/>
    </row>
    <row r="178" spans="3:6" ht="13.2">
      <c r="C178" s="46" t="s">
        <v>946</v>
      </c>
      <c r="E178" t="b">
        <v>0</v>
      </c>
      <c r="F178" s="133"/>
    </row>
    <row r="179" spans="3:6" ht="13.2">
      <c r="C179" s="46" t="s">
        <v>947</v>
      </c>
      <c r="E179" t="b">
        <v>0</v>
      </c>
      <c r="F179" s="133"/>
    </row>
    <row r="180" spans="3:6" ht="13.2">
      <c r="C180" s="46" t="s">
        <v>948</v>
      </c>
      <c r="E180" t="b">
        <v>0</v>
      </c>
      <c r="F180" s="133"/>
    </row>
    <row r="181" spans="3:6" ht="13.2">
      <c r="C181" s="46" t="s">
        <v>949</v>
      </c>
      <c r="E181" t="b">
        <v>0</v>
      </c>
      <c r="F181" s="133"/>
    </row>
    <row r="182" spans="3:6" ht="13.2">
      <c r="C182" s="46" t="s">
        <v>950</v>
      </c>
      <c r="E182" t="b">
        <v>0</v>
      </c>
      <c r="F182" s="133"/>
    </row>
    <row r="183" spans="3:6" ht="13.2">
      <c r="C183" s="46" t="s">
        <v>951</v>
      </c>
      <c r="E183" t="b">
        <v>0</v>
      </c>
      <c r="F183" s="133"/>
    </row>
    <row r="184" spans="3:6" ht="13.2">
      <c r="C184" s="46" t="s">
        <v>952</v>
      </c>
      <c r="E184" t="b">
        <v>0</v>
      </c>
      <c r="F184" s="133"/>
    </row>
    <row r="185" spans="3:6" ht="13.2">
      <c r="C185" s="46" t="s">
        <v>953</v>
      </c>
      <c r="E185" t="b">
        <v>0</v>
      </c>
      <c r="F185" s="133"/>
    </row>
    <row r="186" spans="3:6" ht="13.2">
      <c r="C186" s="46" t="s">
        <v>954</v>
      </c>
      <c r="E186" t="b">
        <v>0</v>
      </c>
      <c r="F186" s="133"/>
    </row>
    <row r="187" spans="3:6" ht="13.2">
      <c r="C187" s="46" t="s">
        <v>955</v>
      </c>
      <c r="E187" t="b">
        <v>0</v>
      </c>
      <c r="F187" s="133"/>
    </row>
    <row r="188" spans="3:6" ht="13.2">
      <c r="C188" s="46" t="s">
        <v>956</v>
      </c>
      <c r="E188" t="b">
        <v>0</v>
      </c>
      <c r="F188" s="133"/>
    </row>
    <row r="189" spans="3:6" ht="13.2">
      <c r="C189" s="46" t="s">
        <v>957</v>
      </c>
      <c r="E189" t="b">
        <v>0</v>
      </c>
      <c r="F189" s="133"/>
    </row>
    <row r="190" spans="3:6" ht="13.2">
      <c r="C190" s="46" t="s">
        <v>958</v>
      </c>
      <c r="E190" t="b">
        <v>0</v>
      </c>
      <c r="F190" s="133"/>
    </row>
    <row r="191" spans="3:6" ht="13.2">
      <c r="C191" s="46" t="s">
        <v>959</v>
      </c>
      <c r="E191" t="b">
        <v>0</v>
      </c>
      <c r="F191" s="133"/>
    </row>
    <row r="192" spans="3:6" ht="13.2">
      <c r="C192" s="46" t="s">
        <v>960</v>
      </c>
      <c r="E192" t="b">
        <v>0</v>
      </c>
      <c r="F192" s="133"/>
    </row>
    <row r="193" spans="3:6" ht="13.2">
      <c r="C193" s="46" t="s">
        <v>961</v>
      </c>
      <c r="E193" t="b">
        <v>0</v>
      </c>
      <c r="F193" s="133"/>
    </row>
    <row r="194" spans="3:6" ht="13.2">
      <c r="C194" s="46" t="s">
        <v>962</v>
      </c>
      <c r="E194" t="b">
        <v>0</v>
      </c>
      <c r="F194" s="133"/>
    </row>
    <row r="195" spans="3:6" ht="13.2">
      <c r="C195" s="46" t="s">
        <v>963</v>
      </c>
      <c r="E195" t="b">
        <v>0</v>
      </c>
      <c r="F195" s="133"/>
    </row>
    <row r="196" spans="3:6" ht="13.2">
      <c r="C196" s="46" t="s">
        <v>964</v>
      </c>
      <c r="E196" t="b">
        <v>0</v>
      </c>
      <c r="F196" s="133"/>
    </row>
    <row r="197" spans="3:6" ht="13.2">
      <c r="C197" s="46" t="s">
        <v>965</v>
      </c>
      <c r="E197" t="b">
        <v>0</v>
      </c>
      <c r="F197" s="133"/>
    </row>
    <row r="198" spans="3:6" ht="13.2">
      <c r="C198" s="46" t="s">
        <v>966</v>
      </c>
      <c r="E198" t="b">
        <v>0</v>
      </c>
      <c r="F198" s="133"/>
    </row>
    <row r="199" spans="3:6" ht="13.2">
      <c r="C199" s="46" t="s">
        <v>967</v>
      </c>
      <c r="E199" t="b">
        <v>0</v>
      </c>
      <c r="F199" s="133"/>
    </row>
    <row r="200" spans="3:6" ht="13.2">
      <c r="C200" s="46" t="s">
        <v>968</v>
      </c>
      <c r="E200" t="b">
        <v>0</v>
      </c>
      <c r="F200" s="133"/>
    </row>
    <row r="201" spans="3:6" ht="13.2">
      <c r="C201" s="46" t="s">
        <v>969</v>
      </c>
      <c r="E201" t="b">
        <v>0</v>
      </c>
      <c r="F201" s="133"/>
    </row>
    <row r="202" spans="3:6" ht="13.2">
      <c r="C202" s="46" t="s">
        <v>970</v>
      </c>
      <c r="E202" t="b">
        <v>0</v>
      </c>
      <c r="F202" s="133"/>
    </row>
    <row r="203" spans="3:6" ht="13.2">
      <c r="C203" s="46" t="s">
        <v>971</v>
      </c>
      <c r="E203" t="b">
        <v>0</v>
      </c>
      <c r="F203" s="133"/>
    </row>
    <row r="204" spans="3:6" ht="13.2">
      <c r="C204" s="46" t="s">
        <v>972</v>
      </c>
      <c r="E204" t="b">
        <v>0</v>
      </c>
      <c r="F204" s="133"/>
    </row>
    <row r="205" spans="3:6" ht="13.2">
      <c r="C205" s="46" t="s">
        <v>973</v>
      </c>
      <c r="E205" t="b">
        <v>0</v>
      </c>
      <c r="F205" s="133"/>
    </row>
    <row r="206" spans="3:6" ht="13.2">
      <c r="C206" s="46" t="s">
        <v>974</v>
      </c>
      <c r="E206" t="b">
        <v>0</v>
      </c>
      <c r="F206" s="133"/>
    </row>
    <row r="207" spans="3:6" ht="13.2">
      <c r="C207" s="46" t="s">
        <v>975</v>
      </c>
      <c r="E207" t="b">
        <v>0</v>
      </c>
      <c r="F207" s="133"/>
    </row>
    <row r="208" spans="3:6" ht="13.2">
      <c r="C208" s="46" t="s">
        <v>976</v>
      </c>
      <c r="E208" t="b">
        <v>0</v>
      </c>
      <c r="F208" s="133"/>
    </row>
    <row r="209" spans="3:6" ht="13.2">
      <c r="C209" s="46" t="s">
        <v>977</v>
      </c>
      <c r="E209" t="b">
        <v>0</v>
      </c>
      <c r="F209" s="133"/>
    </row>
    <row r="210" spans="3:6" ht="13.2">
      <c r="C210" s="46" t="s">
        <v>978</v>
      </c>
      <c r="E210" t="b">
        <v>0</v>
      </c>
      <c r="F210" s="133"/>
    </row>
    <row r="211" spans="3:6" ht="13.2">
      <c r="C211" s="46" t="s">
        <v>979</v>
      </c>
      <c r="E211" t="b">
        <v>0</v>
      </c>
      <c r="F211" s="133"/>
    </row>
    <row r="212" spans="3:6" ht="13.2">
      <c r="C212" s="46" t="s">
        <v>980</v>
      </c>
      <c r="E212" t="b">
        <v>0</v>
      </c>
      <c r="F212" s="133"/>
    </row>
    <row r="213" spans="3:6" ht="13.2">
      <c r="C213" s="46" t="s">
        <v>981</v>
      </c>
      <c r="E213" t="b">
        <v>0</v>
      </c>
      <c r="F213" s="133"/>
    </row>
    <row r="214" spans="3:6" ht="13.2">
      <c r="C214" s="46" t="s">
        <v>982</v>
      </c>
      <c r="E214" t="b">
        <v>0</v>
      </c>
      <c r="F214" s="133"/>
    </row>
    <row r="215" spans="3:6" ht="13.2">
      <c r="C215" s="46" t="s">
        <v>983</v>
      </c>
      <c r="E215" t="b">
        <v>0</v>
      </c>
      <c r="F215" s="133"/>
    </row>
    <row r="216" spans="3:6" ht="13.2">
      <c r="C216" s="46" t="s">
        <v>984</v>
      </c>
      <c r="E216" t="b">
        <v>0</v>
      </c>
      <c r="F216" s="133"/>
    </row>
    <row r="217" spans="3:6" ht="13.2">
      <c r="C217" s="46" t="s">
        <v>985</v>
      </c>
      <c r="E217" t="b">
        <v>0</v>
      </c>
      <c r="F217" s="133"/>
    </row>
    <row r="218" spans="3:6" ht="13.2">
      <c r="C218" s="46" t="s">
        <v>986</v>
      </c>
      <c r="E218" t="b">
        <v>0</v>
      </c>
      <c r="F218" s="133"/>
    </row>
    <row r="219" spans="3:6" ht="13.2">
      <c r="C219" s="46" t="s">
        <v>987</v>
      </c>
      <c r="E219" t="b">
        <v>0</v>
      </c>
      <c r="F219" s="133"/>
    </row>
    <row r="220" spans="3:6" ht="13.2">
      <c r="C220" s="46" t="s">
        <v>988</v>
      </c>
      <c r="E220" t="b">
        <v>0</v>
      </c>
      <c r="F220" s="133"/>
    </row>
    <row r="221" spans="3:6" ht="13.2">
      <c r="C221" s="46" t="s">
        <v>989</v>
      </c>
      <c r="E221" t="b">
        <v>0</v>
      </c>
      <c r="F221" s="133"/>
    </row>
    <row r="222" spans="3:6" ht="13.2">
      <c r="C222" s="46" t="s">
        <v>990</v>
      </c>
      <c r="E222" t="b">
        <v>0</v>
      </c>
      <c r="F222" s="133"/>
    </row>
    <row r="223" spans="3:6" ht="13.2">
      <c r="C223" s="46" t="s">
        <v>991</v>
      </c>
      <c r="E223" t="b">
        <v>0</v>
      </c>
      <c r="F223" s="133"/>
    </row>
    <row r="224" spans="3:6" ht="13.2">
      <c r="C224" s="46" t="s">
        <v>992</v>
      </c>
      <c r="E224" t="b">
        <v>0</v>
      </c>
      <c r="F224" s="133"/>
    </row>
    <row r="225" spans="3:6" ht="13.2">
      <c r="C225" s="46" t="s">
        <v>993</v>
      </c>
      <c r="E225" t="b">
        <v>0</v>
      </c>
      <c r="F225" s="133"/>
    </row>
    <row r="226" spans="3:6" ht="13.2">
      <c r="C226" s="46" t="s">
        <v>994</v>
      </c>
      <c r="E226" t="b">
        <v>0</v>
      </c>
      <c r="F226" s="133"/>
    </row>
    <row r="227" spans="3:6" ht="13.2">
      <c r="C227" s="46" t="s">
        <v>995</v>
      </c>
      <c r="E227" t="b">
        <v>0</v>
      </c>
      <c r="F227" s="133"/>
    </row>
    <row r="228" spans="3:6" ht="13.2">
      <c r="C228" s="46" t="s">
        <v>996</v>
      </c>
      <c r="E228" t="b">
        <v>0</v>
      </c>
      <c r="F228" s="133"/>
    </row>
    <row r="229" spans="3:6" ht="13.2">
      <c r="C229" s="46" t="s">
        <v>997</v>
      </c>
      <c r="E229" t="b">
        <v>0</v>
      </c>
      <c r="F229" s="133"/>
    </row>
    <row r="230" spans="3:6" ht="13.2">
      <c r="C230" s="46" t="s">
        <v>998</v>
      </c>
      <c r="E230" t="b">
        <v>0</v>
      </c>
      <c r="F230" s="133"/>
    </row>
    <row r="231" spans="3:6" ht="13.2">
      <c r="C231" s="46" t="s">
        <v>999</v>
      </c>
      <c r="E231" t="b">
        <v>0</v>
      </c>
      <c r="F231" s="133"/>
    </row>
    <row r="232" spans="3:6" ht="13.2">
      <c r="C232" s="46" t="s">
        <v>1000</v>
      </c>
      <c r="E232" t="b">
        <v>0</v>
      </c>
      <c r="F232" s="133"/>
    </row>
    <row r="233" spans="3:6" ht="13.2">
      <c r="C233" s="46" t="s">
        <v>1001</v>
      </c>
      <c r="E233" t="b">
        <v>0</v>
      </c>
      <c r="F233" s="133"/>
    </row>
    <row r="234" spans="3:6" ht="13.2">
      <c r="C234" s="46" t="s">
        <v>1002</v>
      </c>
      <c r="E234" t="b">
        <v>0</v>
      </c>
      <c r="F234" s="133"/>
    </row>
    <row r="235" spans="3:6" ht="13.2">
      <c r="C235" s="46" t="s">
        <v>1003</v>
      </c>
      <c r="E235" t="b">
        <v>0</v>
      </c>
      <c r="F235" s="133"/>
    </row>
    <row r="236" spans="3:6" ht="13.2">
      <c r="C236" s="46" t="s">
        <v>1004</v>
      </c>
      <c r="E236" t="b">
        <v>0</v>
      </c>
      <c r="F236" s="133"/>
    </row>
    <row r="237" spans="3:6" ht="13.2">
      <c r="C237" s="46" t="s">
        <v>1005</v>
      </c>
      <c r="E237" t="b">
        <v>0</v>
      </c>
      <c r="F237" s="133"/>
    </row>
    <row r="238" spans="3:6" ht="13.2">
      <c r="C238" s="46" t="s">
        <v>1006</v>
      </c>
      <c r="E238" t="b">
        <v>0</v>
      </c>
      <c r="F238" s="133"/>
    </row>
    <row r="239" spans="3:6" ht="13.2">
      <c r="C239" s="46" t="s">
        <v>1007</v>
      </c>
      <c r="E239" t="b">
        <v>0</v>
      </c>
      <c r="F239" s="133"/>
    </row>
    <row r="240" spans="3:6" ht="13.2">
      <c r="C240" s="46" t="s">
        <v>1008</v>
      </c>
      <c r="E240" t="b">
        <v>0</v>
      </c>
      <c r="F240" s="133"/>
    </row>
    <row r="241" spans="3:6" ht="13.2">
      <c r="C241" s="46" t="s">
        <v>1009</v>
      </c>
      <c r="E241" t="b">
        <v>0</v>
      </c>
      <c r="F241" s="133"/>
    </row>
    <row r="242" spans="3:6" ht="13.2">
      <c r="C242" s="46" t="s">
        <v>1010</v>
      </c>
      <c r="E242" t="b">
        <v>0</v>
      </c>
      <c r="F242" s="133"/>
    </row>
    <row r="243" spans="3:6" ht="13.2">
      <c r="C243" s="46" t="s">
        <v>1011</v>
      </c>
      <c r="E243" t="b">
        <v>0</v>
      </c>
      <c r="F243" s="133"/>
    </row>
    <row r="244" spans="3:6" ht="13.2">
      <c r="C244" s="46" t="s">
        <v>1012</v>
      </c>
      <c r="E244" t="b">
        <v>0</v>
      </c>
      <c r="F244" s="133"/>
    </row>
    <row r="245" spans="3:6" ht="13.2">
      <c r="C245" s="46" t="s">
        <v>1013</v>
      </c>
      <c r="E245" t="b">
        <v>0</v>
      </c>
      <c r="F245" s="133"/>
    </row>
    <row r="246" spans="3:6" ht="13.2">
      <c r="C246" s="46" t="s">
        <v>1014</v>
      </c>
      <c r="E246" t="b">
        <v>0</v>
      </c>
      <c r="F246" s="133"/>
    </row>
    <row r="247" spans="3:6" ht="13.2">
      <c r="C247" s="46" t="s">
        <v>1015</v>
      </c>
      <c r="E247" t="b">
        <v>0</v>
      </c>
      <c r="F247" s="133"/>
    </row>
    <row r="248" spans="3:6" ht="13.2">
      <c r="C248" s="46" t="s">
        <v>1016</v>
      </c>
      <c r="E248" t="b">
        <v>0</v>
      </c>
      <c r="F248" s="133"/>
    </row>
    <row r="249" spans="3:6" ht="13.2">
      <c r="C249" s="46" t="s">
        <v>1017</v>
      </c>
      <c r="E249" t="b">
        <v>0</v>
      </c>
      <c r="F249" s="133"/>
    </row>
    <row r="250" spans="3:6" ht="13.2">
      <c r="C250" s="46" t="s">
        <v>1018</v>
      </c>
      <c r="E250" t="b">
        <v>0</v>
      </c>
      <c r="F250" s="133"/>
    </row>
    <row r="251" spans="3:6" ht="13.2">
      <c r="C251" s="46" t="s">
        <v>1019</v>
      </c>
      <c r="E251" t="b">
        <v>0</v>
      </c>
      <c r="F251" s="133"/>
    </row>
    <row r="252" spans="3:6" ht="13.2">
      <c r="C252" s="46" t="s">
        <v>1020</v>
      </c>
      <c r="E252" t="b">
        <v>0</v>
      </c>
      <c r="F252" s="133"/>
    </row>
    <row r="253" spans="3:6" ht="13.2">
      <c r="C253" s="46" t="s">
        <v>1021</v>
      </c>
      <c r="E253" t="b">
        <v>0</v>
      </c>
      <c r="F253" s="133"/>
    </row>
    <row r="254" spans="3:6" ht="13.2">
      <c r="C254" s="46" t="s">
        <v>1022</v>
      </c>
      <c r="E254" t="b">
        <v>0</v>
      </c>
      <c r="F254" s="133"/>
    </row>
    <row r="255" spans="3:6" ht="13.2">
      <c r="C255" s="46" t="s">
        <v>1023</v>
      </c>
      <c r="E255" t="b">
        <v>0</v>
      </c>
      <c r="F255" s="133"/>
    </row>
    <row r="256" spans="3:6" ht="13.2">
      <c r="C256" s="46" t="s">
        <v>1024</v>
      </c>
      <c r="E256" t="b">
        <v>0</v>
      </c>
      <c r="F256" s="133"/>
    </row>
    <row r="257" spans="3:6" ht="13.2">
      <c r="C257" s="46" t="s">
        <v>1025</v>
      </c>
      <c r="E257" t="b">
        <v>0</v>
      </c>
      <c r="F257" s="133"/>
    </row>
    <row r="258" spans="3:6" ht="13.2">
      <c r="C258" s="46" t="s">
        <v>1026</v>
      </c>
      <c r="E258" t="b">
        <v>0</v>
      </c>
      <c r="F258" s="133"/>
    </row>
    <row r="259" spans="3:6" ht="13.2">
      <c r="C259" s="46" t="s">
        <v>1027</v>
      </c>
      <c r="E259" t="b">
        <v>0</v>
      </c>
      <c r="F259" s="133"/>
    </row>
    <row r="260" spans="3:6" ht="13.2">
      <c r="C260" s="46" t="s">
        <v>1028</v>
      </c>
      <c r="E260" t="b">
        <v>0</v>
      </c>
      <c r="F260" s="133"/>
    </row>
    <row r="261" spans="3:6" ht="13.2">
      <c r="C261" s="46" t="s">
        <v>1029</v>
      </c>
      <c r="E261" t="b">
        <v>0</v>
      </c>
      <c r="F261" s="133"/>
    </row>
    <row r="262" spans="3:6" ht="13.2">
      <c r="C262" s="46" t="s">
        <v>1030</v>
      </c>
      <c r="E262" t="b">
        <v>0</v>
      </c>
      <c r="F262" s="133"/>
    </row>
    <row r="263" spans="3:6" ht="13.2">
      <c r="C263" s="46" t="s">
        <v>1031</v>
      </c>
      <c r="E263" t="b">
        <v>0</v>
      </c>
      <c r="F263" s="133"/>
    </row>
    <row r="264" spans="3:6" ht="13.2">
      <c r="C264" s="46" t="s">
        <v>1032</v>
      </c>
      <c r="E264" t="b">
        <v>0</v>
      </c>
      <c r="F264" s="133"/>
    </row>
    <row r="265" spans="3:6" ht="13.2">
      <c r="C265" s="46" t="s">
        <v>1033</v>
      </c>
      <c r="E265" t="b">
        <v>0</v>
      </c>
      <c r="F265" s="133"/>
    </row>
    <row r="266" spans="3:6" ht="13.2">
      <c r="C266" s="46" t="s">
        <v>1034</v>
      </c>
      <c r="E266" t="b">
        <v>0</v>
      </c>
      <c r="F266" s="133"/>
    </row>
    <row r="267" spans="3:6" ht="13.2">
      <c r="C267" s="46" t="s">
        <v>1035</v>
      </c>
      <c r="E267" t="b">
        <v>0</v>
      </c>
      <c r="F267" s="133"/>
    </row>
    <row r="268" spans="3:6" ht="13.2">
      <c r="C268" s="46" t="s">
        <v>1036</v>
      </c>
      <c r="E268" t="b">
        <v>0</v>
      </c>
      <c r="F268" s="133"/>
    </row>
    <row r="269" spans="3:6" ht="13.2">
      <c r="C269" s="46" t="s">
        <v>1037</v>
      </c>
      <c r="E269" t="b">
        <v>0</v>
      </c>
      <c r="F269" s="133"/>
    </row>
    <row r="270" spans="3:6" ht="13.2">
      <c r="C270" s="46" t="s">
        <v>1038</v>
      </c>
      <c r="E270" t="b">
        <v>0</v>
      </c>
      <c r="F270" s="133"/>
    </row>
    <row r="271" spans="3:6" ht="13.2">
      <c r="C271" s="46" t="s">
        <v>1039</v>
      </c>
      <c r="E271" t="b">
        <v>0</v>
      </c>
      <c r="F271" s="133"/>
    </row>
    <row r="272" spans="3:6" ht="13.2">
      <c r="C272" s="46" t="s">
        <v>1040</v>
      </c>
      <c r="E272" t="b">
        <v>0</v>
      </c>
      <c r="F272" s="133"/>
    </row>
    <row r="273" spans="3:6" ht="13.2">
      <c r="C273" s="46" t="s">
        <v>1041</v>
      </c>
      <c r="E273" t="b">
        <v>0</v>
      </c>
      <c r="F273" s="133"/>
    </row>
    <row r="274" spans="3:6" ht="13.2">
      <c r="C274" s="46" t="s">
        <v>1042</v>
      </c>
      <c r="E274" t="b">
        <v>0</v>
      </c>
      <c r="F274" s="133"/>
    </row>
    <row r="275" spans="3:6" ht="13.2">
      <c r="C275" s="46" t="s">
        <v>1043</v>
      </c>
      <c r="E275" t="b">
        <v>0</v>
      </c>
      <c r="F275" s="133"/>
    </row>
    <row r="276" spans="3:6" ht="13.2">
      <c r="C276" s="46" t="s">
        <v>1044</v>
      </c>
      <c r="E276" t="b">
        <v>0</v>
      </c>
      <c r="F276" s="133"/>
    </row>
    <row r="277" spans="3:6" ht="13.2">
      <c r="C277" s="46" t="s">
        <v>1045</v>
      </c>
      <c r="E277" t="b">
        <v>0</v>
      </c>
      <c r="F277" s="133"/>
    </row>
    <row r="278" spans="3:6" ht="13.2">
      <c r="C278" s="46" t="s">
        <v>1046</v>
      </c>
      <c r="E278" t="b">
        <v>0</v>
      </c>
      <c r="F278" s="133"/>
    </row>
    <row r="279" spans="3:6" ht="13.2">
      <c r="C279" s="46" t="s">
        <v>1047</v>
      </c>
      <c r="E279" t="b">
        <v>0</v>
      </c>
      <c r="F279" s="133"/>
    </row>
    <row r="280" spans="3:6" ht="13.2">
      <c r="C280" s="46" t="s">
        <v>1048</v>
      </c>
      <c r="E280" t="b">
        <v>0</v>
      </c>
      <c r="F280" s="133"/>
    </row>
    <row r="281" spans="3:6" ht="13.2">
      <c r="C281" s="46" t="s">
        <v>1049</v>
      </c>
      <c r="E281" t="b">
        <v>0</v>
      </c>
      <c r="F281" s="133"/>
    </row>
    <row r="282" spans="3:6" ht="13.2">
      <c r="C282" s="46" t="s">
        <v>1050</v>
      </c>
      <c r="E282" t="b">
        <v>0</v>
      </c>
      <c r="F282" s="133"/>
    </row>
    <row r="283" spans="3:6" ht="13.2">
      <c r="C283" s="46" t="s">
        <v>1051</v>
      </c>
      <c r="E283" t="b">
        <v>0</v>
      </c>
      <c r="F283" s="133"/>
    </row>
    <row r="284" spans="3:6" ht="13.2">
      <c r="C284" s="46" t="s">
        <v>1052</v>
      </c>
      <c r="E284" t="b">
        <v>0</v>
      </c>
      <c r="F284" s="133"/>
    </row>
    <row r="285" spans="3:6" ht="13.2">
      <c r="C285" s="46" t="s">
        <v>1053</v>
      </c>
      <c r="E285" t="b">
        <v>0</v>
      </c>
      <c r="F285" s="133"/>
    </row>
    <row r="286" spans="3:6" ht="13.2">
      <c r="C286" s="46" t="s">
        <v>1054</v>
      </c>
      <c r="E286" t="b">
        <v>0</v>
      </c>
      <c r="F286" s="133"/>
    </row>
    <row r="287" spans="3:6" ht="13.2">
      <c r="C287" s="46" t="s">
        <v>1055</v>
      </c>
      <c r="E287" t="b">
        <v>0</v>
      </c>
      <c r="F287" s="133"/>
    </row>
    <row r="288" spans="3:6" ht="13.2">
      <c r="C288" s="46" t="s">
        <v>1056</v>
      </c>
      <c r="E288" t="b">
        <v>0</v>
      </c>
      <c r="F288" s="133"/>
    </row>
    <row r="289" spans="3:6" ht="13.2">
      <c r="C289" s="46" t="s">
        <v>1057</v>
      </c>
      <c r="E289" t="b">
        <v>0</v>
      </c>
      <c r="F289" s="133"/>
    </row>
    <row r="290" spans="3:6" ht="13.2">
      <c r="C290" s="46" t="s">
        <v>1058</v>
      </c>
      <c r="E290" t="b">
        <v>0</v>
      </c>
      <c r="F290" s="133"/>
    </row>
    <row r="291" spans="3:6" ht="13.2">
      <c r="C291" s="46" t="s">
        <v>1059</v>
      </c>
      <c r="E291" t="b">
        <v>0</v>
      </c>
      <c r="F291" s="133"/>
    </row>
    <row r="292" spans="3:6" ht="13.2">
      <c r="C292" s="46" t="s">
        <v>1060</v>
      </c>
      <c r="E292" t="b">
        <v>0</v>
      </c>
      <c r="F292" s="133"/>
    </row>
    <row r="293" spans="3:6" ht="13.2">
      <c r="C293" s="46" t="s">
        <v>1061</v>
      </c>
      <c r="E293" t="b">
        <v>0</v>
      </c>
      <c r="F293" s="133"/>
    </row>
    <row r="294" spans="3:6" ht="13.2">
      <c r="C294" s="46" t="s">
        <v>1062</v>
      </c>
      <c r="E294" t="b">
        <v>0</v>
      </c>
      <c r="F294" s="133"/>
    </row>
    <row r="295" spans="3:6" ht="13.2">
      <c r="C295" s="46" t="s">
        <v>1063</v>
      </c>
      <c r="E295" t="b">
        <v>0</v>
      </c>
      <c r="F295" s="133"/>
    </row>
    <row r="296" spans="3:6" ht="13.2">
      <c r="C296" s="46" t="s">
        <v>1064</v>
      </c>
      <c r="E296" t="b">
        <v>0</v>
      </c>
      <c r="F296" s="133"/>
    </row>
    <row r="297" spans="3:6" ht="13.2">
      <c r="C297" s="46" t="s">
        <v>1065</v>
      </c>
      <c r="E297" t="b">
        <v>0</v>
      </c>
      <c r="F297" s="133"/>
    </row>
    <row r="298" spans="3:6" ht="13.2">
      <c r="C298" s="46" t="s">
        <v>1066</v>
      </c>
      <c r="E298" t="b">
        <v>0</v>
      </c>
      <c r="F298" s="133"/>
    </row>
    <row r="299" spans="3:6" ht="13.2">
      <c r="C299" s="46" t="s">
        <v>1067</v>
      </c>
      <c r="E299" t="b">
        <v>0</v>
      </c>
      <c r="F299" s="133"/>
    </row>
    <row r="300" spans="3:6" ht="13.2">
      <c r="C300" s="46" t="s">
        <v>1068</v>
      </c>
      <c r="E300" t="b">
        <v>0</v>
      </c>
      <c r="F300" s="133"/>
    </row>
    <row r="301" spans="3:6" ht="13.2">
      <c r="C301" s="46" t="s">
        <v>1069</v>
      </c>
      <c r="E301" t="b">
        <v>0</v>
      </c>
      <c r="F301" s="133"/>
    </row>
    <row r="302" spans="3:6" ht="13.2">
      <c r="E302" t="b">
        <v>0</v>
      </c>
      <c r="F302" s="133"/>
    </row>
    <row r="303" spans="3:6" ht="13.2">
      <c r="E303" t="b">
        <v>0</v>
      </c>
      <c r="F303" s="133"/>
    </row>
    <row r="304" spans="3:6" ht="13.2">
      <c r="E304" t="b">
        <v>0</v>
      </c>
      <c r="F304" s="133"/>
    </row>
    <row r="305" spans="5:6" ht="13.2">
      <c r="E305" t="b">
        <v>0</v>
      </c>
      <c r="F305" s="133"/>
    </row>
    <row r="306" spans="5:6" ht="13.2">
      <c r="E306" t="b">
        <v>0</v>
      </c>
      <c r="F306" s="133"/>
    </row>
    <row r="307" spans="5:6" ht="13.2">
      <c r="E307" t="b">
        <v>0</v>
      </c>
      <c r="F307" s="133"/>
    </row>
    <row r="308" spans="5:6" ht="13.2">
      <c r="E308" t="b">
        <v>0</v>
      </c>
      <c r="F308" s="133"/>
    </row>
    <row r="309" spans="5:6" ht="13.2">
      <c r="E309" t="b">
        <v>0</v>
      </c>
      <c r="F309" s="133"/>
    </row>
    <row r="310" spans="5:6" ht="13.2">
      <c r="E310" t="b">
        <v>0</v>
      </c>
      <c r="F310" s="133"/>
    </row>
    <row r="311" spans="5:6" ht="13.2">
      <c r="E311" t="b">
        <v>0</v>
      </c>
      <c r="F311" s="133"/>
    </row>
    <row r="312" spans="5:6" ht="13.2">
      <c r="E312" t="b">
        <v>0</v>
      </c>
      <c r="F312" s="133"/>
    </row>
    <row r="313" spans="5:6" ht="13.2">
      <c r="E313" t="b">
        <v>0</v>
      </c>
      <c r="F313" s="133"/>
    </row>
    <row r="314" spans="5:6" ht="13.2">
      <c r="E314" t="b">
        <v>0</v>
      </c>
      <c r="F314" s="133"/>
    </row>
    <row r="315" spans="5:6" ht="13.2">
      <c r="E315" t="b">
        <v>0</v>
      </c>
      <c r="F315" s="133"/>
    </row>
    <row r="316" spans="5:6" ht="13.2">
      <c r="E316" t="b">
        <v>0</v>
      </c>
      <c r="F316" s="133"/>
    </row>
    <row r="317" spans="5:6" ht="13.2">
      <c r="E317" t="b">
        <v>0</v>
      </c>
      <c r="F317" s="133"/>
    </row>
    <row r="318" spans="5:6" ht="13.2">
      <c r="E318" t="b">
        <v>0</v>
      </c>
      <c r="F318" s="133"/>
    </row>
    <row r="319" spans="5:6" ht="13.2">
      <c r="E319" t="b">
        <v>0</v>
      </c>
      <c r="F319" s="133"/>
    </row>
    <row r="320" spans="5:6" ht="13.2">
      <c r="E320" t="b">
        <v>0</v>
      </c>
      <c r="F320" s="133"/>
    </row>
    <row r="321" spans="5:6" ht="13.2">
      <c r="E321" t="b">
        <v>0</v>
      </c>
      <c r="F321" s="133"/>
    </row>
    <row r="322" spans="5:6" ht="13.2">
      <c r="E322" t="b">
        <v>0</v>
      </c>
      <c r="F322" s="133"/>
    </row>
    <row r="323" spans="5:6" ht="13.2">
      <c r="E323" t="b">
        <v>0</v>
      </c>
      <c r="F323" s="133"/>
    </row>
    <row r="324" spans="5:6" ht="13.2">
      <c r="E324" t="b">
        <v>0</v>
      </c>
      <c r="F324" s="133"/>
    </row>
    <row r="325" spans="5:6" ht="13.2">
      <c r="E325" t="b">
        <v>0</v>
      </c>
      <c r="F325" s="133"/>
    </row>
    <row r="326" spans="5:6" ht="13.2">
      <c r="E326" t="b">
        <v>0</v>
      </c>
      <c r="F326" s="133"/>
    </row>
    <row r="327" spans="5:6" ht="13.2">
      <c r="E327" t="b">
        <v>0</v>
      </c>
      <c r="F327" s="133"/>
    </row>
    <row r="328" spans="5:6" ht="13.2">
      <c r="E328" t="b">
        <v>0</v>
      </c>
      <c r="F328" s="133"/>
    </row>
    <row r="329" spans="5:6" ht="13.2">
      <c r="E329" t="b">
        <v>0</v>
      </c>
      <c r="F329" s="133"/>
    </row>
    <row r="330" spans="5:6" ht="13.2">
      <c r="E330" t="b">
        <v>0</v>
      </c>
      <c r="F330" s="133"/>
    </row>
    <row r="331" spans="5:6" ht="13.2">
      <c r="E331" t="b">
        <v>0</v>
      </c>
      <c r="F331" s="133"/>
    </row>
    <row r="332" spans="5:6" ht="13.2">
      <c r="E332" t="b">
        <v>0</v>
      </c>
      <c r="F332" s="133"/>
    </row>
    <row r="333" spans="5:6" ht="13.2">
      <c r="E333" t="b">
        <v>0</v>
      </c>
      <c r="F333" s="133"/>
    </row>
    <row r="334" spans="5:6" ht="13.2">
      <c r="E334" t="b">
        <v>0</v>
      </c>
      <c r="F334" s="133"/>
    </row>
    <row r="335" spans="5:6" ht="13.2">
      <c r="E335" t="b">
        <v>0</v>
      </c>
      <c r="F335" s="133"/>
    </row>
    <row r="336" spans="5:6" ht="13.2">
      <c r="E336" t="b">
        <v>0</v>
      </c>
      <c r="F336" s="133"/>
    </row>
    <row r="337" spans="5:6" ht="13.2">
      <c r="E337" t="b">
        <v>0</v>
      </c>
      <c r="F337" s="133"/>
    </row>
    <row r="338" spans="5:6" ht="13.2">
      <c r="E338" t="b">
        <v>0</v>
      </c>
      <c r="F338" s="133"/>
    </row>
    <row r="339" spans="5:6" ht="13.2">
      <c r="E339" t="b">
        <v>0</v>
      </c>
      <c r="F339" s="133"/>
    </row>
    <row r="340" spans="5:6" ht="13.2">
      <c r="E340" t="b">
        <v>0</v>
      </c>
      <c r="F340" s="133"/>
    </row>
    <row r="341" spans="5:6" ht="13.2">
      <c r="E341" t="b">
        <v>0</v>
      </c>
      <c r="F341" s="133"/>
    </row>
    <row r="342" spans="5:6" ht="13.2">
      <c r="E342" t="b">
        <v>0</v>
      </c>
      <c r="F342" s="133"/>
    </row>
    <row r="343" spans="5:6" ht="13.2">
      <c r="E343" t="b">
        <v>0</v>
      </c>
      <c r="F343" s="133"/>
    </row>
    <row r="344" spans="5:6" ht="13.2">
      <c r="E344" t="b">
        <v>0</v>
      </c>
      <c r="F344" s="133"/>
    </row>
    <row r="345" spans="5:6" ht="13.2">
      <c r="E345" t="b">
        <v>0</v>
      </c>
      <c r="F345" s="133"/>
    </row>
    <row r="346" spans="5:6" ht="13.2">
      <c r="E346" t="b">
        <v>0</v>
      </c>
      <c r="F346" s="133"/>
    </row>
    <row r="347" spans="5:6" ht="13.2">
      <c r="E347" t="b">
        <v>0</v>
      </c>
      <c r="F347" s="133"/>
    </row>
    <row r="348" spans="5:6" ht="13.2">
      <c r="E348" t="b">
        <v>0</v>
      </c>
      <c r="F348" s="133"/>
    </row>
    <row r="349" spans="5:6" ht="13.2">
      <c r="E349" t="b">
        <v>0</v>
      </c>
      <c r="F349" s="133"/>
    </row>
    <row r="350" spans="5:6" ht="13.2">
      <c r="E350" t="b">
        <v>0</v>
      </c>
      <c r="F350" s="133"/>
    </row>
    <row r="351" spans="5:6" ht="13.2">
      <c r="E351" t="b">
        <v>0</v>
      </c>
      <c r="F351" s="133"/>
    </row>
    <row r="352" spans="5:6" ht="13.2">
      <c r="E352" t="b">
        <v>0</v>
      </c>
      <c r="F352" s="133"/>
    </row>
    <row r="353" spans="5:6" ht="13.2">
      <c r="E353" t="b">
        <v>0</v>
      </c>
      <c r="F353" s="133"/>
    </row>
    <row r="354" spans="5:6" ht="13.2">
      <c r="E354" t="b">
        <v>0</v>
      </c>
      <c r="F354" s="133"/>
    </row>
    <row r="355" spans="5:6" ht="13.2">
      <c r="E355" t="b">
        <v>0</v>
      </c>
      <c r="F355" s="133"/>
    </row>
    <row r="356" spans="5:6" ht="13.2">
      <c r="E356" t="b">
        <v>0</v>
      </c>
      <c r="F356" s="133"/>
    </row>
    <row r="357" spans="5:6" ht="13.2">
      <c r="E357" t="b">
        <v>0</v>
      </c>
      <c r="F357" s="133"/>
    </row>
    <row r="358" spans="5:6" ht="13.2">
      <c r="E358" t="b">
        <v>0</v>
      </c>
      <c r="F358" s="133"/>
    </row>
    <row r="359" spans="5:6" ht="13.2">
      <c r="E359" t="b">
        <v>0</v>
      </c>
      <c r="F359" s="133"/>
    </row>
    <row r="360" spans="5:6" ht="13.2">
      <c r="E360" t="b">
        <v>0</v>
      </c>
      <c r="F360" s="133"/>
    </row>
    <row r="361" spans="5:6" ht="13.2">
      <c r="E361" t="b">
        <v>0</v>
      </c>
      <c r="F361" s="133"/>
    </row>
    <row r="362" spans="5:6" ht="13.2">
      <c r="E362" t="b">
        <v>0</v>
      </c>
      <c r="F362" s="133"/>
    </row>
    <row r="363" spans="5:6" ht="13.2">
      <c r="E363" t="b">
        <v>0</v>
      </c>
      <c r="F363" s="133"/>
    </row>
    <row r="364" spans="5:6" ht="13.2">
      <c r="E364" t="b">
        <v>0</v>
      </c>
      <c r="F364" s="133"/>
    </row>
    <row r="365" spans="5:6" ht="13.2">
      <c r="E365" t="b">
        <v>0</v>
      </c>
      <c r="F365" s="133"/>
    </row>
    <row r="366" spans="5:6" ht="13.2">
      <c r="E366" t="b">
        <v>0</v>
      </c>
      <c r="F366" s="133"/>
    </row>
    <row r="367" spans="5:6" ht="13.2">
      <c r="E367" t="b">
        <v>0</v>
      </c>
      <c r="F367" s="133"/>
    </row>
    <row r="368" spans="5:6" ht="13.2">
      <c r="E368" t="b">
        <v>0</v>
      </c>
      <c r="F368" s="133"/>
    </row>
    <row r="369" spans="5:6" ht="13.2">
      <c r="E369" t="b">
        <v>0</v>
      </c>
      <c r="F369" s="133"/>
    </row>
    <row r="370" spans="5:6" ht="13.2">
      <c r="E370" t="b">
        <v>0</v>
      </c>
      <c r="F370" s="133"/>
    </row>
    <row r="371" spans="5:6" ht="13.2">
      <c r="E371" t="b">
        <v>0</v>
      </c>
      <c r="F371" s="133"/>
    </row>
    <row r="372" spans="5:6" ht="13.2">
      <c r="E372" t="b">
        <v>0</v>
      </c>
      <c r="F372" s="133"/>
    </row>
    <row r="373" spans="5:6" ht="13.2">
      <c r="E373" t="b">
        <v>0</v>
      </c>
      <c r="F373" s="133"/>
    </row>
    <row r="374" spans="5:6" ht="13.2">
      <c r="E374" t="b">
        <v>0</v>
      </c>
      <c r="F374" s="133"/>
    </row>
    <row r="375" spans="5:6" ht="13.2">
      <c r="E375" t="b">
        <v>0</v>
      </c>
      <c r="F375" s="133"/>
    </row>
    <row r="376" spans="5:6" ht="13.2">
      <c r="E376" t="b">
        <v>0</v>
      </c>
      <c r="F376" s="133"/>
    </row>
    <row r="377" spans="5:6" ht="13.2">
      <c r="E377" t="b">
        <v>0</v>
      </c>
      <c r="F377" s="133"/>
    </row>
    <row r="378" spans="5:6" ht="13.2">
      <c r="E378" t="b">
        <v>0</v>
      </c>
      <c r="F378" s="133"/>
    </row>
    <row r="379" spans="5:6" ht="13.2">
      <c r="E379" t="b">
        <v>0</v>
      </c>
      <c r="F379" s="133"/>
    </row>
    <row r="380" spans="5:6" ht="13.2">
      <c r="E380" t="b">
        <v>0</v>
      </c>
      <c r="F380" s="133"/>
    </row>
    <row r="381" spans="5:6" ht="13.2">
      <c r="E381" t="b">
        <v>0</v>
      </c>
      <c r="F381" s="133"/>
    </row>
    <row r="382" spans="5:6" ht="13.2">
      <c r="E382" t="b">
        <v>0</v>
      </c>
      <c r="F382" s="133"/>
    </row>
    <row r="383" spans="5:6" ht="13.2">
      <c r="E383" t="b">
        <v>0</v>
      </c>
      <c r="F383" s="133"/>
    </row>
    <row r="384" spans="5:6" ht="13.2">
      <c r="E384" t="b">
        <v>0</v>
      </c>
      <c r="F384" s="133"/>
    </row>
    <row r="385" spans="5:6" ht="13.2">
      <c r="E385" t="b">
        <v>0</v>
      </c>
      <c r="F385" s="133"/>
    </row>
    <row r="386" spans="5:6" ht="13.2">
      <c r="E386" t="b">
        <v>0</v>
      </c>
      <c r="F386" s="133"/>
    </row>
    <row r="387" spans="5:6" ht="13.2">
      <c r="E387" t="b">
        <v>0</v>
      </c>
      <c r="F387" s="133"/>
    </row>
    <row r="388" spans="5:6" ht="13.2">
      <c r="E388" t="b">
        <v>0</v>
      </c>
      <c r="F388" s="133"/>
    </row>
    <row r="389" spans="5:6" ht="13.2">
      <c r="E389" t="b">
        <v>0</v>
      </c>
      <c r="F389" s="133"/>
    </row>
    <row r="390" spans="5:6" ht="13.2">
      <c r="E390" t="b">
        <v>0</v>
      </c>
      <c r="F390" s="133"/>
    </row>
    <row r="391" spans="5:6" ht="13.2">
      <c r="E391" t="b">
        <v>0</v>
      </c>
      <c r="F391" s="133"/>
    </row>
    <row r="392" spans="5:6" ht="13.2">
      <c r="E392" t="b">
        <v>0</v>
      </c>
      <c r="F392" s="133"/>
    </row>
    <row r="393" spans="5:6" ht="13.2">
      <c r="E393" t="b">
        <v>0</v>
      </c>
      <c r="F393" s="133"/>
    </row>
    <row r="394" spans="5:6" ht="13.2">
      <c r="E394" t="b">
        <v>0</v>
      </c>
      <c r="F394" s="133"/>
    </row>
    <row r="395" spans="5:6" ht="13.2">
      <c r="E395" t="b">
        <v>0</v>
      </c>
      <c r="F395" s="133"/>
    </row>
    <row r="396" spans="5:6" ht="13.2">
      <c r="E396" t="b">
        <v>0</v>
      </c>
      <c r="F396" s="133"/>
    </row>
    <row r="397" spans="5:6" ht="13.2">
      <c r="E397" t="b">
        <v>0</v>
      </c>
      <c r="F397" s="133"/>
    </row>
    <row r="398" spans="5:6" ht="13.2">
      <c r="E398" t="b">
        <v>0</v>
      </c>
      <c r="F398" s="133"/>
    </row>
    <row r="399" spans="5:6" ht="13.2">
      <c r="E399" t="b">
        <v>0</v>
      </c>
      <c r="F399" s="133"/>
    </row>
    <row r="400" spans="5:6" ht="13.2">
      <c r="E400" t="b">
        <v>0</v>
      </c>
      <c r="F400" s="133"/>
    </row>
    <row r="401" spans="5:6" ht="13.2">
      <c r="E401" t="b">
        <v>0</v>
      </c>
      <c r="F401" s="133"/>
    </row>
    <row r="402" spans="5:6" ht="13.2">
      <c r="E402" t="b">
        <v>0</v>
      </c>
      <c r="F402" s="133"/>
    </row>
    <row r="403" spans="5:6" ht="13.2">
      <c r="E403" t="b">
        <v>0</v>
      </c>
      <c r="F403" s="133"/>
    </row>
    <row r="404" spans="5:6" ht="13.2">
      <c r="E404" t="b">
        <v>0</v>
      </c>
      <c r="F404" s="133"/>
    </row>
    <row r="405" spans="5:6" ht="13.2">
      <c r="E405" t="b">
        <v>0</v>
      </c>
      <c r="F405" s="133"/>
    </row>
    <row r="406" spans="5:6" ht="13.2">
      <c r="E406" t="b">
        <v>0</v>
      </c>
      <c r="F406" s="133"/>
    </row>
    <row r="407" spans="5:6" ht="13.2">
      <c r="E407" t="b">
        <v>0</v>
      </c>
      <c r="F407" s="133"/>
    </row>
    <row r="408" spans="5:6" ht="13.2">
      <c r="E408" t="b">
        <v>0</v>
      </c>
      <c r="F408" s="133"/>
    </row>
    <row r="409" spans="5:6" ht="13.2">
      <c r="E409" t="b">
        <v>0</v>
      </c>
      <c r="F409" s="133"/>
    </row>
    <row r="410" spans="5:6" ht="13.2">
      <c r="E410" t="b">
        <v>0</v>
      </c>
      <c r="F410" s="133"/>
    </row>
    <row r="411" spans="5:6" ht="13.2">
      <c r="E411" t="b">
        <v>0</v>
      </c>
      <c r="F411" s="133"/>
    </row>
    <row r="412" spans="5:6" ht="13.2">
      <c r="E412" t="b">
        <v>0</v>
      </c>
      <c r="F412" s="133"/>
    </row>
    <row r="413" spans="5:6" ht="13.2">
      <c r="E413" t="b">
        <v>0</v>
      </c>
      <c r="F413" s="133"/>
    </row>
    <row r="414" spans="5:6" ht="13.2">
      <c r="E414" t="b">
        <v>0</v>
      </c>
      <c r="F414" s="133"/>
    </row>
    <row r="415" spans="5:6" ht="13.2">
      <c r="E415" t="b">
        <v>0</v>
      </c>
      <c r="F415" s="133"/>
    </row>
    <row r="416" spans="5:6" ht="13.2">
      <c r="E416" t="b">
        <v>0</v>
      </c>
      <c r="F416" s="133"/>
    </row>
    <row r="417" spans="5:6" ht="13.2">
      <c r="E417" t="b">
        <v>0</v>
      </c>
      <c r="F417" s="133"/>
    </row>
    <row r="418" spans="5:6" ht="13.2">
      <c r="E418" t="b">
        <v>0</v>
      </c>
      <c r="F418" s="133"/>
    </row>
    <row r="419" spans="5:6" ht="13.2">
      <c r="E419" t="b">
        <v>0</v>
      </c>
      <c r="F419" s="133"/>
    </row>
    <row r="420" spans="5:6" ht="13.2">
      <c r="E420" t="b">
        <v>0</v>
      </c>
      <c r="F420" s="133"/>
    </row>
    <row r="421" spans="5:6" ht="13.2">
      <c r="E421" t="b">
        <v>0</v>
      </c>
      <c r="F421" s="133"/>
    </row>
    <row r="422" spans="5:6" ht="13.2">
      <c r="E422" t="b">
        <v>0</v>
      </c>
      <c r="F422" s="133"/>
    </row>
    <row r="423" spans="5:6" ht="13.2">
      <c r="E423" t="b">
        <v>0</v>
      </c>
      <c r="F423" s="133"/>
    </row>
    <row r="424" spans="5:6" ht="13.2">
      <c r="E424" t="b">
        <v>0</v>
      </c>
      <c r="F424" s="133"/>
    </row>
    <row r="425" spans="5:6" ht="13.2">
      <c r="E425" t="b">
        <v>0</v>
      </c>
      <c r="F425" s="133"/>
    </row>
    <row r="426" spans="5:6" ht="13.2">
      <c r="E426" t="b">
        <v>0</v>
      </c>
      <c r="F426" s="133"/>
    </row>
    <row r="427" spans="5:6" ht="13.2">
      <c r="E427" t="b">
        <v>0</v>
      </c>
      <c r="F427" s="133"/>
    </row>
    <row r="428" spans="5:6" ht="13.2">
      <c r="E428" t="b">
        <v>0</v>
      </c>
      <c r="F428" s="133"/>
    </row>
    <row r="429" spans="5:6" ht="13.2">
      <c r="E429" t="b">
        <v>0</v>
      </c>
      <c r="F429" s="133"/>
    </row>
    <row r="430" spans="5:6" ht="13.2">
      <c r="E430" t="b">
        <v>0</v>
      </c>
      <c r="F430" s="133"/>
    </row>
    <row r="431" spans="5:6" ht="13.2">
      <c r="E431" t="b">
        <v>0</v>
      </c>
      <c r="F431" s="133"/>
    </row>
    <row r="432" spans="5:6" ht="13.2">
      <c r="E432" t="b">
        <v>0</v>
      </c>
      <c r="F432" s="133"/>
    </row>
    <row r="433" spans="5:6" ht="13.2">
      <c r="E433" t="b">
        <v>0</v>
      </c>
      <c r="F433" s="133"/>
    </row>
    <row r="434" spans="5:6" ht="13.2">
      <c r="E434" t="b">
        <v>0</v>
      </c>
      <c r="F434" s="133"/>
    </row>
    <row r="435" spans="5:6" ht="13.2">
      <c r="E435" t="b">
        <v>0</v>
      </c>
      <c r="F435" s="133"/>
    </row>
    <row r="436" spans="5:6" ht="13.2">
      <c r="E436" t="b">
        <v>0</v>
      </c>
      <c r="F436" s="133"/>
    </row>
    <row r="437" spans="5:6" ht="13.2">
      <c r="E437" t="b">
        <v>0</v>
      </c>
      <c r="F437" s="133"/>
    </row>
    <row r="438" spans="5:6" ht="13.2">
      <c r="E438" t="b">
        <v>0</v>
      </c>
      <c r="F438" s="133"/>
    </row>
    <row r="439" spans="5:6" ht="13.2">
      <c r="E439" t="b">
        <v>0</v>
      </c>
      <c r="F439" s="133"/>
    </row>
    <row r="440" spans="5:6" ht="13.2">
      <c r="E440" t="b">
        <v>0</v>
      </c>
      <c r="F440" s="133"/>
    </row>
    <row r="441" spans="5:6" ht="13.2">
      <c r="E441" t="b">
        <v>0</v>
      </c>
      <c r="F441" s="133"/>
    </row>
    <row r="442" spans="5:6" ht="13.2">
      <c r="E442" t="b">
        <v>0</v>
      </c>
      <c r="F442" s="133"/>
    </row>
    <row r="443" spans="5:6" ht="13.2">
      <c r="E443" t="b">
        <v>0</v>
      </c>
      <c r="F443" s="133"/>
    </row>
    <row r="444" spans="5:6" ht="13.2">
      <c r="E444" t="b">
        <v>0</v>
      </c>
      <c r="F444" s="133"/>
    </row>
    <row r="445" spans="5:6" ht="13.2">
      <c r="E445" t="b">
        <v>0</v>
      </c>
      <c r="F445" s="133"/>
    </row>
    <row r="446" spans="5:6" ht="13.2">
      <c r="E446" t="b">
        <v>0</v>
      </c>
      <c r="F446" s="133"/>
    </row>
    <row r="447" spans="5:6" ht="13.2">
      <c r="E447" t="b">
        <v>0</v>
      </c>
      <c r="F447" s="133"/>
    </row>
    <row r="448" spans="5:6" ht="13.2">
      <c r="E448" t="b">
        <v>0</v>
      </c>
      <c r="F448" s="133"/>
    </row>
    <row r="449" spans="5:6" ht="13.2">
      <c r="E449" t="b">
        <v>0</v>
      </c>
      <c r="F449" s="133"/>
    </row>
    <row r="450" spans="5:6" ht="13.2">
      <c r="E450" t="b">
        <v>0</v>
      </c>
      <c r="F450" s="133"/>
    </row>
    <row r="451" spans="5:6" ht="13.2">
      <c r="E451" t="b">
        <v>0</v>
      </c>
      <c r="F451" s="133"/>
    </row>
    <row r="452" spans="5:6" ht="13.2">
      <c r="E452" t="b">
        <v>0</v>
      </c>
      <c r="F452" s="133"/>
    </row>
    <row r="453" spans="5:6" ht="13.2">
      <c r="E453" t="b">
        <v>0</v>
      </c>
      <c r="F453" s="133"/>
    </row>
    <row r="454" spans="5:6" ht="13.2">
      <c r="E454" t="b">
        <v>0</v>
      </c>
      <c r="F454" s="133"/>
    </row>
    <row r="455" spans="5:6" ht="13.2">
      <c r="E455" t="b">
        <v>0</v>
      </c>
      <c r="F455" s="133"/>
    </row>
    <row r="456" spans="5:6" ht="13.2">
      <c r="E456" t="b">
        <v>0</v>
      </c>
      <c r="F456" s="133"/>
    </row>
    <row r="457" spans="5:6" ht="13.2">
      <c r="E457" t="b">
        <v>0</v>
      </c>
      <c r="F457" s="133"/>
    </row>
    <row r="458" spans="5:6" ht="13.2">
      <c r="E458" t="b">
        <v>0</v>
      </c>
      <c r="F458" s="133"/>
    </row>
    <row r="459" spans="5:6" ht="13.2">
      <c r="E459" t="b">
        <v>0</v>
      </c>
      <c r="F459" s="133"/>
    </row>
    <row r="460" spans="5:6" ht="13.2">
      <c r="E460" t="b">
        <v>0</v>
      </c>
      <c r="F460" s="133"/>
    </row>
    <row r="461" spans="5:6" ht="13.2">
      <c r="E461" t="b">
        <v>0</v>
      </c>
      <c r="F461" s="133"/>
    </row>
    <row r="462" spans="5:6" ht="13.2">
      <c r="E462" t="b">
        <v>0</v>
      </c>
      <c r="F462" s="133"/>
    </row>
    <row r="463" spans="5:6" ht="13.2">
      <c r="E463" t="b">
        <v>0</v>
      </c>
      <c r="F463" s="133"/>
    </row>
    <row r="464" spans="5:6" ht="13.2">
      <c r="E464" t="b">
        <v>0</v>
      </c>
      <c r="F464" s="133"/>
    </row>
    <row r="465" spans="5:6" ht="13.2">
      <c r="E465" t="b">
        <v>0</v>
      </c>
      <c r="F465" s="133"/>
    </row>
    <row r="466" spans="5:6" ht="13.2">
      <c r="E466" t="b">
        <v>0</v>
      </c>
      <c r="F466" s="133"/>
    </row>
    <row r="467" spans="5:6" ht="13.2">
      <c r="E467" t="b">
        <v>0</v>
      </c>
      <c r="F467" s="133"/>
    </row>
    <row r="468" spans="5:6" ht="13.2">
      <c r="E468" t="b">
        <v>0</v>
      </c>
      <c r="F468" s="133"/>
    </row>
    <row r="469" spans="5:6" ht="13.2">
      <c r="E469" t="b">
        <v>0</v>
      </c>
      <c r="F469" s="133"/>
    </row>
    <row r="470" spans="5:6" ht="13.2">
      <c r="E470" t="b">
        <v>0</v>
      </c>
      <c r="F470" s="133"/>
    </row>
    <row r="471" spans="5:6" ht="13.2">
      <c r="E471" t="b">
        <v>0</v>
      </c>
      <c r="F471" s="133"/>
    </row>
    <row r="472" spans="5:6" ht="13.2">
      <c r="E472" t="b">
        <v>0</v>
      </c>
      <c r="F472" s="133"/>
    </row>
    <row r="473" spans="5:6" ht="13.2">
      <c r="E473" t="b">
        <v>0</v>
      </c>
      <c r="F473" s="133"/>
    </row>
    <row r="474" spans="5:6" ht="13.2">
      <c r="E474" t="b">
        <v>0</v>
      </c>
      <c r="F474" s="133"/>
    </row>
    <row r="475" spans="5:6" ht="13.2">
      <c r="E475" t="b">
        <v>0</v>
      </c>
      <c r="F475" s="133"/>
    </row>
    <row r="476" spans="5:6" ht="13.2">
      <c r="E476" t="b">
        <v>0</v>
      </c>
      <c r="F476" s="133"/>
    </row>
    <row r="477" spans="5:6" ht="13.2">
      <c r="E477" t="b">
        <v>0</v>
      </c>
      <c r="F477" s="133"/>
    </row>
    <row r="478" spans="5:6" ht="13.2">
      <c r="E478" t="b">
        <v>0</v>
      </c>
      <c r="F478" s="133"/>
    </row>
    <row r="479" spans="5:6" ht="13.2">
      <c r="E479" t="b">
        <v>0</v>
      </c>
      <c r="F479" s="133"/>
    </row>
    <row r="480" spans="5:6" ht="13.2">
      <c r="E480" t="b">
        <v>0</v>
      </c>
      <c r="F480" s="133"/>
    </row>
    <row r="481" spans="5:6" ht="13.2">
      <c r="E481" t="b">
        <v>0</v>
      </c>
      <c r="F481" s="133"/>
    </row>
    <row r="482" spans="5:6" ht="13.2">
      <c r="E482" t="b">
        <v>0</v>
      </c>
      <c r="F482" s="133"/>
    </row>
    <row r="483" spans="5:6" ht="13.2">
      <c r="E483" t="b">
        <v>0</v>
      </c>
      <c r="F483" s="133"/>
    </row>
    <row r="484" spans="5:6" ht="13.2">
      <c r="E484" t="b">
        <v>0</v>
      </c>
      <c r="F484" s="133"/>
    </row>
    <row r="485" spans="5:6" ht="13.2">
      <c r="E485" t="b">
        <v>0</v>
      </c>
      <c r="F485" s="133"/>
    </row>
    <row r="486" spans="5:6" ht="13.2">
      <c r="E486" t="b">
        <v>0</v>
      </c>
      <c r="F486" s="133"/>
    </row>
    <row r="487" spans="5:6" ht="13.2">
      <c r="E487" t="b">
        <v>0</v>
      </c>
      <c r="F487" s="133"/>
    </row>
    <row r="488" spans="5:6" ht="13.2">
      <c r="E488" t="b">
        <v>0</v>
      </c>
      <c r="F488" s="133"/>
    </row>
    <row r="489" spans="5:6" ht="13.2">
      <c r="E489" t="b">
        <v>0</v>
      </c>
      <c r="F489" s="133"/>
    </row>
    <row r="490" spans="5:6" ht="13.2">
      <c r="E490" t="b">
        <v>0</v>
      </c>
      <c r="F490" s="133"/>
    </row>
    <row r="491" spans="5:6" ht="13.2">
      <c r="E491" t="b">
        <v>0</v>
      </c>
      <c r="F491" s="133"/>
    </row>
    <row r="492" spans="5:6" ht="13.2">
      <c r="E492" t="b">
        <v>0</v>
      </c>
      <c r="F492" s="133"/>
    </row>
    <row r="493" spans="5:6" ht="13.2">
      <c r="E493" t="b">
        <v>0</v>
      </c>
      <c r="F493" s="133"/>
    </row>
    <row r="494" spans="5:6" ht="13.2">
      <c r="E494" t="b">
        <v>0</v>
      </c>
      <c r="F494" s="133"/>
    </row>
    <row r="495" spans="5:6" ht="13.2">
      <c r="E495" t="b">
        <v>0</v>
      </c>
      <c r="F495" s="133"/>
    </row>
    <row r="496" spans="5:6" ht="13.2">
      <c r="E496" t="b">
        <v>0</v>
      </c>
      <c r="F496" s="133"/>
    </row>
    <row r="497" spans="5:6" ht="13.2">
      <c r="E497" t="b">
        <v>0</v>
      </c>
      <c r="F497" s="133"/>
    </row>
    <row r="498" spans="5:6" ht="13.2">
      <c r="E498" t="b">
        <v>0</v>
      </c>
      <c r="F498" s="133"/>
    </row>
    <row r="499" spans="5:6" ht="13.2">
      <c r="E499" t="b">
        <v>0</v>
      </c>
      <c r="F499" s="133"/>
    </row>
    <row r="500" spans="5:6" ht="13.2">
      <c r="E500" t="b">
        <v>0</v>
      </c>
      <c r="F500" s="133"/>
    </row>
    <row r="501" spans="5:6" ht="13.2">
      <c r="E501" t="b">
        <v>0</v>
      </c>
      <c r="F501" s="133"/>
    </row>
    <row r="502" spans="5:6" ht="13.2">
      <c r="E502" t="b">
        <v>0</v>
      </c>
      <c r="F502" s="133"/>
    </row>
    <row r="503" spans="5:6" ht="13.2">
      <c r="E503" t="b">
        <v>0</v>
      </c>
      <c r="F503" s="133"/>
    </row>
    <row r="504" spans="5:6" ht="13.2">
      <c r="E504" t="b">
        <v>0</v>
      </c>
      <c r="F504" s="133"/>
    </row>
    <row r="505" spans="5:6" ht="13.2">
      <c r="E505" t="b">
        <v>0</v>
      </c>
      <c r="F505" s="133"/>
    </row>
    <row r="506" spans="5:6" ht="13.2">
      <c r="E506" t="b">
        <v>0</v>
      </c>
      <c r="F506" s="133"/>
    </row>
    <row r="507" spans="5:6" ht="13.2">
      <c r="E507" t="b">
        <v>0</v>
      </c>
      <c r="F507" s="133"/>
    </row>
    <row r="508" spans="5:6" ht="13.2">
      <c r="E508" t="b">
        <v>0</v>
      </c>
      <c r="F508" s="133"/>
    </row>
    <row r="509" spans="5:6" ht="13.2">
      <c r="E509" t="b">
        <v>0</v>
      </c>
      <c r="F509" s="133"/>
    </row>
    <row r="510" spans="5:6" ht="13.2">
      <c r="E510" t="b">
        <v>0</v>
      </c>
      <c r="F510" s="133"/>
    </row>
    <row r="511" spans="5:6" ht="13.2">
      <c r="E511" t="b">
        <v>0</v>
      </c>
      <c r="F511" s="133"/>
    </row>
    <row r="512" spans="5:6" ht="13.2">
      <c r="E512" t="b">
        <v>0</v>
      </c>
      <c r="F512" s="133"/>
    </row>
    <row r="513" spans="5:6" ht="13.2">
      <c r="E513" t="b">
        <v>0</v>
      </c>
      <c r="F513" s="133"/>
    </row>
    <row r="514" spans="5:6" ht="13.2">
      <c r="E514" t="b">
        <v>0</v>
      </c>
      <c r="F514" s="133"/>
    </row>
    <row r="515" spans="5:6" ht="13.2">
      <c r="E515" t="b">
        <v>0</v>
      </c>
      <c r="F515" s="133"/>
    </row>
    <row r="516" spans="5:6" ht="13.2">
      <c r="E516" t="b">
        <v>0</v>
      </c>
      <c r="F516" s="133"/>
    </row>
    <row r="517" spans="5:6" ht="13.2">
      <c r="E517" t="b">
        <v>0</v>
      </c>
      <c r="F517" s="133"/>
    </row>
    <row r="518" spans="5:6" ht="13.2">
      <c r="E518" t="b">
        <v>0</v>
      </c>
      <c r="F518" s="133"/>
    </row>
    <row r="519" spans="5:6" ht="13.2">
      <c r="E519" t="b">
        <v>0</v>
      </c>
      <c r="F519" s="133"/>
    </row>
    <row r="520" spans="5:6" ht="13.2">
      <c r="E520" t="b">
        <v>0</v>
      </c>
      <c r="F520" s="133"/>
    </row>
    <row r="521" spans="5:6" ht="13.2">
      <c r="E521" t="b">
        <v>0</v>
      </c>
      <c r="F521" s="133"/>
    </row>
    <row r="522" spans="5:6" ht="13.2">
      <c r="E522" t="b">
        <v>0</v>
      </c>
      <c r="F522" s="133"/>
    </row>
    <row r="523" spans="5:6" ht="13.2">
      <c r="E523" t="b">
        <v>0</v>
      </c>
      <c r="F523" s="133"/>
    </row>
    <row r="524" spans="5:6" ht="13.2">
      <c r="E524" t="b">
        <v>0</v>
      </c>
      <c r="F524" s="133"/>
    </row>
    <row r="525" spans="5:6" ht="13.2">
      <c r="E525" t="b">
        <v>0</v>
      </c>
      <c r="F525" s="133"/>
    </row>
    <row r="526" spans="5:6" ht="13.2">
      <c r="E526" t="b">
        <v>0</v>
      </c>
      <c r="F526" s="133"/>
    </row>
    <row r="527" spans="5:6" ht="13.2">
      <c r="E527" t="b">
        <v>0</v>
      </c>
      <c r="F527" s="133"/>
    </row>
    <row r="528" spans="5:6" ht="13.2">
      <c r="E528" t="b">
        <v>0</v>
      </c>
      <c r="F528" s="133"/>
    </row>
    <row r="529" spans="5:6" ht="13.2">
      <c r="E529" t="b">
        <v>0</v>
      </c>
      <c r="F529" s="133"/>
    </row>
    <row r="530" spans="5:6" ht="13.2">
      <c r="E530" t="b">
        <v>0</v>
      </c>
      <c r="F530" s="133"/>
    </row>
    <row r="531" spans="5:6" ht="13.2">
      <c r="E531" t="b">
        <v>0</v>
      </c>
      <c r="F531" s="133"/>
    </row>
    <row r="532" spans="5:6" ht="13.2">
      <c r="E532" t="b">
        <v>0</v>
      </c>
      <c r="F532" s="133"/>
    </row>
    <row r="533" spans="5:6" ht="13.2">
      <c r="E533" t="b">
        <v>0</v>
      </c>
      <c r="F533" s="133"/>
    </row>
    <row r="534" spans="5:6" ht="13.2">
      <c r="E534" t="b">
        <v>0</v>
      </c>
      <c r="F534" s="133"/>
    </row>
    <row r="535" spans="5:6" ht="13.2">
      <c r="E535" t="b">
        <v>0</v>
      </c>
      <c r="F535" s="133"/>
    </row>
    <row r="536" spans="5:6" ht="13.2">
      <c r="E536" t="b">
        <v>0</v>
      </c>
      <c r="F536" s="133"/>
    </row>
    <row r="537" spans="5:6" ht="13.2">
      <c r="E537" t="b">
        <v>0</v>
      </c>
      <c r="F537" s="133"/>
    </row>
    <row r="538" spans="5:6" ht="13.2">
      <c r="E538" t="b">
        <v>0</v>
      </c>
      <c r="F538" s="133"/>
    </row>
    <row r="539" spans="5:6" ht="13.2">
      <c r="E539" t="b">
        <v>0</v>
      </c>
      <c r="F539" s="133"/>
    </row>
    <row r="540" spans="5:6" ht="13.2">
      <c r="E540" t="b">
        <v>0</v>
      </c>
      <c r="F540" s="133"/>
    </row>
    <row r="541" spans="5:6" ht="13.2">
      <c r="E541" t="b">
        <v>0</v>
      </c>
      <c r="F541" s="133"/>
    </row>
    <row r="542" spans="5:6" ht="13.2">
      <c r="E542" t="b">
        <v>0</v>
      </c>
      <c r="F542" s="133"/>
    </row>
    <row r="543" spans="5:6" ht="13.2">
      <c r="E543" t="b">
        <v>0</v>
      </c>
      <c r="F543" s="133"/>
    </row>
    <row r="544" spans="5:6" ht="13.2">
      <c r="E544" t="b">
        <v>0</v>
      </c>
      <c r="F544" s="133"/>
    </row>
    <row r="545" spans="5:6" ht="13.2">
      <c r="E545" t="b">
        <v>0</v>
      </c>
      <c r="F545" s="133"/>
    </row>
    <row r="546" spans="5:6" ht="13.2">
      <c r="E546" t="b">
        <v>0</v>
      </c>
      <c r="F546" s="133"/>
    </row>
    <row r="547" spans="5:6" ht="13.2">
      <c r="E547" t="b">
        <v>0</v>
      </c>
      <c r="F547" s="133"/>
    </row>
    <row r="548" spans="5:6" ht="13.2">
      <c r="E548" t="b">
        <v>0</v>
      </c>
      <c r="F548" s="133"/>
    </row>
    <row r="549" spans="5:6" ht="13.2">
      <c r="E549" t="b">
        <v>0</v>
      </c>
      <c r="F549" s="133"/>
    </row>
    <row r="550" spans="5:6" ht="13.2">
      <c r="E550" t="b">
        <v>0</v>
      </c>
      <c r="F550" s="133"/>
    </row>
    <row r="551" spans="5:6" ht="13.2">
      <c r="E551" t="b">
        <v>0</v>
      </c>
      <c r="F551" s="133"/>
    </row>
    <row r="552" spans="5:6" ht="13.2">
      <c r="E552" t="b">
        <v>0</v>
      </c>
      <c r="F552" s="133"/>
    </row>
    <row r="553" spans="5:6" ht="13.2">
      <c r="E553" t="b">
        <v>0</v>
      </c>
      <c r="F553" s="133"/>
    </row>
    <row r="554" spans="5:6" ht="13.2">
      <c r="E554" t="b">
        <v>0</v>
      </c>
      <c r="F554" s="133"/>
    </row>
    <row r="555" spans="5:6" ht="13.2">
      <c r="E555" t="b">
        <v>0</v>
      </c>
      <c r="F555" s="133"/>
    </row>
    <row r="556" spans="5:6" ht="13.2">
      <c r="E556" t="b">
        <v>0</v>
      </c>
      <c r="F556" s="133"/>
    </row>
    <row r="557" spans="5:6" ht="13.2">
      <c r="E557" t="b">
        <v>0</v>
      </c>
      <c r="F557" s="133"/>
    </row>
    <row r="558" spans="5:6" ht="13.2">
      <c r="E558" t="b">
        <v>0</v>
      </c>
      <c r="F558" s="133"/>
    </row>
    <row r="559" spans="5:6" ht="13.2">
      <c r="E559" t="b">
        <v>0</v>
      </c>
      <c r="F559" s="133"/>
    </row>
    <row r="560" spans="5:6" ht="13.2">
      <c r="E560" t="b">
        <v>0</v>
      </c>
      <c r="F560" s="133"/>
    </row>
    <row r="561" spans="5:6" ht="13.2">
      <c r="E561" t="b">
        <v>0</v>
      </c>
      <c r="F561" s="133"/>
    </row>
    <row r="562" spans="5:6" ht="13.2">
      <c r="E562" t="b">
        <v>0</v>
      </c>
      <c r="F562" s="133"/>
    </row>
    <row r="563" spans="5:6" ht="13.2">
      <c r="E563" t="b">
        <v>0</v>
      </c>
      <c r="F563" s="133"/>
    </row>
    <row r="564" spans="5:6" ht="13.2">
      <c r="E564" t="b">
        <v>0</v>
      </c>
      <c r="F564" s="133"/>
    </row>
    <row r="565" spans="5:6" ht="13.2">
      <c r="E565" t="b">
        <v>0</v>
      </c>
      <c r="F565" s="133"/>
    </row>
    <row r="566" spans="5:6" ht="13.2">
      <c r="E566" t="b">
        <v>0</v>
      </c>
      <c r="F566" s="133"/>
    </row>
    <row r="567" spans="5:6" ht="13.2">
      <c r="E567" t="b">
        <v>0</v>
      </c>
      <c r="F567" s="133"/>
    </row>
    <row r="568" spans="5:6" ht="13.2">
      <c r="E568" t="b">
        <v>0</v>
      </c>
      <c r="F568" s="133"/>
    </row>
    <row r="569" spans="5:6" ht="13.2">
      <c r="E569" t="b">
        <v>0</v>
      </c>
      <c r="F569" s="133"/>
    </row>
    <row r="570" spans="5:6" ht="13.2">
      <c r="E570" t="b">
        <v>0</v>
      </c>
      <c r="F570" s="133"/>
    </row>
    <row r="571" spans="5:6" ht="13.2">
      <c r="E571" t="b">
        <v>0</v>
      </c>
      <c r="F571" s="133"/>
    </row>
    <row r="572" spans="5:6" ht="13.2">
      <c r="E572" t="b">
        <v>0</v>
      </c>
      <c r="F572" s="133"/>
    </row>
    <row r="573" spans="5:6" ht="13.2">
      <c r="E573" t="b">
        <v>0</v>
      </c>
      <c r="F573" s="133"/>
    </row>
    <row r="574" spans="5:6" ht="13.2">
      <c r="E574" t="b">
        <v>0</v>
      </c>
      <c r="F574" s="133"/>
    </row>
    <row r="575" spans="5:6" ht="13.2">
      <c r="E575" t="b">
        <v>0</v>
      </c>
      <c r="F575" s="133"/>
    </row>
    <row r="576" spans="5:6" ht="13.2">
      <c r="E576" t="b">
        <v>0</v>
      </c>
      <c r="F576" s="133"/>
    </row>
    <row r="577" spans="5:6" ht="13.2">
      <c r="E577" t="b">
        <v>0</v>
      </c>
      <c r="F577" s="133"/>
    </row>
    <row r="578" spans="5:6" ht="13.2">
      <c r="E578" t="b">
        <v>0</v>
      </c>
      <c r="F578" s="133"/>
    </row>
    <row r="579" spans="5:6" ht="13.2">
      <c r="E579" t="b">
        <v>0</v>
      </c>
      <c r="F579" s="133"/>
    </row>
    <row r="580" spans="5:6" ht="13.2">
      <c r="E580" t="b">
        <v>0</v>
      </c>
      <c r="F580" s="133"/>
    </row>
    <row r="581" spans="5:6" ht="13.2">
      <c r="E581" t="b">
        <v>0</v>
      </c>
      <c r="F581" s="133"/>
    </row>
    <row r="582" spans="5:6" ht="13.2">
      <c r="E582" t="b">
        <v>0</v>
      </c>
      <c r="F582" s="133"/>
    </row>
    <row r="583" spans="5:6" ht="13.2">
      <c r="E583" t="b">
        <v>0</v>
      </c>
      <c r="F583" s="133"/>
    </row>
    <row r="584" spans="5:6" ht="13.2">
      <c r="E584" t="b">
        <v>0</v>
      </c>
      <c r="F584" s="133"/>
    </row>
    <row r="585" spans="5:6" ht="13.2">
      <c r="E585" t="b">
        <v>0</v>
      </c>
      <c r="F585" s="133"/>
    </row>
    <row r="586" spans="5:6" ht="13.2">
      <c r="E586" t="b">
        <v>0</v>
      </c>
      <c r="F586" s="133"/>
    </row>
    <row r="587" spans="5:6" ht="13.2">
      <c r="E587" t="b">
        <v>0</v>
      </c>
      <c r="F587" s="133"/>
    </row>
    <row r="588" spans="5:6" ht="13.2">
      <c r="E588" t="b">
        <v>0</v>
      </c>
      <c r="F588" s="133"/>
    </row>
    <row r="589" spans="5:6" ht="13.2">
      <c r="E589" t="b">
        <v>0</v>
      </c>
      <c r="F589" s="133"/>
    </row>
    <row r="590" spans="5:6" ht="13.2">
      <c r="E590" t="b">
        <v>0</v>
      </c>
      <c r="F590" s="133"/>
    </row>
    <row r="591" spans="5:6" ht="13.2">
      <c r="E591" t="b">
        <v>0</v>
      </c>
      <c r="F591" s="133"/>
    </row>
    <row r="592" spans="5:6" ht="13.2">
      <c r="E592" t="b">
        <v>0</v>
      </c>
      <c r="F592" s="133"/>
    </row>
    <row r="593" spans="5:6" ht="13.2">
      <c r="E593" t="b">
        <v>0</v>
      </c>
      <c r="F593" s="133"/>
    </row>
    <row r="594" spans="5:6" ht="13.2">
      <c r="E594" t="b">
        <v>0</v>
      </c>
      <c r="F594" s="133"/>
    </row>
    <row r="595" spans="5:6" ht="13.2">
      <c r="E595" t="b">
        <v>0</v>
      </c>
      <c r="F595" s="133"/>
    </row>
    <row r="596" spans="5:6" ht="13.2">
      <c r="E596" t="b">
        <v>0</v>
      </c>
      <c r="F596" s="133"/>
    </row>
    <row r="597" spans="5:6" ht="13.2">
      <c r="E597" t="b">
        <v>0</v>
      </c>
      <c r="F597" s="133"/>
    </row>
    <row r="598" spans="5:6" ht="13.2">
      <c r="E598" t="b">
        <v>0</v>
      </c>
      <c r="F598" s="133"/>
    </row>
    <row r="599" spans="5:6" ht="13.2">
      <c r="E599" t="b">
        <v>0</v>
      </c>
      <c r="F599" s="133"/>
    </row>
    <row r="600" spans="5:6" ht="13.2">
      <c r="E600" t="b">
        <v>0</v>
      </c>
      <c r="F600" s="133"/>
    </row>
    <row r="601" spans="5:6" ht="13.2">
      <c r="E601" t="b">
        <v>0</v>
      </c>
      <c r="F601" s="133"/>
    </row>
    <row r="602" spans="5:6" ht="13.2">
      <c r="E602" t="b">
        <v>0</v>
      </c>
      <c r="F602" s="133"/>
    </row>
    <row r="603" spans="5:6" ht="13.2">
      <c r="E603" t="b">
        <v>0</v>
      </c>
      <c r="F603" s="133"/>
    </row>
    <row r="604" spans="5:6" ht="13.2">
      <c r="E604" t="b">
        <v>0</v>
      </c>
      <c r="F604" s="133"/>
    </row>
    <row r="605" spans="5:6" ht="13.2">
      <c r="E605" t="b">
        <v>0</v>
      </c>
      <c r="F605" s="133"/>
    </row>
    <row r="606" spans="5:6" ht="13.2">
      <c r="E606" t="b">
        <v>0</v>
      </c>
      <c r="F606" s="133"/>
    </row>
    <row r="607" spans="5:6" ht="13.2">
      <c r="E607" t="b">
        <v>0</v>
      </c>
      <c r="F607" s="133"/>
    </row>
    <row r="608" spans="5:6" ht="13.2">
      <c r="E608" t="b">
        <v>0</v>
      </c>
      <c r="F608" s="133"/>
    </row>
    <row r="609" spans="5:6" ht="13.2">
      <c r="E609" t="b">
        <v>0</v>
      </c>
      <c r="F609" s="133"/>
    </row>
    <row r="610" spans="5:6" ht="13.2">
      <c r="E610" t="b">
        <v>0</v>
      </c>
      <c r="F610" s="133"/>
    </row>
    <row r="611" spans="5:6" ht="13.2">
      <c r="E611" t="b">
        <v>0</v>
      </c>
      <c r="F611" s="133"/>
    </row>
    <row r="612" spans="5:6" ht="13.2">
      <c r="E612" t="b">
        <v>0</v>
      </c>
      <c r="F612" s="133"/>
    </row>
    <row r="613" spans="5:6" ht="13.2">
      <c r="E613" t="b">
        <v>0</v>
      </c>
      <c r="F613" s="133"/>
    </row>
    <row r="614" spans="5:6" ht="13.2">
      <c r="E614" t="b">
        <v>0</v>
      </c>
      <c r="F614" s="133"/>
    </row>
    <row r="615" spans="5:6" ht="13.2">
      <c r="E615" t="b">
        <v>0</v>
      </c>
      <c r="F615" s="133"/>
    </row>
    <row r="616" spans="5:6" ht="13.2">
      <c r="E616" t="b">
        <v>0</v>
      </c>
      <c r="F616" s="133"/>
    </row>
    <row r="617" spans="5:6" ht="13.2">
      <c r="E617" t="b">
        <v>0</v>
      </c>
      <c r="F617" s="133"/>
    </row>
    <row r="618" spans="5:6" ht="13.2">
      <c r="E618" t="b">
        <v>0</v>
      </c>
      <c r="F618" s="133"/>
    </row>
    <row r="619" spans="5:6" ht="13.2">
      <c r="E619" t="b">
        <v>0</v>
      </c>
      <c r="F619" s="133"/>
    </row>
    <row r="620" spans="5:6" ht="13.2">
      <c r="E620" t="b">
        <v>0</v>
      </c>
      <c r="F620" s="133"/>
    </row>
    <row r="621" spans="5:6" ht="13.2">
      <c r="E621" t="b">
        <v>0</v>
      </c>
      <c r="F621" s="133"/>
    </row>
    <row r="622" spans="5:6" ht="13.2">
      <c r="E622" t="b">
        <v>0</v>
      </c>
      <c r="F622" s="133"/>
    </row>
    <row r="623" spans="5:6" ht="13.2">
      <c r="E623" t="b">
        <v>0</v>
      </c>
      <c r="F623" s="133"/>
    </row>
    <row r="624" spans="5:6" ht="13.2">
      <c r="E624" t="b">
        <v>0</v>
      </c>
      <c r="F624" s="133"/>
    </row>
    <row r="625" spans="5:6" ht="13.2">
      <c r="E625" t="b">
        <v>0</v>
      </c>
      <c r="F625" s="133"/>
    </row>
    <row r="626" spans="5:6" ht="13.2">
      <c r="E626" t="b">
        <v>0</v>
      </c>
      <c r="F626" s="133"/>
    </row>
    <row r="627" spans="5:6" ht="13.2">
      <c r="E627" t="b">
        <v>0</v>
      </c>
      <c r="F627" s="133"/>
    </row>
    <row r="628" spans="5:6" ht="13.2">
      <c r="E628" t="b">
        <v>0</v>
      </c>
      <c r="F628" s="133"/>
    </row>
    <row r="629" spans="5:6" ht="13.2">
      <c r="E629" t="b">
        <v>0</v>
      </c>
      <c r="F629" s="133"/>
    </row>
    <row r="630" spans="5:6" ht="13.2">
      <c r="E630" t="b">
        <v>0</v>
      </c>
      <c r="F630" s="133"/>
    </row>
    <row r="631" spans="5:6" ht="13.2">
      <c r="E631" t="b">
        <v>0</v>
      </c>
      <c r="F631" s="133"/>
    </row>
    <row r="632" spans="5:6" ht="13.2">
      <c r="E632" t="b">
        <v>0</v>
      </c>
      <c r="F632" s="133"/>
    </row>
    <row r="633" spans="5:6" ht="13.2">
      <c r="E633" t="b">
        <v>0</v>
      </c>
      <c r="F633" s="133"/>
    </row>
    <row r="634" spans="5:6" ht="13.2">
      <c r="E634" t="b">
        <v>0</v>
      </c>
      <c r="F634" s="133"/>
    </row>
    <row r="635" spans="5:6" ht="13.2">
      <c r="E635" t="b">
        <v>0</v>
      </c>
      <c r="F635" s="133"/>
    </row>
    <row r="636" spans="5:6" ht="13.2">
      <c r="E636" t="b">
        <v>0</v>
      </c>
      <c r="F636" s="133"/>
    </row>
    <row r="637" spans="5:6" ht="13.2">
      <c r="E637" t="b">
        <v>0</v>
      </c>
      <c r="F637" s="133"/>
    </row>
    <row r="638" spans="5:6" ht="13.2">
      <c r="E638" t="b">
        <v>0</v>
      </c>
      <c r="F638" s="133"/>
    </row>
    <row r="639" spans="5:6" ht="13.2">
      <c r="E639" t="b">
        <v>0</v>
      </c>
      <c r="F639" s="133"/>
    </row>
    <row r="640" spans="5:6" ht="13.2">
      <c r="E640" t="b">
        <v>0</v>
      </c>
      <c r="F640" s="133"/>
    </row>
    <row r="641" spans="5:6" ht="13.2">
      <c r="E641" t="b">
        <v>0</v>
      </c>
      <c r="F641" s="133"/>
    </row>
    <row r="642" spans="5:6" ht="13.2">
      <c r="E642" t="b">
        <v>0</v>
      </c>
      <c r="F642" s="133"/>
    </row>
    <row r="643" spans="5:6" ht="13.2">
      <c r="E643" t="b">
        <v>0</v>
      </c>
      <c r="F643" s="133"/>
    </row>
    <row r="644" spans="5:6" ht="13.2">
      <c r="E644" t="b">
        <v>0</v>
      </c>
      <c r="F644" s="133"/>
    </row>
    <row r="645" spans="5:6" ht="13.2">
      <c r="E645" t="b">
        <v>0</v>
      </c>
      <c r="F645" s="133"/>
    </row>
    <row r="646" spans="5:6" ht="13.2">
      <c r="E646" t="b">
        <v>0</v>
      </c>
      <c r="F646" s="133"/>
    </row>
    <row r="647" spans="5:6" ht="13.2">
      <c r="E647" t="b">
        <v>0</v>
      </c>
      <c r="F647" s="133"/>
    </row>
    <row r="648" spans="5:6" ht="13.2">
      <c r="E648" t="b">
        <v>0</v>
      </c>
      <c r="F648" s="133"/>
    </row>
    <row r="649" spans="5:6" ht="13.2">
      <c r="E649" t="b">
        <v>0</v>
      </c>
      <c r="F649" s="133"/>
    </row>
    <row r="650" spans="5:6" ht="13.2">
      <c r="E650" t="b">
        <v>0</v>
      </c>
      <c r="F650" s="133"/>
    </row>
    <row r="651" spans="5:6" ht="13.2">
      <c r="E651" t="b">
        <v>0</v>
      </c>
      <c r="F651" s="133"/>
    </row>
    <row r="652" spans="5:6" ht="13.2">
      <c r="E652" t="b">
        <v>0</v>
      </c>
      <c r="F652" s="133"/>
    </row>
    <row r="653" spans="5:6" ht="13.2">
      <c r="E653" t="b">
        <v>0</v>
      </c>
      <c r="F653" s="133"/>
    </row>
    <row r="654" spans="5:6" ht="13.2">
      <c r="E654" t="b">
        <v>0</v>
      </c>
      <c r="F654" s="133"/>
    </row>
    <row r="655" spans="5:6" ht="13.2">
      <c r="E655" t="b">
        <v>0</v>
      </c>
      <c r="F655" s="133"/>
    </row>
    <row r="656" spans="5:6" ht="13.2">
      <c r="E656" t="b">
        <v>0</v>
      </c>
      <c r="F656" s="133"/>
    </row>
    <row r="657" spans="5:6" ht="13.2">
      <c r="E657" t="b">
        <v>0</v>
      </c>
      <c r="F657" s="133"/>
    </row>
    <row r="658" spans="5:6" ht="13.2">
      <c r="E658" t="b">
        <v>0</v>
      </c>
      <c r="F658" s="133"/>
    </row>
    <row r="659" spans="5:6" ht="13.2">
      <c r="E659" t="b">
        <v>0</v>
      </c>
      <c r="F659" s="133"/>
    </row>
    <row r="660" spans="5:6" ht="13.2">
      <c r="E660" t="b">
        <v>0</v>
      </c>
      <c r="F660" s="133"/>
    </row>
    <row r="661" spans="5:6" ht="13.2">
      <c r="E661" t="b">
        <v>0</v>
      </c>
      <c r="F661" s="133"/>
    </row>
    <row r="662" spans="5:6" ht="13.2">
      <c r="E662" t="b">
        <v>0</v>
      </c>
      <c r="F662" s="133"/>
    </row>
    <row r="663" spans="5:6" ht="13.2">
      <c r="E663" t="b">
        <v>0</v>
      </c>
      <c r="F663" s="133"/>
    </row>
    <row r="664" spans="5:6" ht="13.2">
      <c r="E664" t="b">
        <v>0</v>
      </c>
      <c r="F664" s="133"/>
    </row>
    <row r="665" spans="5:6" ht="13.2">
      <c r="E665" t="b">
        <v>0</v>
      </c>
      <c r="F665" s="133"/>
    </row>
    <row r="666" spans="5:6" ht="13.2">
      <c r="E666" t="b">
        <v>0</v>
      </c>
      <c r="F666" s="133"/>
    </row>
    <row r="667" spans="5:6" ht="13.2">
      <c r="E667" t="b">
        <v>0</v>
      </c>
      <c r="F667" s="133"/>
    </row>
    <row r="668" spans="5:6" ht="13.2">
      <c r="E668" t="b">
        <v>0</v>
      </c>
      <c r="F668" s="133"/>
    </row>
    <row r="669" spans="5:6" ht="13.2">
      <c r="E669" t="b">
        <v>0</v>
      </c>
      <c r="F669" s="133"/>
    </row>
    <row r="670" spans="5:6" ht="13.2">
      <c r="E670" t="b">
        <v>0</v>
      </c>
      <c r="F670" s="133"/>
    </row>
    <row r="671" spans="5:6" ht="13.2">
      <c r="E671" t="b">
        <v>0</v>
      </c>
      <c r="F671" s="133"/>
    </row>
    <row r="672" spans="5:6" ht="13.2">
      <c r="E672" t="b">
        <v>0</v>
      </c>
      <c r="F672" s="133"/>
    </row>
    <row r="673" spans="5:6" ht="13.2">
      <c r="E673" t="b">
        <v>0</v>
      </c>
      <c r="F673" s="133"/>
    </row>
    <row r="674" spans="5:6" ht="13.2">
      <c r="E674" t="b">
        <v>0</v>
      </c>
      <c r="F674" s="133"/>
    </row>
    <row r="675" spans="5:6" ht="13.2">
      <c r="E675" t="b">
        <v>0</v>
      </c>
      <c r="F675" s="133"/>
    </row>
    <row r="676" spans="5:6" ht="13.2">
      <c r="E676" t="b">
        <v>0</v>
      </c>
      <c r="F676" s="133"/>
    </row>
    <row r="677" spans="5:6" ht="13.2">
      <c r="E677" t="b">
        <v>0</v>
      </c>
      <c r="F677" s="133"/>
    </row>
    <row r="678" spans="5:6" ht="13.2">
      <c r="E678" t="b">
        <v>0</v>
      </c>
      <c r="F678" s="133"/>
    </row>
    <row r="679" spans="5:6" ht="13.2">
      <c r="E679" t="b">
        <v>0</v>
      </c>
      <c r="F679" s="133"/>
    </row>
    <row r="680" spans="5:6" ht="13.2">
      <c r="E680" t="b">
        <v>0</v>
      </c>
      <c r="F680" s="133"/>
    </row>
    <row r="681" spans="5:6" ht="13.2">
      <c r="E681" t="b">
        <v>0</v>
      </c>
      <c r="F681" s="133"/>
    </row>
    <row r="682" spans="5:6" ht="13.2">
      <c r="E682" t="b">
        <v>0</v>
      </c>
      <c r="F682" s="133"/>
    </row>
    <row r="683" spans="5:6" ht="13.2">
      <c r="E683" t="b">
        <v>0</v>
      </c>
      <c r="F683" s="133"/>
    </row>
    <row r="684" spans="5:6" ht="13.2">
      <c r="E684" t="b">
        <v>0</v>
      </c>
      <c r="F684" s="133"/>
    </row>
    <row r="685" spans="5:6" ht="13.2">
      <c r="E685" t="b">
        <v>0</v>
      </c>
      <c r="F685" s="133"/>
    </row>
    <row r="686" spans="5:6" ht="13.2">
      <c r="E686" t="b">
        <v>0</v>
      </c>
      <c r="F686" s="133"/>
    </row>
    <row r="687" spans="5:6" ht="13.2">
      <c r="E687" t="b">
        <v>0</v>
      </c>
      <c r="F687" s="133"/>
    </row>
    <row r="688" spans="5:6" ht="13.2">
      <c r="E688" t="b">
        <v>0</v>
      </c>
      <c r="F688" s="133"/>
    </row>
    <row r="689" spans="5:6" ht="13.2">
      <c r="E689" t="b">
        <v>0</v>
      </c>
      <c r="F689" s="133"/>
    </row>
    <row r="690" spans="5:6" ht="13.2">
      <c r="E690" t="b">
        <v>0</v>
      </c>
      <c r="F690" s="133"/>
    </row>
    <row r="691" spans="5:6" ht="13.2">
      <c r="E691" t="b">
        <v>0</v>
      </c>
      <c r="F691" s="133"/>
    </row>
    <row r="692" spans="5:6" ht="13.2">
      <c r="E692" t="b">
        <v>0</v>
      </c>
      <c r="F692" s="133"/>
    </row>
    <row r="693" spans="5:6" ht="13.2">
      <c r="E693" t="b">
        <v>0</v>
      </c>
      <c r="F693" s="133"/>
    </row>
    <row r="694" spans="5:6" ht="13.2">
      <c r="E694" t="b">
        <v>0</v>
      </c>
      <c r="F694" s="133"/>
    </row>
    <row r="695" spans="5:6" ht="13.2">
      <c r="E695" t="b">
        <v>0</v>
      </c>
      <c r="F695" s="133"/>
    </row>
    <row r="696" spans="5:6" ht="13.2">
      <c r="E696" t="b">
        <v>0</v>
      </c>
      <c r="F696" s="133"/>
    </row>
    <row r="697" spans="5:6" ht="13.2">
      <c r="E697" t="b">
        <v>0</v>
      </c>
      <c r="F697" s="133"/>
    </row>
    <row r="698" spans="5:6" ht="13.2">
      <c r="E698" t="b">
        <v>0</v>
      </c>
      <c r="F698" s="133"/>
    </row>
    <row r="699" spans="5:6" ht="13.2">
      <c r="E699" t="b">
        <v>0</v>
      </c>
      <c r="F699" s="133"/>
    </row>
    <row r="700" spans="5:6" ht="13.2">
      <c r="E700" t="b">
        <v>0</v>
      </c>
      <c r="F700" s="133"/>
    </row>
    <row r="701" spans="5:6" ht="13.2">
      <c r="E701" t="b">
        <v>0</v>
      </c>
      <c r="F701" s="133"/>
    </row>
    <row r="702" spans="5:6" ht="13.2">
      <c r="E702" t="b">
        <v>0</v>
      </c>
      <c r="F702" s="133"/>
    </row>
    <row r="703" spans="5:6" ht="13.2">
      <c r="E703" t="b">
        <v>0</v>
      </c>
      <c r="F703" s="133"/>
    </row>
    <row r="704" spans="5:6" ht="13.2">
      <c r="E704" t="b">
        <v>0</v>
      </c>
      <c r="F704" s="133"/>
    </row>
    <row r="705" spans="5:6" ht="13.2">
      <c r="E705" t="b">
        <v>0</v>
      </c>
      <c r="F705" s="133"/>
    </row>
    <row r="706" spans="5:6" ht="13.2">
      <c r="E706" t="b">
        <v>0</v>
      </c>
      <c r="F706" s="133"/>
    </row>
    <row r="707" spans="5:6" ht="13.2">
      <c r="E707" t="b">
        <v>0</v>
      </c>
      <c r="F707" s="133"/>
    </row>
    <row r="708" spans="5:6" ht="13.2">
      <c r="E708" t="b">
        <v>0</v>
      </c>
      <c r="F708" s="133"/>
    </row>
    <row r="709" spans="5:6" ht="13.2">
      <c r="E709" t="b">
        <v>0</v>
      </c>
      <c r="F709" s="133"/>
    </row>
    <row r="710" spans="5:6" ht="13.2">
      <c r="E710" t="b">
        <v>0</v>
      </c>
      <c r="F710" s="133"/>
    </row>
    <row r="711" spans="5:6" ht="13.2">
      <c r="E711" t="b">
        <v>0</v>
      </c>
      <c r="F711" s="133"/>
    </row>
    <row r="712" spans="5:6" ht="13.2">
      <c r="E712" t="b">
        <v>0</v>
      </c>
      <c r="F712" s="133"/>
    </row>
    <row r="713" spans="5:6" ht="13.2">
      <c r="E713" t="b">
        <v>0</v>
      </c>
      <c r="F713" s="133"/>
    </row>
    <row r="714" spans="5:6" ht="13.2">
      <c r="E714" t="b">
        <v>0</v>
      </c>
      <c r="F714" s="133"/>
    </row>
    <row r="715" spans="5:6" ht="13.2">
      <c r="E715" t="b">
        <v>0</v>
      </c>
      <c r="F715" s="133"/>
    </row>
    <row r="716" spans="5:6" ht="13.2">
      <c r="E716" t="b">
        <v>0</v>
      </c>
      <c r="F716" s="133"/>
    </row>
    <row r="717" spans="5:6" ht="13.2">
      <c r="E717" t="b">
        <v>0</v>
      </c>
      <c r="F717" s="133"/>
    </row>
    <row r="718" spans="5:6" ht="13.2">
      <c r="E718" t="b">
        <v>0</v>
      </c>
      <c r="F718" s="133"/>
    </row>
    <row r="719" spans="5:6" ht="13.2">
      <c r="E719" t="b">
        <v>0</v>
      </c>
      <c r="F719" s="133"/>
    </row>
    <row r="720" spans="5:6" ht="13.2">
      <c r="E720" t="b">
        <v>0</v>
      </c>
      <c r="F720" s="133"/>
    </row>
    <row r="721" spans="5:6" ht="13.2">
      <c r="E721" t="b">
        <v>0</v>
      </c>
      <c r="F721" s="133"/>
    </row>
    <row r="722" spans="5:6" ht="13.2">
      <c r="E722" t="b">
        <v>0</v>
      </c>
      <c r="F722" s="133"/>
    </row>
    <row r="723" spans="5:6" ht="13.2">
      <c r="E723" t="b">
        <v>0</v>
      </c>
      <c r="F723" s="133"/>
    </row>
    <row r="724" spans="5:6" ht="13.2">
      <c r="E724" t="b">
        <v>0</v>
      </c>
      <c r="F724" s="133"/>
    </row>
    <row r="725" spans="5:6" ht="13.2">
      <c r="E725" t="b">
        <v>0</v>
      </c>
      <c r="F725" s="133"/>
    </row>
    <row r="726" spans="5:6" ht="13.2">
      <c r="E726" t="b">
        <v>0</v>
      </c>
      <c r="F726" s="133"/>
    </row>
    <row r="727" spans="5:6" ht="13.2">
      <c r="E727" t="b">
        <v>0</v>
      </c>
      <c r="F727" s="133"/>
    </row>
    <row r="728" spans="5:6" ht="13.2">
      <c r="E728" t="b">
        <v>0</v>
      </c>
      <c r="F728" s="133"/>
    </row>
    <row r="729" spans="5:6" ht="13.2">
      <c r="E729" t="b">
        <v>0</v>
      </c>
      <c r="F729" s="133"/>
    </row>
    <row r="730" spans="5:6" ht="13.2">
      <c r="E730" t="b">
        <v>0</v>
      </c>
      <c r="F730" s="133"/>
    </row>
    <row r="731" spans="5:6" ht="13.2">
      <c r="E731" t="b">
        <v>0</v>
      </c>
      <c r="F731" s="133"/>
    </row>
    <row r="732" spans="5:6" ht="13.2">
      <c r="E732" t="b">
        <v>0</v>
      </c>
      <c r="F732" s="133"/>
    </row>
    <row r="733" spans="5:6" ht="13.2">
      <c r="E733" t="b">
        <v>0</v>
      </c>
      <c r="F733" s="133"/>
    </row>
    <row r="734" spans="5:6" ht="13.2">
      <c r="E734" t="b">
        <v>0</v>
      </c>
      <c r="F734" s="133"/>
    </row>
    <row r="735" spans="5:6" ht="13.2">
      <c r="E735" t="b">
        <v>0</v>
      </c>
      <c r="F735" s="133"/>
    </row>
    <row r="736" spans="5:6" ht="13.2">
      <c r="E736" t="b">
        <v>0</v>
      </c>
      <c r="F736" s="133"/>
    </row>
    <row r="737" spans="5:6" ht="13.2">
      <c r="E737" t="b">
        <v>0</v>
      </c>
      <c r="F737" s="133"/>
    </row>
    <row r="738" spans="5:6" ht="13.2">
      <c r="E738" t="b">
        <v>0</v>
      </c>
      <c r="F738" s="133"/>
    </row>
    <row r="739" spans="5:6" ht="13.2">
      <c r="E739" t="b">
        <v>0</v>
      </c>
      <c r="F739" s="133"/>
    </row>
    <row r="740" spans="5:6" ht="13.2">
      <c r="E740" t="b">
        <v>0</v>
      </c>
      <c r="F740" s="133"/>
    </row>
    <row r="741" spans="5:6" ht="13.2">
      <c r="E741" t="b">
        <v>0</v>
      </c>
      <c r="F741" s="133"/>
    </row>
    <row r="742" spans="5:6" ht="13.2">
      <c r="E742" t="b">
        <v>0</v>
      </c>
      <c r="F742" s="133"/>
    </row>
    <row r="743" spans="5:6" ht="13.2">
      <c r="E743" t="b">
        <v>0</v>
      </c>
      <c r="F743" s="133"/>
    </row>
    <row r="744" spans="5:6" ht="13.2">
      <c r="E744" t="b">
        <v>0</v>
      </c>
      <c r="F744" s="133"/>
    </row>
    <row r="745" spans="5:6" ht="13.2">
      <c r="E745" t="b">
        <v>0</v>
      </c>
      <c r="F745" s="133"/>
    </row>
    <row r="746" spans="5:6" ht="13.2">
      <c r="E746" t="b">
        <v>0</v>
      </c>
      <c r="F746" s="133"/>
    </row>
    <row r="747" spans="5:6" ht="13.2">
      <c r="E747" t="b">
        <v>0</v>
      </c>
      <c r="F747" s="133"/>
    </row>
    <row r="748" spans="5:6" ht="13.2">
      <c r="E748" t="b">
        <v>0</v>
      </c>
      <c r="F748" s="133"/>
    </row>
    <row r="749" spans="5:6" ht="13.2">
      <c r="E749" t="b">
        <v>0</v>
      </c>
      <c r="F749" s="133"/>
    </row>
    <row r="750" spans="5:6" ht="13.2">
      <c r="E750" t="b">
        <v>0</v>
      </c>
      <c r="F750" s="133"/>
    </row>
    <row r="751" spans="5:6" ht="13.2">
      <c r="E751" t="b">
        <v>0</v>
      </c>
      <c r="F751" s="133"/>
    </row>
    <row r="752" spans="5:6" ht="13.2">
      <c r="E752" t="b">
        <v>0</v>
      </c>
      <c r="F752" s="133"/>
    </row>
    <row r="753" spans="5:6" ht="13.2">
      <c r="E753" t="b">
        <v>0</v>
      </c>
      <c r="F753" s="133"/>
    </row>
    <row r="754" spans="5:6" ht="13.2">
      <c r="E754" t="b">
        <v>0</v>
      </c>
      <c r="F754" s="133"/>
    </row>
    <row r="755" spans="5:6" ht="13.2">
      <c r="E755" t="b">
        <v>0</v>
      </c>
      <c r="F755" s="133"/>
    </row>
    <row r="756" spans="5:6" ht="13.2">
      <c r="E756" t="b">
        <v>0</v>
      </c>
      <c r="F756" s="133"/>
    </row>
    <row r="757" spans="5:6" ht="13.2">
      <c r="E757" t="b">
        <v>0</v>
      </c>
      <c r="F757" s="133"/>
    </row>
    <row r="758" spans="5:6" ht="13.2">
      <c r="E758" t="b">
        <v>0</v>
      </c>
      <c r="F758" s="133"/>
    </row>
    <row r="759" spans="5:6" ht="13.2">
      <c r="E759" t="b">
        <v>0</v>
      </c>
      <c r="F759" s="133"/>
    </row>
    <row r="760" spans="5:6" ht="13.2">
      <c r="E760" t="b">
        <v>0</v>
      </c>
      <c r="F760" s="133"/>
    </row>
    <row r="761" spans="5:6" ht="13.2">
      <c r="E761" t="b">
        <v>0</v>
      </c>
      <c r="F761" s="133"/>
    </row>
    <row r="762" spans="5:6" ht="13.2">
      <c r="E762" t="b">
        <v>0</v>
      </c>
      <c r="F762" s="133"/>
    </row>
    <row r="763" spans="5:6" ht="13.2">
      <c r="E763" t="b">
        <v>0</v>
      </c>
      <c r="F763" s="133"/>
    </row>
    <row r="764" spans="5:6" ht="13.2">
      <c r="E764" t="b">
        <v>0</v>
      </c>
      <c r="F764" s="133"/>
    </row>
    <row r="765" spans="5:6" ht="13.2">
      <c r="E765" t="b">
        <v>0</v>
      </c>
      <c r="F765" s="133"/>
    </row>
    <row r="766" spans="5:6" ht="13.2">
      <c r="E766" t="b">
        <v>0</v>
      </c>
      <c r="F766" s="133"/>
    </row>
    <row r="767" spans="5:6" ht="13.2">
      <c r="E767" t="b">
        <v>0</v>
      </c>
      <c r="F767" s="133"/>
    </row>
    <row r="768" spans="5:6" ht="13.2">
      <c r="E768" t="b">
        <v>0</v>
      </c>
      <c r="F768" s="133"/>
    </row>
    <row r="769" spans="5:6" ht="13.2">
      <c r="E769" t="b">
        <v>0</v>
      </c>
      <c r="F769" s="133"/>
    </row>
    <row r="770" spans="5:6" ht="13.2">
      <c r="E770" t="b">
        <v>0</v>
      </c>
      <c r="F770" s="133"/>
    </row>
    <row r="771" spans="5:6" ht="13.2">
      <c r="E771" t="b">
        <v>0</v>
      </c>
      <c r="F771" s="133"/>
    </row>
    <row r="772" spans="5:6" ht="13.2">
      <c r="E772" t="b">
        <v>0</v>
      </c>
      <c r="F772" s="133"/>
    </row>
    <row r="773" spans="5:6" ht="13.2">
      <c r="E773" t="b">
        <v>0</v>
      </c>
      <c r="F773" s="133"/>
    </row>
    <row r="774" spans="5:6" ht="13.2">
      <c r="E774" t="b">
        <v>0</v>
      </c>
      <c r="F774" s="133"/>
    </row>
    <row r="775" spans="5:6" ht="13.2">
      <c r="E775" t="b">
        <v>0</v>
      </c>
      <c r="F775" s="133"/>
    </row>
    <row r="776" spans="5:6" ht="13.2">
      <c r="E776" t="b">
        <v>0</v>
      </c>
      <c r="F776" s="133"/>
    </row>
    <row r="777" spans="5:6" ht="13.2">
      <c r="E777" t="b">
        <v>0</v>
      </c>
      <c r="F777" s="133"/>
    </row>
    <row r="778" spans="5:6" ht="13.2">
      <c r="E778" t="b">
        <v>0</v>
      </c>
      <c r="F778" s="133"/>
    </row>
    <row r="779" spans="5:6" ht="13.2">
      <c r="E779" t="b">
        <v>0</v>
      </c>
      <c r="F779" s="133"/>
    </row>
    <row r="780" spans="5:6" ht="13.2">
      <c r="E780" t="b">
        <v>0</v>
      </c>
      <c r="F780" s="133"/>
    </row>
    <row r="781" spans="5:6" ht="13.2">
      <c r="E781" t="b">
        <v>0</v>
      </c>
      <c r="F781" s="133"/>
    </row>
    <row r="782" spans="5:6" ht="13.2">
      <c r="E782" t="b">
        <v>0</v>
      </c>
      <c r="F782" s="133"/>
    </row>
    <row r="783" spans="5:6" ht="13.2">
      <c r="E783" t="b">
        <v>0</v>
      </c>
      <c r="F783" s="133"/>
    </row>
    <row r="784" spans="5:6" ht="13.2">
      <c r="E784" t="b">
        <v>0</v>
      </c>
      <c r="F784" s="133"/>
    </row>
    <row r="785" spans="5:6" ht="13.2">
      <c r="E785" t="b">
        <v>0</v>
      </c>
      <c r="F785" s="133"/>
    </row>
    <row r="786" spans="5:6" ht="13.2">
      <c r="E786" t="b">
        <v>0</v>
      </c>
      <c r="F786" s="133"/>
    </row>
    <row r="787" spans="5:6" ht="13.2">
      <c r="E787" t="b">
        <v>0</v>
      </c>
      <c r="F787" s="133"/>
    </row>
    <row r="788" spans="5:6" ht="13.2">
      <c r="E788" t="b">
        <v>0</v>
      </c>
      <c r="F788" s="133"/>
    </row>
    <row r="789" spans="5:6" ht="13.2">
      <c r="E789" t="b">
        <v>0</v>
      </c>
      <c r="F789" s="133"/>
    </row>
    <row r="790" spans="5:6" ht="13.2">
      <c r="E790" t="b">
        <v>0</v>
      </c>
      <c r="F790" s="133"/>
    </row>
    <row r="791" spans="5:6" ht="13.2">
      <c r="E791" t="b">
        <v>0</v>
      </c>
      <c r="F791" s="133"/>
    </row>
    <row r="792" spans="5:6" ht="13.2">
      <c r="E792" t="b">
        <v>0</v>
      </c>
      <c r="F792" s="133"/>
    </row>
    <row r="793" spans="5:6" ht="13.2">
      <c r="E793" t="b">
        <v>0</v>
      </c>
      <c r="F793" s="133"/>
    </row>
    <row r="794" spans="5:6" ht="13.2">
      <c r="E794" t="b">
        <v>0</v>
      </c>
      <c r="F794" s="133"/>
    </row>
    <row r="795" spans="5:6" ht="13.2">
      <c r="E795" t="b">
        <v>0</v>
      </c>
      <c r="F795" s="133"/>
    </row>
    <row r="796" spans="5:6" ht="13.2">
      <c r="E796" t="b">
        <v>0</v>
      </c>
      <c r="F796" s="133"/>
    </row>
    <row r="797" spans="5:6" ht="13.2">
      <c r="E797" t="b">
        <v>0</v>
      </c>
      <c r="F797" s="133"/>
    </row>
    <row r="798" spans="5:6" ht="13.2">
      <c r="E798" t="b">
        <v>0</v>
      </c>
      <c r="F798" s="133"/>
    </row>
    <row r="799" spans="5:6" ht="13.2">
      <c r="E799" t="b">
        <v>0</v>
      </c>
      <c r="F799" s="133"/>
    </row>
    <row r="800" spans="5:6" ht="13.2">
      <c r="E800" t="b">
        <v>0</v>
      </c>
      <c r="F800" s="133"/>
    </row>
    <row r="801" spans="5:6" ht="13.2">
      <c r="E801" t="b">
        <v>0</v>
      </c>
      <c r="F801" s="133"/>
    </row>
    <row r="802" spans="5:6" ht="13.2">
      <c r="E802" t="b">
        <v>0</v>
      </c>
      <c r="F802" s="133"/>
    </row>
    <row r="803" spans="5:6" ht="13.2">
      <c r="E803" t="b">
        <v>0</v>
      </c>
      <c r="F803" s="133"/>
    </row>
    <row r="804" spans="5:6" ht="13.2">
      <c r="E804" t="b">
        <v>0</v>
      </c>
      <c r="F804" s="133"/>
    </row>
    <row r="805" spans="5:6" ht="13.2">
      <c r="E805" t="b">
        <v>0</v>
      </c>
      <c r="F805" s="133"/>
    </row>
    <row r="806" spans="5:6" ht="13.2">
      <c r="E806" t="b">
        <v>0</v>
      </c>
      <c r="F806" s="133"/>
    </row>
    <row r="807" spans="5:6" ht="13.2">
      <c r="E807" t="b">
        <v>0</v>
      </c>
      <c r="F807" s="133"/>
    </row>
    <row r="808" spans="5:6" ht="13.2">
      <c r="E808" t="b">
        <v>0</v>
      </c>
      <c r="F808" s="133"/>
    </row>
    <row r="809" spans="5:6" ht="13.2">
      <c r="E809" t="b">
        <v>0</v>
      </c>
      <c r="F809" s="133"/>
    </row>
    <row r="810" spans="5:6" ht="13.2">
      <c r="E810" t="b">
        <v>0</v>
      </c>
      <c r="F810" s="133"/>
    </row>
    <row r="811" spans="5:6" ht="13.2">
      <c r="E811" t="b">
        <v>0</v>
      </c>
      <c r="F811" s="133"/>
    </row>
    <row r="812" spans="5:6" ht="13.2">
      <c r="E812" t="b">
        <v>0</v>
      </c>
      <c r="F812" s="133"/>
    </row>
    <row r="813" spans="5:6" ht="13.2">
      <c r="E813" t="b">
        <v>0</v>
      </c>
      <c r="F813" s="133"/>
    </row>
    <row r="814" spans="5:6" ht="13.2">
      <c r="E814" t="b">
        <v>0</v>
      </c>
      <c r="F814" s="133"/>
    </row>
    <row r="815" spans="5:6" ht="13.2">
      <c r="E815" t="b">
        <v>0</v>
      </c>
      <c r="F815" s="133"/>
    </row>
    <row r="816" spans="5:6" ht="13.2">
      <c r="E816" t="b">
        <v>0</v>
      </c>
      <c r="F816" s="133"/>
    </row>
    <row r="817" spans="5:6" ht="13.2">
      <c r="E817" t="b">
        <v>0</v>
      </c>
      <c r="F817" s="133"/>
    </row>
    <row r="818" spans="5:6" ht="13.2">
      <c r="E818" t="b">
        <v>0</v>
      </c>
      <c r="F818" s="133"/>
    </row>
    <row r="819" spans="5:6" ht="13.2">
      <c r="E819" t="b">
        <v>0</v>
      </c>
      <c r="F819" s="133"/>
    </row>
    <row r="820" spans="5:6" ht="13.2">
      <c r="E820" t="b">
        <v>0</v>
      </c>
      <c r="F820" s="133"/>
    </row>
    <row r="821" spans="5:6" ht="13.2">
      <c r="E821" t="b">
        <v>0</v>
      </c>
      <c r="F821" s="133"/>
    </row>
    <row r="822" spans="5:6" ht="13.2">
      <c r="E822" t="b">
        <v>0</v>
      </c>
      <c r="F822" s="133"/>
    </row>
    <row r="823" spans="5:6" ht="13.2">
      <c r="E823" t="b">
        <v>0</v>
      </c>
      <c r="F823" s="133"/>
    </row>
    <row r="824" spans="5:6" ht="13.2">
      <c r="E824" t="b">
        <v>0</v>
      </c>
      <c r="F824" s="133"/>
    </row>
    <row r="825" spans="5:6" ht="13.2">
      <c r="E825" t="b">
        <v>0</v>
      </c>
      <c r="F825" s="133"/>
    </row>
    <row r="826" spans="5:6" ht="13.2">
      <c r="E826" t="b">
        <v>0</v>
      </c>
      <c r="F826" s="133"/>
    </row>
    <row r="827" spans="5:6" ht="13.2">
      <c r="E827" t="b">
        <v>0</v>
      </c>
      <c r="F827" s="133"/>
    </row>
    <row r="828" spans="5:6" ht="13.2">
      <c r="E828" t="b">
        <v>0</v>
      </c>
      <c r="F828" s="133"/>
    </row>
    <row r="829" spans="5:6" ht="13.2">
      <c r="E829" t="b">
        <v>0</v>
      </c>
      <c r="F829" s="133"/>
    </row>
    <row r="830" spans="5:6" ht="13.2">
      <c r="E830" t="b">
        <v>0</v>
      </c>
      <c r="F830" s="133"/>
    </row>
    <row r="831" spans="5:6" ht="13.2">
      <c r="E831" t="b">
        <v>0</v>
      </c>
      <c r="F831" s="133"/>
    </row>
    <row r="832" spans="5:6" ht="13.2">
      <c r="E832" t="b">
        <v>0</v>
      </c>
      <c r="F832" s="133"/>
    </row>
    <row r="833" spans="5:6" ht="13.2">
      <c r="E833" t="b">
        <v>0</v>
      </c>
      <c r="F833" s="133"/>
    </row>
    <row r="834" spans="5:6" ht="13.2">
      <c r="E834" t="b">
        <v>0</v>
      </c>
      <c r="F834" s="133"/>
    </row>
    <row r="835" spans="5:6" ht="13.2">
      <c r="E835" t="b">
        <v>0</v>
      </c>
      <c r="F835" s="133"/>
    </row>
    <row r="836" spans="5:6" ht="13.2">
      <c r="E836" t="b">
        <v>0</v>
      </c>
      <c r="F836" s="133"/>
    </row>
    <row r="837" spans="5:6" ht="13.2">
      <c r="E837" t="b">
        <v>0</v>
      </c>
      <c r="F837" s="133"/>
    </row>
    <row r="838" spans="5:6" ht="13.2">
      <c r="E838" t="b">
        <v>0</v>
      </c>
      <c r="F838" s="133"/>
    </row>
    <row r="839" spans="5:6" ht="13.2">
      <c r="E839" t="b">
        <v>0</v>
      </c>
      <c r="F839" s="133"/>
    </row>
    <row r="840" spans="5:6" ht="13.2">
      <c r="E840" t="b">
        <v>0</v>
      </c>
      <c r="F840" s="133"/>
    </row>
    <row r="841" spans="5:6" ht="13.2">
      <c r="E841" t="b">
        <v>0</v>
      </c>
      <c r="F841" s="133"/>
    </row>
    <row r="842" spans="5:6" ht="13.2">
      <c r="E842" t="b">
        <v>0</v>
      </c>
      <c r="F842" s="133"/>
    </row>
    <row r="843" spans="5:6" ht="13.2">
      <c r="E843" t="b">
        <v>0</v>
      </c>
      <c r="F843" s="133"/>
    </row>
    <row r="844" spans="5:6" ht="13.2">
      <c r="E844" t="b">
        <v>0</v>
      </c>
      <c r="F844" s="133"/>
    </row>
    <row r="845" spans="5:6" ht="13.2">
      <c r="E845" t="b">
        <v>0</v>
      </c>
      <c r="F845" s="133"/>
    </row>
    <row r="846" spans="5:6" ht="13.2">
      <c r="E846" t="b">
        <v>0</v>
      </c>
      <c r="F846" s="133"/>
    </row>
    <row r="847" spans="5:6" ht="13.2">
      <c r="E847" t="b">
        <v>0</v>
      </c>
      <c r="F847" s="133"/>
    </row>
    <row r="848" spans="5:6" ht="13.2">
      <c r="E848" t="b">
        <v>0</v>
      </c>
      <c r="F848" s="133"/>
    </row>
    <row r="849" spans="5:6" ht="13.2">
      <c r="E849" t="b">
        <v>0</v>
      </c>
      <c r="F849" s="133"/>
    </row>
    <row r="850" spans="5:6" ht="13.2">
      <c r="E850" t="b">
        <v>0</v>
      </c>
      <c r="F850" s="133"/>
    </row>
    <row r="851" spans="5:6" ht="13.2">
      <c r="E851" t="b">
        <v>0</v>
      </c>
      <c r="F851" s="133"/>
    </row>
    <row r="852" spans="5:6" ht="13.2">
      <c r="E852" t="b">
        <v>0</v>
      </c>
      <c r="F852" s="133"/>
    </row>
    <row r="853" spans="5:6" ht="13.2">
      <c r="E853" t="b">
        <v>0</v>
      </c>
      <c r="F853" s="133"/>
    </row>
    <row r="854" spans="5:6" ht="13.2">
      <c r="E854" t="b">
        <v>0</v>
      </c>
      <c r="F854" s="133"/>
    </row>
    <row r="855" spans="5:6" ht="13.2">
      <c r="E855" t="b">
        <v>0</v>
      </c>
      <c r="F855" s="133"/>
    </row>
    <row r="856" spans="5:6" ht="13.2">
      <c r="E856" t="b">
        <v>0</v>
      </c>
      <c r="F856" s="133"/>
    </row>
    <row r="857" spans="5:6" ht="13.2">
      <c r="E857" t="b">
        <v>0</v>
      </c>
      <c r="F857" s="133"/>
    </row>
    <row r="858" spans="5:6" ht="13.2">
      <c r="E858" t="b">
        <v>0</v>
      </c>
      <c r="F858" s="133"/>
    </row>
    <row r="859" spans="5:6" ht="13.2">
      <c r="E859" t="b">
        <v>0</v>
      </c>
      <c r="F859" s="133"/>
    </row>
    <row r="860" spans="5:6" ht="13.2">
      <c r="E860" t="b">
        <v>0</v>
      </c>
      <c r="F860" s="133"/>
    </row>
    <row r="861" spans="5:6" ht="13.2">
      <c r="E861" t="b">
        <v>0</v>
      </c>
      <c r="F861" s="133"/>
    </row>
    <row r="862" spans="5:6" ht="13.2">
      <c r="E862" t="b">
        <v>0</v>
      </c>
      <c r="F862" s="133"/>
    </row>
    <row r="863" spans="5:6" ht="13.2">
      <c r="E863" t="b">
        <v>0</v>
      </c>
      <c r="F863" s="133"/>
    </row>
    <row r="864" spans="5:6" ht="13.2">
      <c r="E864" t="b">
        <v>0</v>
      </c>
      <c r="F864" s="133"/>
    </row>
    <row r="865" spans="5:6" ht="13.2">
      <c r="E865" t="b">
        <v>0</v>
      </c>
      <c r="F865" s="133"/>
    </row>
    <row r="866" spans="5:6" ht="13.2">
      <c r="E866" t="b">
        <v>0</v>
      </c>
      <c r="F866" s="133"/>
    </row>
    <row r="867" spans="5:6" ht="13.2">
      <c r="E867" t="b">
        <v>0</v>
      </c>
      <c r="F867" s="133"/>
    </row>
    <row r="868" spans="5:6" ht="13.2">
      <c r="E868" t="b">
        <v>0</v>
      </c>
      <c r="F868" s="133"/>
    </row>
    <row r="869" spans="5:6" ht="13.2">
      <c r="E869" t="b">
        <v>0</v>
      </c>
      <c r="F869" s="133"/>
    </row>
    <row r="870" spans="5:6" ht="13.2">
      <c r="E870" t="b">
        <v>0</v>
      </c>
      <c r="F870" s="133"/>
    </row>
    <row r="871" spans="5:6" ht="13.2">
      <c r="E871" t="b">
        <v>0</v>
      </c>
      <c r="F871" s="133"/>
    </row>
    <row r="872" spans="5:6" ht="13.2">
      <c r="E872" t="b">
        <v>0</v>
      </c>
      <c r="F872" s="133"/>
    </row>
    <row r="873" spans="5:6" ht="13.2">
      <c r="E873" t="b">
        <v>0</v>
      </c>
      <c r="F873" s="133"/>
    </row>
    <row r="874" spans="5:6" ht="13.2">
      <c r="E874" t="b">
        <v>0</v>
      </c>
      <c r="F874" s="133"/>
    </row>
    <row r="875" spans="5:6" ht="13.2">
      <c r="E875" t="b">
        <v>0</v>
      </c>
      <c r="F875" s="133"/>
    </row>
    <row r="876" spans="5:6" ht="13.2">
      <c r="E876" t="b">
        <v>0</v>
      </c>
      <c r="F876" s="133"/>
    </row>
    <row r="877" spans="5:6" ht="13.2">
      <c r="E877" t="b">
        <v>0</v>
      </c>
      <c r="F877" s="133"/>
    </row>
    <row r="878" spans="5:6" ht="13.2">
      <c r="E878" t="b">
        <v>0</v>
      </c>
      <c r="F878" s="133"/>
    </row>
    <row r="879" spans="5:6" ht="13.2">
      <c r="E879" t="b">
        <v>0</v>
      </c>
      <c r="F879" s="133"/>
    </row>
    <row r="880" spans="5:6" ht="13.2">
      <c r="E880" t="b">
        <v>0</v>
      </c>
      <c r="F880" s="133"/>
    </row>
    <row r="881" spans="5:6" ht="13.2">
      <c r="E881" t="b">
        <v>0</v>
      </c>
      <c r="F881" s="133"/>
    </row>
    <row r="882" spans="5:6" ht="13.2">
      <c r="E882" t="b">
        <v>0</v>
      </c>
      <c r="F882" s="133"/>
    </row>
    <row r="883" spans="5:6" ht="13.2">
      <c r="E883" t="b">
        <v>0</v>
      </c>
      <c r="F883" s="133"/>
    </row>
    <row r="884" spans="5:6" ht="13.2">
      <c r="E884" t="b">
        <v>0</v>
      </c>
      <c r="F884" s="133"/>
    </row>
    <row r="885" spans="5:6" ht="13.2">
      <c r="E885" t="b">
        <v>0</v>
      </c>
      <c r="F885" s="133"/>
    </row>
    <row r="886" spans="5:6" ht="13.2">
      <c r="E886" t="b">
        <v>0</v>
      </c>
      <c r="F886" s="133"/>
    </row>
    <row r="887" spans="5:6" ht="13.2">
      <c r="E887" t="b">
        <v>0</v>
      </c>
      <c r="F887" s="133"/>
    </row>
    <row r="888" spans="5:6" ht="13.2">
      <c r="E888" t="b">
        <v>0</v>
      </c>
      <c r="F888" s="133"/>
    </row>
    <row r="889" spans="5:6" ht="13.2">
      <c r="E889" t="b">
        <v>0</v>
      </c>
      <c r="F889" s="133"/>
    </row>
    <row r="890" spans="5:6" ht="13.2">
      <c r="E890" t="b">
        <v>0</v>
      </c>
      <c r="F890" s="133"/>
    </row>
    <row r="891" spans="5:6" ht="13.2">
      <c r="E891" t="b">
        <v>0</v>
      </c>
      <c r="F891" s="133"/>
    </row>
    <row r="892" spans="5:6" ht="13.2">
      <c r="E892" t="b">
        <v>0</v>
      </c>
      <c r="F892" s="133"/>
    </row>
    <row r="893" spans="5:6" ht="13.2">
      <c r="E893" t="b">
        <v>0</v>
      </c>
      <c r="F893" s="133"/>
    </row>
    <row r="894" spans="5:6" ht="13.2">
      <c r="E894" t="b">
        <v>0</v>
      </c>
      <c r="F894" s="133"/>
    </row>
    <row r="895" spans="5:6" ht="13.2">
      <c r="E895" t="b">
        <v>0</v>
      </c>
      <c r="F895" s="133"/>
    </row>
    <row r="896" spans="5:6" ht="13.2">
      <c r="E896" t="b">
        <v>0</v>
      </c>
      <c r="F896" s="133"/>
    </row>
    <row r="897" spans="5:6" ht="13.2">
      <c r="E897" t="b">
        <v>0</v>
      </c>
      <c r="F897" s="133"/>
    </row>
    <row r="898" spans="5:6" ht="13.2">
      <c r="E898" t="b">
        <v>0</v>
      </c>
      <c r="F898" s="133"/>
    </row>
    <row r="899" spans="5:6" ht="13.2">
      <c r="E899" t="b">
        <v>0</v>
      </c>
      <c r="F899" s="133"/>
    </row>
    <row r="900" spans="5:6" ht="13.2">
      <c r="E900" t="b">
        <v>0</v>
      </c>
      <c r="F900" s="133"/>
    </row>
    <row r="901" spans="5:6" ht="13.2">
      <c r="E901" t="b">
        <v>0</v>
      </c>
      <c r="F901" s="133"/>
    </row>
    <row r="902" spans="5:6" ht="13.2">
      <c r="E902" t="b">
        <v>0</v>
      </c>
      <c r="F902" s="133"/>
    </row>
    <row r="903" spans="5:6" ht="13.2">
      <c r="E903" t="b">
        <v>0</v>
      </c>
      <c r="F903" s="133"/>
    </row>
    <row r="904" spans="5:6" ht="13.2">
      <c r="E904" t="b">
        <v>0</v>
      </c>
      <c r="F904" s="133"/>
    </row>
    <row r="905" spans="5:6" ht="13.2">
      <c r="E905" t="b">
        <v>0</v>
      </c>
      <c r="F905" s="133"/>
    </row>
    <row r="906" spans="5:6" ht="13.2">
      <c r="E906" t="b">
        <v>0</v>
      </c>
      <c r="F906" s="133"/>
    </row>
    <row r="907" spans="5:6" ht="13.2">
      <c r="E907" t="b">
        <v>0</v>
      </c>
      <c r="F907" s="133"/>
    </row>
    <row r="908" spans="5:6" ht="13.2">
      <c r="E908" t="b">
        <v>0</v>
      </c>
      <c r="F908" s="133"/>
    </row>
    <row r="909" spans="5:6" ht="13.2">
      <c r="E909" t="b">
        <v>0</v>
      </c>
      <c r="F909" s="133"/>
    </row>
    <row r="910" spans="5:6" ht="13.2">
      <c r="E910" t="b">
        <v>0</v>
      </c>
      <c r="F910" s="133"/>
    </row>
    <row r="911" spans="5:6" ht="13.2">
      <c r="E911" t="b">
        <v>0</v>
      </c>
      <c r="F911" s="133"/>
    </row>
    <row r="912" spans="5:6" ht="13.2">
      <c r="E912" t="b">
        <v>0</v>
      </c>
      <c r="F912" s="133"/>
    </row>
    <row r="913" spans="5:6" ht="13.2">
      <c r="E913" t="b">
        <v>0</v>
      </c>
      <c r="F913" s="133"/>
    </row>
    <row r="914" spans="5:6" ht="13.2">
      <c r="E914" t="b">
        <v>0</v>
      </c>
      <c r="F914" s="133"/>
    </row>
    <row r="915" spans="5:6" ht="13.2">
      <c r="E915" t="b">
        <v>0</v>
      </c>
      <c r="F915" s="133"/>
    </row>
    <row r="916" spans="5:6" ht="13.2">
      <c r="E916" t="b">
        <v>0</v>
      </c>
      <c r="F916" s="133"/>
    </row>
    <row r="917" spans="5:6" ht="13.2">
      <c r="E917" t="b">
        <v>0</v>
      </c>
      <c r="F917" s="133"/>
    </row>
    <row r="918" spans="5:6" ht="13.2">
      <c r="E918" t="b">
        <v>0</v>
      </c>
      <c r="F918" s="133"/>
    </row>
    <row r="919" spans="5:6" ht="13.2">
      <c r="E919" t="b">
        <v>0</v>
      </c>
      <c r="F919" s="133"/>
    </row>
    <row r="920" spans="5:6" ht="13.2">
      <c r="E920" t="b">
        <v>0</v>
      </c>
      <c r="F920" s="133"/>
    </row>
    <row r="921" spans="5:6" ht="13.2">
      <c r="E921" t="b">
        <v>0</v>
      </c>
      <c r="F921" s="133"/>
    </row>
    <row r="922" spans="5:6" ht="13.2">
      <c r="E922" t="b">
        <v>0</v>
      </c>
      <c r="F922" s="133"/>
    </row>
    <row r="923" spans="5:6" ht="13.2">
      <c r="E923" t="b">
        <v>0</v>
      </c>
      <c r="F923" s="133"/>
    </row>
    <row r="924" spans="5:6" ht="13.2">
      <c r="E924" t="b">
        <v>0</v>
      </c>
      <c r="F924" s="133"/>
    </row>
    <row r="925" spans="5:6" ht="13.2">
      <c r="E925" t="b">
        <v>0</v>
      </c>
      <c r="F925" s="133"/>
    </row>
    <row r="926" spans="5:6" ht="13.2">
      <c r="E926" t="b">
        <v>0</v>
      </c>
      <c r="F926" s="133"/>
    </row>
    <row r="927" spans="5:6" ht="13.2">
      <c r="E927" t="b">
        <v>0</v>
      </c>
      <c r="F927" s="133"/>
    </row>
    <row r="928" spans="5:6" ht="13.2">
      <c r="E928" t="b">
        <v>0</v>
      </c>
      <c r="F928" s="133"/>
    </row>
    <row r="929" spans="5:6" ht="13.2">
      <c r="E929" t="b">
        <v>0</v>
      </c>
      <c r="F929" s="133"/>
    </row>
    <row r="930" spans="5:6" ht="13.2">
      <c r="E930" t="b">
        <v>0</v>
      </c>
      <c r="F930" s="133"/>
    </row>
    <row r="931" spans="5:6" ht="13.2">
      <c r="E931" t="b">
        <v>0</v>
      </c>
      <c r="F931" s="133"/>
    </row>
    <row r="932" spans="5:6" ht="13.2">
      <c r="E932" t="b">
        <v>0</v>
      </c>
      <c r="F932" s="133"/>
    </row>
    <row r="933" spans="5:6" ht="13.2">
      <c r="E933" t="b">
        <v>0</v>
      </c>
      <c r="F933" s="133"/>
    </row>
    <row r="934" spans="5:6" ht="13.2">
      <c r="E934" t="b">
        <v>0</v>
      </c>
      <c r="F934" s="133"/>
    </row>
    <row r="935" spans="5:6" ht="13.2">
      <c r="E935" t="b">
        <v>0</v>
      </c>
      <c r="F935" s="133"/>
    </row>
    <row r="936" spans="5:6" ht="13.2">
      <c r="E936" t="b">
        <v>0</v>
      </c>
      <c r="F936" s="133"/>
    </row>
    <row r="937" spans="5:6" ht="13.2">
      <c r="E937" t="b">
        <v>0</v>
      </c>
      <c r="F937" s="133"/>
    </row>
    <row r="938" spans="5:6" ht="13.2">
      <c r="E938" t="b">
        <v>0</v>
      </c>
      <c r="F938" s="133"/>
    </row>
    <row r="939" spans="5:6" ht="13.2">
      <c r="E939" t="b">
        <v>0</v>
      </c>
      <c r="F939" s="133"/>
    </row>
    <row r="940" spans="5:6" ht="13.2">
      <c r="E940" t="b">
        <v>0</v>
      </c>
      <c r="F940" s="133"/>
    </row>
    <row r="941" spans="5:6" ht="13.2">
      <c r="E941" t="b">
        <v>0</v>
      </c>
      <c r="F941" s="133"/>
    </row>
    <row r="942" spans="5:6" ht="13.2">
      <c r="E942" t="b">
        <v>0</v>
      </c>
      <c r="F942" s="133"/>
    </row>
    <row r="943" spans="5:6" ht="13.2">
      <c r="E943" t="b">
        <v>0</v>
      </c>
      <c r="F943" s="133"/>
    </row>
    <row r="944" spans="5:6" ht="13.2">
      <c r="E944" t="b">
        <v>0</v>
      </c>
      <c r="F944" s="133"/>
    </row>
    <row r="945" spans="5:6" ht="13.2">
      <c r="E945" t="b">
        <v>0</v>
      </c>
      <c r="F945" s="133"/>
    </row>
    <row r="946" spans="5:6" ht="13.2">
      <c r="E946" t="b">
        <v>0</v>
      </c>
      <c r="F946" s="133"/>
    </row>
    <row r="947" spans="5:6" ht="13.2">
      <c r="E947" t="b">
        <v>0</v>
      </c>
      <c r="F947" s="133"/>
    </row>
    <row r="948" spans="5:6" ht="13.2">
      <c r="E948" t="b">
        <v>0</v>
      </c>
      <c r="F948" s="133"/>
    </row>
    <row r="949" spans="5:6" ht="13.2">
      <c r="E949" t="b">
        <v>0</v>
      </c>
      <c r="F949" s="133"/>
    </row>
    <row r="950" spans="5:6" ht="13.2">
      <c r="E950" t="b">
        <v>0</v>
      </c>
      <c r="F950" s="133"/>
    </row>
    <row r="951" spans="5:6" ht="13.2">
      <c r="E951" t="b">
        <v>0</v>
      </c>
      <c r="F951" s="133"/>
    </row>
    <row r="952" spans="5:6" ht="13.2">
      <c r="E952" t="b">
        <v>0</v>
      </c>
      <c r="F952" s="133"/>
    </row>
    <row r="953" spans="5:6" ht="13.2">
      <c r="E953" t="b">
        <v>0</v>
      </c>
      <c r="F953" s="133"/>
    </row>
    <row r="954" spans="5:6" ht="13.2">
      <c r="E954" t="b">
        <v>0</v>
      </c>
      <c r="F954" s="133"/>
    </row>
    <row r="955" spans="5:6" ht="13.2">
      <c r="E955" t="b">
        <v>0</v>
      </c>
      <c r="F955" s="133"/>
    </row>
    <row r="956" spans="5:6" ht="13.2">
      <c r="E956" t="b">
        <v>0</v>
      </c>
      <c r="F956" s="133"/>
    </row>
    <row r="957" spans="5:6" ht="13.2">
      <c r="E957" t="b">
        <v>0</v>
      </c>
      <c r="F957" s="133"/>
    </row>
    <row r="958" spans="5:6" ht="13.2">
      <c r="E958" t="b">
        <v>0</v>
      </c>
      <c r="F958" s="133"/>
    </row>
    <row r="959" spans="5:6" ht="13.2">
      <c r="E959" t="b">
        <v>0</v>
      </c>
      <c r="F959" s="133"/>
    </row>
    <row r="960" spans="5:6" ht="13.2">
      <c r="E960" t="b">
        <v>0</v>
      </c>
      <c r="F960" s="133"/>
    </row>
    <row r="961" spans="5:6" ht="13.2">
      <c r="E961" t="b">
        <v>0</v>
      </c>
      <c r="F961" s="133"/>
    </row>
    <row r="962" spans="5:6" ht="13.2">
      <c r="E962" t="b">
        <v>0</v>
      </c>
      <c r="F962" s="133"/>
    </row>
    <row r="963" spans="5:6" ht="13.2">
      <c r="E963" t="b">
        <v>0</v>
      </c>
      <c r="F963" s="133"/>
    </row>
    <row r="964" spans="5:6" ht="13.2">
      <c r="E964" t="b">
        <v>0</v>
      </c>
      <c r="F964" s="133"/>
    </row>
    <row r="965" spans="5:6" ht="13.2">
      <c r="E965" t="b">
        <v>0</v>
      </c>
      <c r="F965" s="133"/>
    </row>
    <row r="966" spans="5:6" ht="13.2">
      <c r="E966" t="b">
        <v>0</v>
      </c>
      <c r="F966" s="133"/>
    </row>
    <row r="967" spans="5:6" ht="13.2">
      <c r="E967" t="b">
        <v>0</v>
      </c>
      <c r="F967" s="133"/>
    </row>
    <row r="968" spans="5:6" ht="13.2">
      <c r="E968" t="b">
        <v>0</v>
      </c>
      <c r="F968" s="133"/>
    </row>
    <row r="969" spans="5:6" ht="13.2">
      <c r="E969" t="b">
        <v>0</v>
      </c>
      <c r="F969" s="133"/>
    </row>
    <row r="970" spans="5:6" ht="13.2">
      <c r="E970" t="b">
        <v>0</v>
      </c>
      <c r="F970" s="133"/>
    </row>
    <row r="971" spans="5:6" ht="13.2">
      <c r="E971" t="b">
        <v>0</v>
      </c>
      <c r="F971" s="133"/>
    </row>
    <row r="972" spans="5:6" ht="13.2">
      <c r="E972" t="b">
        <v>0</v>
      </c>
      <c r="F972" s="133"/>
    </row>
    <row r="973" spans="5:6" ht="13.2">
      <c r="E973" t="b">
        <v>0</v>
      </c>
      <c r="F973" s="133"/>
    </row>
    <row r="974" spans="5:6" ht="13.2">
      <c r="E974" t="b">
        <v>0</v>
      </c>
      <c r="F974" s="133"/>
    </row>
    <row r="975" spans="5:6" ht="13.2">
      <c r="E975" t="b">
        <v>0</v>
      </c>
      <c r="F975" s="133"/>
    </row>
    <row r="976" spans="5:6" ht="13.2">
      <c r="E976" t="b">
        <v>0</v>
      </c>
      <c r="F976" s="133"/>
    </row>
    <row r="977" spans="5:6" ht="13.2">
      <c r="E977" t="b">
        <v>0</v>
      </c>
      <c r="F977" s="133"/>
    </row>
    <row r="978" spans="5:6" ht="13.2">
      <c r="E978" t="b">
        <v>0</v>
      </c>
      <c r="F978" s="133"/>
    </row>
    <row r="979" spans="5:6" ht="13.2">
      <c r="E979" t="b">
        <v>0</v>
      </c>
      <c r="F979" s="133"/>
    </row>
    <row r="980" spans="5:6" ht="13.2">
      <c r="E980" t="b">
        <v>0</v>
      </c>
      <c r="F980" s="133"/>
    </row>
    <row r="981" spans="5:6" ht="13.2">
      <c r="E981" t="b">
        <v>0</v>
      </c>
      <c r="F981" s="133"/>
    </row>
    <row r="982" spans="5:6" ht="13.2">
      <c r="E982" t="b">
        <v>0</v>
      </c>
      <c r="F982" s="133"/>
    </row>
    <row r="983" spans="5:6" ht="13.2">
      <c r="E983" t="b">
        <v>0</v>
      </c>
      <c r="F983" s="133"/>
    </row>
    <row r="984" spans="5:6" ht="13.2">
      <c r="E984" t="b">
        <v>0</v>
      </c>
      <c r="F984" s="133"/>
    </row>
    <row r="985" spans="5:6" ht="13.2">
      <c r="E985" t="b">
        <v>0</v>
      </c>
      <c r="F985" s="133"/>
    </row>
    <row r="986" spans="5:6" ht="13.2">
      <c r="E986" t="b">
        <v>0</v>
      </c>
      <c r="F986" s="133"/>
    </row>
    <row r="987" spans="5:6" ht="13.2">
      <c r="E987" t="b">
        <v>0</v>
      </c>
      <c r="F987" s="133"/>
    </row>
    <row r="988" spans="5:6" ht="13.2">
      <c r="E988" t="b">
        <v>0</v>
      </c>
      <c r="F988" s="133"/>
    </row>
    <row r="989" spans="5:6" ht="13.2">
      <c r="E989" t="b">
        <v>0</v>
      </c>
      <c r="F989" s="133"/>
    </row>
    <row r="990" spans="5:6" ht="13.2">
      <c r="E990" t="b">
        <v>0</v>
      </c>
      <c r="F990" s="133"/>
    </row>
    <row r="991" spans="5:6" ht="13.2">
      <c r="E991" t="b">
        <v>0</v>
      </c>
      <c r="F991" s="133"/>
    </row>
    <row r="992" spans="5:6" ht="13.2">
      <c r="E992" t="b">
        <v>0</v>
      </c>
      <c r="F992" s="133"/>
    </row>
    <row r="993" spans="5:6" ht="13.2">
      <c r="E993" t="b">
        <v>0</v>
      </c>
      <c r="F993" s="133"/>
    </row>
    <row r="994" spans="5:6" ht="13.2">
      <c r="E994" t="b">
        <v>0</v>
      </c>
      <c r="F994" s="133"/>
    </row>
    <row r="995" spans="5:6" ht="13.2">
      <c r="E995" t="b">
        <v>0</v>
      </c>
      <c r="F995" s="133"/>
    </row>
    <row r="996" spans="5:6" ht="13.2">
      <c r="E996" t="b">
        <v>0</v>
      </c>
      <c r="F996" s="133"/>
    </row>
    <row r="997" spans="5:6" ht="13.2">
      <c r="E997" t="b">
        <v>0</v>
      </c>
      <c r="F997" s="133"/>
    </row>
    <row r="998" spans="5:6" ht="13.2">
      <c r="E998" t="b">
        <v>0</v>
      </c>
      <c r="F998" s="133"/>
    </row>
    <row r="999" spans="5:6" ht="13.2">
      <c r="E999" t="b">
        <v>0</v>
      </c>
      <c r="F999" s="133"/>
    </row>
    <row r="1000" spans="5:6" ht="13.2">
      <c r="E1000" t="b">
        <v>0</v>
      </c>
      <c r="F1000" s="133"/>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outlinePr summaryBelow="0" summaryRight="0"/>
  </sheetPr>
  <dimension ref="A1:AA1002"/>
  <sheetViews>
    <sheetView topLeftCell="B61" workbookViewId="0"/>
  </sheetViews>
  <sheetFormatPr defaultColWidth="14.44140625" defaultRowHeight="15.75" customHeight="1"/>
  <cols>
    <col min="1" max="1" width="18.5546875" customWidth="1"/>
    <col min="2" max="2" width="9.109375" customWidth="1"/>
    <col min="3" max="3" width="43.33203125" customWidth="1"/>
    <col min="4" max="4" width="18.33203125" customWidth="1"/>
    <col min="5" max="5" width="118.88671875" customWidth="1"/>
  </cols>
  <sheetData>
    <row r="1" spans="1:27" ht="66">
      <c r="A1" s="128" t="s">
        <v>445</v>
      </c>
      <c r="B1" s="128" t="s">
        <v>446</v>
      </c>
      <c r="C1" s="130" t="s">
        <v>447</v>
      </c>
      <c r="D1" s="130" t="s">
        <v>449</v>
      </c>
      <c r="E1" s="130" t="s">
        <v>450</v>
      </c>
      <c r="F1" s="131"/>
      <c r="G1" s="131"/>
      <c r="H1" s="131"/>
      <c r="I1" s="131"/>
      <c r="J1" s="131"/>
      <c r="K1" s="131"/>
      <c r="L1" s="131"/>
      <c r="M1" s="131"/>
      <c r="N1" s="131"/>
      <c r="O1" s="131"/>
      <c r="P1" s="131"/>
      <c r="Q1" s="131"/>
      <c r="R1" s="131"/>
      <c r="S1" s="131"/>
      <c r="T1" s="131"/>
      <c r="U1" s="131"/>
      <c r="V1" s="131"/>
      <c r="W1" s="131"/>
      <c r="X1" s="131"/>
      <c r="Y1" s="131"/>
      <c r="Z1" s="131"/>
      <c r="AA1" s="131"/>
    </row>
    <row r="2" spans="1:27" ht="13.2">
      <c r="A2" s="4" t="s">
        <v>44</v>
      </c>
      <c r="B2" s="4">
        <v>1</v>
      </c>
      <c r="C2" s="4">
        <v>50</v>
      </c>
      <c r="D2" s="4"/>
      <c r="E2" s="132" t="s">
        <v>451</v>
      </c>
    </row>
    <row r="3" spans="1:27" ht="66">
      <c r="A3" s="4" t="s">
        <v>132</v>
      </c>
      <c r="B3" s="4">
        <v>1</v>
      </c>
      <c r="C3" s="4">
        <v>70</v>
      </c>
      <c r="E3" s="3" t="s">
        <v>452</v>
      </c>
    </row>
    <row r="4" spans="1:27" ht="13.2">
      <c r="A4" s="4" t="s">
        <v>306</v>
      </c>
      <c r="B4" s="4">
        <v>1</v>
      </c>
      <c r="C4" s="4">
        <v>45</v>
      </c>
      <c r="D4" s="4"/>
      <c r="E4" s="133"/>
    </row>
    <row r="5" spans="1:27" ht="13.2">
      <c r="A5" s="4" t="s">
        <v>324</v>
      </c>
      <c r="B5" s="4">
        <v>1</v>
      </c>
      <c r="C5" s="4">
        <v>30</v>
      </c>
      <c r="D5" s="4"/>
      <c r="E5" s="133"/>
    </row>
    <row r="6" spans="1:27" ht="13.2">
      <c r="A6" s="4" t="s">
        <v>454</v>
      </c>
      <c r="B6" s="4">
        <v>1</v>
      </c>
      <c r="C6" s="4">
        <v>60</v>
      </c>
      <c r="D6" s="4"/>
      <c r="E6" s="133"/>
    </row>
    <row r="7" spans="1:27" ht="13.2">
      <c r="A7" s="4" t="s">
        <v>208</v>
      </c>
      <c r="B7" s="4">
        <v>5</v>
      </c>
      <c r="C7" s="4">
        <v>60</v>
      </c>
      <c r="D7" s="4"/>
      <c r="E7" s="133"/>
    </row>
    <row r="8" spans="1:27" ht="13.2">
      <c r="A8" s="4" t="s">
        <v>84</v>
      </c>
      <c r="B8" s="4">
        <v>1</v>
      </c>
      <c r="C8" s="4">
        <v>60</v>
      </c>
      <c r="D8" s="4"/>
      <c r="E8" s="133"/>
    </row>
    <row r="9" spans="1:27" ht="92.4">
      <c r="A9" s="4" t="s">
        <v>84</v>
      </c>
      <c r="B9" s="4">
        <v>2</v>
      </c>
      <c r="C9" s="4">
        <v>70</v>
      </c>
      <c r="D9" s="4" t="s">
        <v>455</v>
      </c>
      <c r="E9" s="3" t="s">
        <v>456</v>
      </c>
    </row>
    <row r="10" spans="1:27" ht="92.4">
      <c r="A10" s="4" t="s">
        <v>324</v>
      </c>
      <c r="B10" s="4">
        <v>2</v>
      </c>
      <c r="C10" s="4">
        <f>35 + 25</f>
        <v>60</v>
      </c>
      <c r="D10" s="4" t="s">
        <v>457</v>
      </c>
      <c r="E10" s="3" t="s">
        <v>458</v>
      </c>
    </row>
    <row r="11" spans="1:27" ht="13.8">
      <c r="A11" s="4" t="s">
        <v>349</v>
      </c>
      <c r="B11" s="4">
        <v>1</v>
      </c>
      <c r="D11" s="134"/>
      <c r="E11" s="3" t="s">
        <v>459</v>
      </c>
    </row>
    <row r="12" spans="1:27" ht="27.6">
      <c r="A12" s="135" t="s">
        <v>460</v>
      </c>
      <c r="B12" s="4">
        <v>5</v>
      </c>
      <c r="C12" s="4">
        <v>100</v>
      </c>
      <c r="D12" s="4"/>
      <c r="E12" s="136" t="s">
        <v>461</v>
      </c>
    </row>
    <row r="13" spans="1:27" ht="13.2">
      <c r="A13" s="4" t="s">
        <v>268</v>
      </c>
      <c r="B13" s="4">
        <v>1</v>
      </c>
      <c r="C13" s="4">
        <v>75</v>
      </c>
      <c r="D13" s="4"/>
      <c r="E13" s="133"/>
      <c r="G13" s="137"/>
    </row>
    <row r="14" spans="1:27" ht="39.6">
      <c r="A14" s="4" t="s">
        <v>268</v>
      </c>
      <c r="B14" s="4">
        <v>2</v>
      </c>
      <c r="C14" s="4">
        <v>100</v>
      </c>
      <c r="D14" s="4"/>
      <c r="E14" s="3" t="s">
        <v>462</v>
      </c>
      <c r="G14" s="137"/>
    </row>
    <row r="15" spans="1:27" ht="52.8">
      <c r="A15" s="4" t="s">
        <v>132</v>
      </c>
      <c r="B15" s="4">
        <v>2</v>
      </c>
      <c r="C15" s="4">
        <f>40+30</f>
        <v>70</v>
      </c>
      <c r="D15" s="4" t="s">
        <v>463</v>
      </c>
      <c r="E15" s="3" t="s">
        <v>464</v>
      </c>
    </row>
    <row r="16" spans="1:27" ht="13.2">
      <c r="A16" s="4" t="s">
        <v>155</v>
      </c>
      <c r="B16" s="4">
        <v>2</v>
      </c>
      <c r="C16" s="4">
        <v>60</v>
      </c>
      <c r="D16" s="4"/>
      <c r="E16" s="133"/>
    </row>
    <row r="17" spans="1:5" ht="26.4">
      <c r="A17" s="135" t="s">
        <v>349</v>
      </c>
      <c r="B17" s="4">
        <v>2</v>
      </c>
      <c r="C17" s="4">
        <v>60</v>
      </c>
      <c r="D17" s="138" t="s">
        <v>465</v>
      </c>
      <c r="E17" s="3" t="s">
        <v>466</v>
      </c>
    </row>
    <row r="18" spans="1:5" ht="39.6">
      <c r="A18" s="4" t="s">
        <v>176</v>
      </c>
      <c r="B18" s="4">
        <v>2</v>
      </c>
      <c r="C18" s="4">
        <v>60</v>
      </c>
      <c r="D18" s="4"/>
      <c r="E18" s="3" t="s">
        <v>467</v>
      </c>
    </row>
    <row r="19" spans="1:5" ht="13.2">
      <c r="A19" s="4" t="s">
        <v>454</v>
      </c>
      <c r="B19" s="4">
        <v>2</v>
      </c>
      <c r="C19" s="4">
        <f>40+35</f>
        <v>75</v>
      </c>
      <c r="D19" s="4" t="s">
        <v>468</v>
      </c>
      <c r="E19" s="3" t="s">
        <v>469</v>
      </c>
    </row>
    <row r="20" spans="1:5" ht="13.2">
      <c r="A20" s="4" t="s">
        <v>306</v>
      </c>
      <c r="B20" s="4">
        <v>2</v>
      </c>
      <c r="C20" s="4">
        <f>20+50</f>
        <v>70</v>
      </c>
      <c r="D20" s="4" t="s">
        <v>470</v>
      </c>
      <c r="E20" s="3" t="s">
        <v>471</v>
      </c>
    </row>
    <row r="21" spans="1:5" ht="250.8">
      <c r="A21" s="135" t="s">
        <v>324</v>
      </c>
      <c r="B21" s="4">
        <v>3</v>
      </c>
      <c r="C21" s="4">
        <f>30+25</f>
        <v>55</v>
      </c>
      <c r="D21" s="4" t="s">
        <v>457</v>
      </c>
      <c r="E21" s="3" t="s">
        <v>472</v>
      </c>
    </row>
    <row r="22" spans="1:5" ht="39.6">
      <c r="A22" s="135" t="s">
        <v>44</v>
      </c>
      <c r="B22" s="4">
        <v>3</v>
      </c>
      <c r="C22" s="4">
        <v>75</v>
      </c>
      <c r="D22" s="4" t="s">
        <v>473</v>
      </c>
      <c r="E22" s="3" t="s">
        <v>474</v>
      </c>
    </row>
    <row r="23" spans="1:5" ht="26.4">
      <c r="A23" s="4" t="s">
        <v>306</v>
      </c>
      <c r="B23" s="4">
        <v>3</v>
      </c>
      <c r="D23" s="4" t="s">
        <v>475</v>
      </c>
      <c r="E23" s="3" t="s">
        <v>476</v>
      </c>
    </row>
    <row r="24" spans="1:5" ht="39.6">
      <c r="A24" s="4" t="s">
        <v>132</v>
      </c>
      <c r="B24" s="4">
        <v>3</v>
      </c>
      <c r="C24" s="4">
        <v>60</v>
      </c>
      <c r="D24" s="4" t="s">
        <v>477</v>
      </c>
      <c r="E24" s="3" t="s">
        <v>478</v>
      </c>
    </row>
    <row r="25" spans="1:5" ht="13.2">
      <c r="A25" s="4" t="s">
        <v>84</v>
      </c>
      <c r="B25" s="4">
        <v>3</v>
      </c>
      <c r="C25" s="135">
        <v>75</v>
      </c>
      <c r="D25" s="135" t="s">
        <v>479</v>
      </c>
      <c r="E25" s="133"/>
    </row>
    <row r="26" spans="1:5" ht="13.2">
      <c r="A26" s="135" t="s">
        <v>268</v>
      </c>
      <c r="B26" s="4">
        <v>3</v>
      </c>
      <c r="C26" s="135">
        <v>90</v>
      </c>
      <c r="D26" s="135" t="s">
        <v>480</v>
      </c>
      <c r="E26" s="133"/>
    </row>
    <row r="27" spans="1:5" ht="316.8">
      <c r="A27" s="135" t="s">
        <v>324</v>
      </c>
      <c r="B27" s="4">
        <v>4</v>
      </c>
      <c r="C27" s="4">
        <v>70</v>
      </c>
      <c r="D27" s="4" t="s">
        <v>463</v>
      </c>
      <c r="E27" s="3" t="s">
        <v>481</v>
      </c>
    </row>
    <row r="28" spans="1:5" ht="290.39999999999998">
      <c r="A28" s="4" t="s">
        <v>44</v>
      </c>
      <c r="B28" s="4">
        <v>4</v>
      </c>
      <c r="C28" s="4">
        <v>90</v>
      </c>
      <c r="D28" s="4" t="s">
        <v>482</v>
      </c>
      <c r="E28" s="3" t="s">
        <v>483</v>
      </c>
    </row>
    <row r="29" spans="1:5" ht="15" customHeight="1">
      <c r="A29" s="4" t="s">
        <v>84</v>
      </c>
      <c r="B29" s="4">
        <v>4</v>
      </c>
      <c r="C29" s="4">
        <v>90</v>
      </c>
      <c r="E29" s="133"/>
    </row>
    <row r="30" spans="1:5" ht="13.2">
      <c r="A30" s="4" t="s">
        <v>176</v>
      </c>
      <c r="B30" s="4">
        <v>4</v>
      </c>
      <c r="C30" s="4">
        <v>50</v>
      </c>
      <c r="E30" s="133"/>
    </row>
    <row r="31" spans="1:5" ht="39.6">
      <c r="A31" s="4" t="s">
        <v>132</v>
      </c>
      <c r="B31" s="4" t="s">
        <v>484</v>
      </c>
      <c r="C31" s="137"/>
      <c r="D31" s="137"/>
      <c r="E31" s="3" t="s">
        <v>485</v>
      </c>
    </row>
    <row r="32" spans="1:5" ht="13.2">
      <c r="A32" s="135" t="s">
        <v>155</v>
      </c>
      <c r="B32" s="4">
        <v>4</v>
      </c>
      <c r="C32" s="135">
        <v>60</v>
      </c>
      <c r="D32" s="139"/>
      <c r="E32" s="133"/>
    </row>
    <row r="33" spans="1:5" ht="13.2">
      <c r="A33" s="135" t="s">
        <v>268</v>
      </c>
      <c r="B33" s="4">
        <v>4</v>
      </c>
      <c r="C33" s="4">
        <v>90</v>
      </c>
      <c r="E33" s="133"/>
    </row>
    <row r="34" spans="1:5" ht="39.6">
      <c r="A34" s="4" t="s">
        <v>132</v>
      </c>
      <c r="B34" s="4">
        <v>4</v>
      </c>
      <c r="C34" s="4">
        <v>70</v>
      </c>
      <c r="E34" s="3" t="s">
        <v>486</v>
      </c>
    </row>
    <row r="35" spans="1:5" ht="79.2">
      <c r="A35" s="4" t="s">
        <v>44</v>
      </c>
      <c r="B35" s="4">
        <v>5</v>
      </c>
      <c r="C35" s="4">
        <v>50</v>
      </c>
      <c r="E35" s="3" t="s">
        <v>487</v>
      </c>
    </row>
    <row r="36" spans="1:5" ht="92.4">
      <c r="A36" s="4" t="s">
        <v>176</v>
      </c>
      <c r="B36" s="4">
        <v>5</v>
      </c>
      <c r="C36" s="135">
        <v>60</v>
      </c>
      <c r="D36" s="137"/>
      <c r="E36" s="3" t="s">
        <v>488</v>
      </c>
    </row>
    <row r="37" spans="1:5" ht="211.2">
      <c r="A37" s="4" t="s">
        <v>324</v>
      </c>
      <c r="B37" s="4">
        <v>5</v>
      </c>
      <c r="C37" s="4">
        <v>55</v>
      </c>
      <c r="E37" s="3" t="s">
        <v>489</v>
      </c>
    </row>
    <row r="38" spans="1:5" ht="13.2">
      <c r="A38" s="4" t="s">
        <v>268</v>
      </c>
      <c r="B38" s="4">
        <v>5</v>
      </c>
      <c r="C38" s="4">
        <v>60</v>
      </c>
      <c r="E38" s="133"/>
    </row>
    <row r="39" spans="1:5" ht="13.2">
      <c r="A39" s="4" t="s">
        <v>84</v>
      </c>
      <c r="B39" s="4">
        <v>5</v>
      </c>
      <c r="C39" s="4">
        <v>60</v>
      </c>
      <c r="E39" s="133"/>
    </row>
    <row r="40" spans="1:5" ht="92.4">
      <c r="A40" s="4" t="s">
        <v>44</v>
      </c>
      <c r="B40" s="4">
        <v>6</v>
      </c>
      <c r="C40" s="4">
        <v>75</v>
      </c>
      <c r="D40" s="4" t="s">
        <v>490</v>
      </c>
      <c r="E40" s="140" t="s">
        <v>491</v>
      </c>
    </row>
    <row r="41" spans="1:5" ht="52.8">
      <c r="A41" s="4" t="s">
        <v>268</v>
      </c>
      <c r="B41" s="4">
        <v>6</v>
      </c>
      <c r="C41" s="4">
        <v>105</v>
      </c>
      <c r="D41" s="4" t="s">
        <v>492</v>
      </c>
      <c r="E41" s="3" t="s">
        <v>493</v>
      </c>
    </row>
    <row r="42" spans="1:5" ht="13.8">
      <c r="A42" s="4" t="s">
        <v>460</v>
      </c>
      <c r="B42" s="4">
        <v>6</v>
      </c>
      <c r="C42" s="4">
        <v>100</v>
      </c>
      <c r="E42" s="141" t="s">
        <v>494</v>
      </c>
    </row>
    <row r="43" spans="1:5" ht="13.8">
      <c r="A43" s="4" t="s">
        <v>324</v>
      </c>
      <c r="B43" s="4">
        <v>6</v>
      </c>
      <c r="C43" s="4">
        <v>50</v>
      </c>
      <c r="D43" s="4" t="s">
        <v>495</v>
      </c>
      <c r="E43" s="141" t="s">
        <v>496</v>
      </c>
    </row>
    <row r="44" spans="1:5" ht="13.2">
      <c r="A44" s="4" t="s">
        <v>84</v>
      </c>
      <c r="B44" s="4">
        <v>6</v>
      </c>
      <c r="C44" s="4">
        <v>100</v>
      </c>
      <c r="E44" s="133"/>
    </row>
    <row r="45" spans="1:5" ht="13.8">
      <c r="A45" s="4" t="s">
        <v>349</v>
      </c>
      <c r="B45" s="4">
        <v>6</v>
      </c>
      <c r="C45" s="4">
        <v>50</v>
      </c>
      <c r="D45" s="4" t="s">
        <v>498</v>
      </c>
      <c r="E45" s="141" t="s">
        <v>499</v>
      </c>
    </row>
    <row r="46" spans="1:5" ht="132">
      <c r="A46" s="4" t="s">
        <v>324</v>
      </c>
      <c r="B46" s="4">
        <v>7</v>
      </c>
      <c r="C46" s="4">
        <v>45</v>
      </c>
      <c r="D46" s="4" t="s">
        <v>500</v>
      </c>
      <c r="E46" s="3" t="s">
        <v>501</v>
      </c>
    </row>
    <row r="47" spans="1:5" ht="13.2">
      <c r="A47" s="4" t="s">
        <v>460</v>
      </c>
      <c r="B47" s="4">
        <v>7</v>
      </c>
      <c r="C47" s="4">
        <v>50</v>
      </c>
      <c r="D47" s="4" t="s">
        <v>502</v>
      </c>
      <c r="E47" s="3" t="s">
        <v>503</v>
      </c>
    </row>
    <row r="48" spans="1:5" ht="132">
      <c r="A48" s="4" t="s">
        <v>44</v>
      </c>
      <c r="B48" s="4">
        <v>7</v>
      </c>
      <c r="C48" s="4">
        <v>50</v>
      </c>
      <c r="D48" s="4" t="s">
        <v>504</v>
      </c>
      <c r="E48" s="3" t="s">
        <v>505</v>
      </c>
    </row>
    <row r="49" spans="1:5" ht="13.2">
      <c r="A49" s="4" t="s">
        <v>268</v>
      </c>
      <c r="B49" s="4">
        <v>7</v>
      </c>
      <c r="C49" s="4">
        <v>60</v>
      </c>
      <c r="D49" s="4" t="s">
        <v>506</v>
      </c>
      <c r="E49" s="133"/>
    </row>
    <row r="50" spans="1:5" ht="13.2">
      <c r="A50" s="4" t="s">
        <v>84</v>
      </c>
      <c r="B50" s="4">
        <v>7</v>
      </c>
      <c r="C50" s="4">
        <v>60</v>
      </c>
      <c r="D50" s="4" t="s">
        <v>506</v>
      </c>
      <c r="E50" s="133"/>
    </row>
    <row r="51" spans="1:5" ht="92.4">
      <c r="A51" s="4" t="s">
        <v>132</v>
      </c>
      <c r="B51" s="4">
        <v>7</v>
      </c>
      <c r="C51" s="4">
        <v>60</v>
      </c>
      <c r="D51" s="4" t="s">
        <v>507</v>
      </c>
      <c r="E51" s="3" t="s">
        <v>508</v>
      </c>
    </row>
    <row r="52" spans="1:5" ht="52.8">
      <c r="A52" s="4" t="s">
        <v>44</v>
      </c>
      <c r="B52" s="4">
        <v>8</v>
      </c>
      <c r="C52" s="4">
        <v>60</v>
      </c>
      <c r="D52" s="4" t="s">
        <v>509</v>
      </c>
      <c r="E52" s="3" t="s">
        <v>510</v>
      </c>
    </row>
    <row r="53" spans="1:5" ht="171.6">
      <c r="A53" s="4" t="s">
        <v>324</v>
      </c>
      <c r="B53" s="4">
        <v>8</v>
      </c>
      <c r="C53" s="4">
        <v>55</v>
      </c>
      <c r="D53" s="4" t="s">
        <v>511</v>
      </c>
      <c r="E53" s="3" t="s">
        <v>512</v>
      </c>
    </row>
    <row r="54" spans="1:5" ht="158.4">
      <c r="A54" s="4" t="s">
        <v>84</v>
      </c>
      <c r="B54" s="4">
        <v>8</v>
      </c>
      <c r="C54" s="4">
        <v>70</v>
      </c>
      <c r="D54" s="4" t="s">
        <v>514</v>
      </c>
      <c r="E54" s="3" t="s">
        <v>515</v>
      </c>
    </row>
    <row r="55" spans="1:5" ht="26.4">
      <c r="A55" s="4" t="s">
        <v>460</v>
      </c>
      <c r="B55" s="4">
        <v>8</v>
      </c>
      <c r="C55" s="4">
        <v>80</v>
      </c>
      <c r="D55" s="4" t="s">
        <v>516</v>
      </c>
      <c r="E55" s="3" t="s">
        <v>517</v>
      </c>
    </row>
    <row r="56" spans="1:5" ht="13.2">
      <c r="A56" s="4" t="s">
        <v>132</v>
      </c>
      <c r="B56" s="4">
        <v>8</v>
      </c>
      <c r="C56" s="4">
        <v>70</v>
      </c>
      <c r="D56" s="4" t="s">
        <v>519</v>
      </c>
      <c r="E56" s="133"/>
    </row>
    <row r="57" spans="1:5" ht="13.2">
      <c r="A57" s="4" t="s">
        <v>268</v>
      </c>
      <c r="B57" s="4">
        <v>8</v>
      </c>
      <c r="C57" s="4">
        <v>80</v>
      </c>
      <c r="D57" s="4" t="s">
        <v>520</v>
      </c>
      <c r="E57" s="133"/>
    </row>
    <row r="58" spans="1:5" ht="132">
      <c r="A58" s="4" t="s">
        <v>44</v>
      </c>
      <c r="B58" s="4">
        <v>9</v>
      </c>
      <c r="C58" s="4">
        <v>70</v>
      </c>
      <c r="D58" s="4" t="s">
        <v>521</v>
      </c>
      <c r="E58" s="3" t="s">
        <v>522</v>
      </c>
    </row>
    <row r="59" spans="1:5" ht="409.6">
      <c r="A59" s="4" t="s">
        <v>324</v>
      </c>
      <c r="B59" s="4">
        <v>9</v>
      </c>
      <c r="C59" s="4">
        <v>140</v>
      </c>
      <c r="D59" s="4" t="s">
        <v>523</v>
      </c>
      <c r="E59" s="3" t="s">
        <v>524</v>
      </c>
    </row>
    <row r="60" spans="1:5" ht="41.4">
      <c r="A60" s="4" t="s">
        <v>460</v>
      </c>
      <c r="B60" s="4">
        <v>8</v>
      </c>
      <c r="C60" s="4">
        <v>70</v>
      </c>
      <c r="D60" s="4" t="s">
        <v>525</v>
      </c>
      <c r="E60" s="142" t="s">
        <v>526</v>
      </c>
    </row>
    <row r="61" spans="1:5" ht="13.8">
      <c r="A61" s="4" t="s">
        <v>268</v>
      </c>
      <c r="B61" s="4">
        <v>9</v>
      </c>
      <c r="C61" s="4">
        <v>75</v>
      </c>
      <c r="D61" s="4" t="s">
        <v>527</v>
      </c>
      <c r="E61" s="143"/>
    </row>
    <row r="62" spans="1:5" ht="13.8">
      <c r="A62" s="4" t="s">
        <v>84</v>
      </c>
      <c r="B62" s="4">
        <v>9</v>
      </c>
      <c r="C62" s="4">
        <v>75</v>
      </c>
      <c r="D62" s="4" t="s">
        <v>528</v>
      </c>
      <c r="E62" s="143"/>
    </row>
    <row r="63" spans="1:5" ht="331.2">
      <c r="A63" s="4" t="s">
        <v>324</v>
      </c>
      <c r="B63" s="4">
        <v>10</v>
      </c>
      <c r="C63" s="4">
        <v>75</v>
      </c>
      <c r="D63" s="4" t="s">
        <v>529</v>
      </c>
      <c r="E63" s="142" t="s">
        <v>530</v>
      </c>
    </row>
    <row r="64" spans="1:5" ht="13.8">
      <c r="A64" s="4" t="s">
        <v>84</v>
      </c>
      <c r="B64" s="4">
        <v>10</v>
      </c>
      <c r="C64" s="4">
        <v>75</v>
      </c>
      <c r="D64" s="4" t="s">
        <v>529</v>
      </c>
      <c r="E64" s="141"/>
    </row>
    <row r="65" spans="1:5" ht="13.8">
      <c r="A65" s="4" t="s">
        <v>460</v>
      </c>
      <c r="B65" s="4">
        <v>10</v>
      </c>
      <c r="C65" s="4">
        <v>70</v>
      </c>
      <c r="D65" s="4" t="s">
        <v>531</v>
      </c>
      <c r="E65" s="141" t="s">
        <v>532</v>
      </c>
    </row>
    <row r="66" spans="1:5" ht="13.8">
      <c r="A66" s="4" t="s">
        <v>44</v>
      </c>
      <c r="B66" s="4">
        <v>10</v>
      </c>
      <c r="C66" s="4">
        <v>90</v>
      </c>
      <c r="D66" s="4" t="s">
        <v>533</v>
      </c>
      <c r="E66" s="141" t="s">
        <v>534</v>
      </c>
    </row>
    <row r="67" spans="1:5" ht="13.8">
      <c r="A67" s="4" t="s">
        <v>268</v>
      </c>
      <c r="B67" s="4">
        <v>10</v>
      </c>
      <c r="C67" s="4">
        <v>90</v>
      </c>
      <c r="D67" s="4" t="s">
        <v>533</v>
      </c>
      <c r="E67" s="144"/>
    </row>
    <row r="68" spans="1:5" ht="79.2">
      <c r="A68" s="4" t="s">
        <v>44</v>
      </c>
      <c r="B68" s="4">
        <v>11</v>
      </c>
      <c r="C68" s="4">
        <v>60</v>
      </c>
      <c r="D68" s="4" t="s">
        <v>535</v>
      </c>
      <c r="E68" s="145" t="s">
        <v>536</v>
      </c>
    </row>
    <row r="69" spans="1:5" ht="13.2">
      <c r="A69" s="4" t="s">
        <v>324</v>
      </c>
      <c r="B69" s="4">
        <v>11</v>
      </c>
      <c r="C69" s="4">
        <v>35</v>
      </c>
      <c r="D69" s="4" t="s">
        <v>537</v>
      </c>
      <c r="E69" s="3" t="s">
        <v>538</v>
      </c>
    </row>
    <row r="70" spans="1:5" ht="105.6">
      <c r="A70" s="4" t="s">
        <v>460</v>
      </c>
      <c r="B70" s="4">
        <v>11</v>
      </c>
      <c r="C70" s="4">
        <v>65</v>
      </c>
      <c r="D70" s="4" t="s">
        <v>539</v>
      </c>
      <c r="E70" s="3" t="s">
        <v>540</v>
      </c>
    </row>
    <row r="71" spans="1:5" ht="13.2">
      <c r="A71" s="4" t="s">
        <v>84</v>
      </c>
      <c r="B71" s="4">
        <v>11</v>
      </c>
      <c r="C71" s="4">
        <v>65</v>
      </c>
      <c r="D71" s="4" t="s">
        <v>539</v>
      </c>
      <c r="E71" s="146"/>
    </row>
    <row r="72" spans="1:5" ht="13.2">
      <c r="A72" s="4" t="s">
        <v>268</v>
      </c>
      <c r="B72" s="4">
        <v>11</v>
      </c>
      <c r="C72" s="4">
        <v>60</v>
      </c>
      <c r="D72" s="4" t="s">
        <v>535</v>
      </c>
      <c r="E72" s="146"/>
    </row>
    <row r="73" spans="1:5" ht="409.2">
      <c r="A73" s="4" t="s">
        <v>324</v>
      </c>
      <c r="B73" s="4">
        <v>13</v>
      </c>
      <c r="C73" s="4">
        <v>70</v>
      </c>
      <c r="D73" s="4" t="s">
        <v>541</v>
      </c>
      <c r="E73" s="3" t="s">
        <v>542</v>
      </c>
    </row>
    <row r="74" spans="1:5" ht="26.4">
      <c r="A74" s="4" t="s">
        <v>543</v>
      </c>
      <c r="B74" s="4" t="s">
        <v>544</v>
      </c>
      <c r="C74" s="4" t="s">
        <v>545</v>
      </c>
      <c r="E74" s="3" t="s">
        <v>546</v>
      </c>
    </row>
    <row r="75" spans="1:5" ht="13.2">
      <c r="A75" s="4" t="s">
        <v>84</v>
      </c>
      <c r="B75" s="4">
        <v>13</v>
      </c>
      <c r="C75" s="4">
        <v>75</v>
      </c>
      <c r="D75" s="4" t="s">
        <v>547</v>
      </c>
      <c r="E75" s="146"/>
    </row>
    <row r="76" spans="1:5" ht="316.8">
      <c r="A76" s="4" t="s">
        <v>324</v>
      </c>
      <c r="B76" s="4">
        <v>14</v>
      </c>
      <c r="C76" s="4">
        <v>50</v>
      </c>
      <c r="E76" s="3" t="s">
        <v>548</v>
      </c>
    </row>
    <row r="77" spans="1:5" ht="13.2">
      <c r="A77" s="4" t="s">
        <v>84</v>
      </c>
      <c r="B77" s="4">
        <v>14</v>
      </c>
      <c r="C77" s="4">
        <v>50</v>
      </c>
      <c r="E77" s="133"/>
    </row>
    <row r="78" spans="1:5" ht="13.2">
      <c r="E78" s="133"/>
    </row>
    <row r="79" spans="1:5" ht="13.2">
      <c r="E79" s="133"/>
    </row>
    <row r="80" spans="1:5" ht="13.2">
      <c r="E80" s="133"/>
    </row>
    <row r="81" spans="5:5" ht="13.2">
      <c r="E81" s="133"/>
    </row>
    <row r="82" spans="5:5" ht="13.2">
      <c r="E82" s="133"/>
    </row>
    <row r="83" spans="5:5" ht="13.2">
      <c r="E83" s="133"/>
    </row>
    <row r="84" spans="5:5" ht="13.2">
      <c r="E84" s="133"/>
    </row>
    <row r="85" spans="5:5" ht="13.2">
      <c r="E85" s="133"/>
    </row>
    <row r="86" spans="5:5" ht="13.2">
      <c r="E86" s="133"/>
    </row>
    <row r="87" spans="5:5" ht="13.2">
      <c r="E87" s="133"/>
    </row>
    <row r="88" spans="5:5" ht="13.2">
      <c r="E88" s="133"/>
    </row>
    <row r="89" spans="5:5" ht="13.2">
      <c r="E89" s="133"/>
    </row>
    <row r="90" spans="5:5" ht="13.2">
      <c r="E90" s="133"/>
    </row>
    <row r="91" spans="5:5" ht="13.2">
      <c r="E91" s="133"/>
    </row>
    <row r="92" spans="5:5" ht="13.2">
      <c r="E92" s="133"/>
    </row>
    <row r="93" spans="5:5" ht="13.2">
      <c r="E93" s="133"/>
    </row>
    <row r="94" spans="5:5" ht="13.2">
      <c r="E94" s="133"/>
    </row>
    <row r="95" spans="5:5" ht="13.2">
      <c r="E95" s="133"/>
    </row>
    <row r="96" spans="5:5" ht="13.2">
      <c r="E96" s="133"/>
    </row>
    <row r="97" spans="5:5" ht="13.2">
      <c r="E97" s="133"/>
    </row>
    <row r="98" spans="5:5" ht="13.2">
      <c r="E98" s="133"/>
    </row>
    <row r="99" spans="5:5" ht="13.2">
      <c r="E99" s="133"/>
    </row>
    <row r="100" spans="5:5" ht="13.2">
      <c r="E100" s="133"/>
    </row>
    <row r="101" spans="5:5" ht="13.2">
      <c r="E101" s="133"/>
    </row>
    <row r="102" spans="5:5" ht="13.2">
      <c r="E102" s="133"/>
    </row>
    <row r="103" spans="5:5" ht="13.2">
      <c r="E103" s="133"/>
    </row>
    <row r="104" spans="5:5" ht="13.2">
      <c r="E104" s="133"/>
    </row>
    <row r="105" spans="5:5" ht="13.2">
      <c r="E105" s="133"/>
    </row>
    <row r="106" spans="5:5" ht="13.2">
      <c r="E106" s="133"/>
    </row>
    <row r="107" spans="5:5" ht="13.2">
      <c r="E107" s="133"/>
    </row>
    <row r="108" spans="5:5" ht="13.2">
      <c r="E108" s="133"/>
    </row>
    <row r="109" spans="5:5" ht="13.2">
      <c r="E109" s="133"/>
    </row>
    <row r="110" spans="5:5" ht="13.2">
      <c r="E110" s="133"/>
    </row>
    <row r="111" spans="5:5" ht="13.2">
      <c r="E111" s="133"/>
    </row>
    <row r="112" spans="5:5" ht="13.2">
      <c r="E112" s="133"/>
    </row>
    <row r="113" spans="5:5" ht="13.2">
      <c r="E113" s="133"/>
    </row>
    <row r="114" spans="5:5" ht="13.2">
      <c r="E114" s="133"/>
    </row>
    <row r="115" spans="5:5" ht="13.2">
      <c r="E115" s="133"/>
    </row>
    <row r="116" spans="5:5" ht="13.2">
      <c r="E116" s="133"/>
    </row>
    <row r="117" spans="5:5" ht="13.2">
      <c r="E117" s="133"/>
    </row>
    <row r="118" spans="5:5" ht="13.2">
      <c r="E118" s="133"/>
    </row>
    <row r="119" spans="5:5" ht="13.2">
      <c r="E119" s="133"/>
    </row>
    <row r="120" spans="5:5" ht="13.2">
      <c r="E120" s="133"/>
    </row>
    <row r="121" spans="5:5" ht="13.2">
      <c r="E121" s="133"/>
    </row>
    <row r="122" spans="5:5" ht="13.2">
      <c r="E122" s="133"/>
    </row>
    <row r="123" spans="5:5" ht="13.2">
      <c r="E123" s="133"/>
    </row>
    <row r="124" spans="5:5" ht="13.2">
      <c r="E124" s="133"/>
    </row>
    <row r="125" spans="5:5" ht="13.2">
      <c r="E125" s="133"/>
    </row>
    <row r="126" spans="5:5" ht="13.2">
      <c r="E126" s="133"/>
    </row>
    <row r="127" spans="5:5" ht="13.2">
      <c r="E127" s="133"/>
    </row>
    <row r="128" spans="5:5" ht="13.2">
      <c r="E128" s="133"/>
    </row>
    <row r="129" spans="5:5" ht="13.2">
      <c r="E129" s="133"/>
    </row>
    <row r="130" spans="5:5" ht="13.2">
      <c r="E130" s="133"/>
    </row>
    <row r="131" spans="5:5" ht="13.2">
      <c r="E131" s="133"/>
    </row>
    <row r="132" spans="5:5" ht="13.2">
      <c r="E132" s="133"/>
    </row>
    <row r="133" spans="5:5" ht="13.2">
      <c r="E133" s="133"/>
    </row>
    <row r="134" spans="5:5" ht="13.2">
      <c r="E134" s="133"/>
    </row>
    <row r="135" spans="5:5" ht="13.2">
      <c r="E135" s="133"/>
    </row>
    <row r="136" spans="5:5" ht="13.2">
      <c r="E136" s="133"/>
    </row>
    <row r="137" spans="5:5" ht="13.2">
      <c r="E137" s="133"/>
    </row>
    <row r="138" spans="5:5" ht="13.2">
      <c r="E138" s="133"/>
    </row>
    <row r="139" spans="5:5" ht="13.2">
      <c r="E139" s="133"/>
    </row>
    <row r="140" spans="5:5" ht="13.2">
      <c r="E140" s="133"/>
    </row>
    <row r="141" spans="5:5" ht="13.2">
      <c r="E141" s="133"/>
    </row>
    <row r="142" spans="5:5" ht="13.2">
      <c r="E142" s="133"/>
    </row>
    <row r="143" spans="5:5" ht="13.2">
      <c r="E143" s="133"/>
    </row>
    <row r="144" spans="5:5" ht="13.2">
      <c r="E144" s="133"/>
    </row>
    <row r="145" spans="5:5" ht="13.2">
      <c r="E145" s="133"/>
    </row>
    <row r="146" spans="5:5" ht="13.2">
      <c r="E146" s="133"/>
    </row>
    <row r="147" spans="5:5" ht="13.2">
      <c r="E147" s="133"/>
    </row>
    <row r="148" spans="5:5" ht="13.2">
      <c r="E148" s="133"/>
    </row>
    <row r="149" spans="5:5" ht="13.2">
      <c r="E149" s="133"/>
    </row>
    <row r="150" spans="5:5" ht="13.2">
      <c r="E150" s="133"/>
    </row>
    <row r="151" spans="5:5" ht="13.2">
      <c r="E151" s="133"/>
    </row>
    <row r="152" spans="5:5" ht="13.2">
      <c r="E152" s="133"/>
    </row>
    <row r="153" spans="5:5" ht="13.2">
      <c r="E153" s="133"/>
    </row>
    <row r="154" spans="5:5" ht="13.2">
      <c r="E154" s="133"/>
    </row>
    <row r="155" spans="5:5" ht="13.2">
      <c r="E155" s="133"/>
    </row>
    <row r="156" spans="5:5" ht="13.2">
      <c r="E156" s="133"/>
    </row>
    <row r="157" spans="5:5" ht="13.2">
      <c r="E157" s="133"/>
    </row>
    <row r="158" spans="5:5" ht="13.2">
      <c r="E158" s="133"/>
    </row>
    <row r="159" spans="5:5" ht="13.2">
      <c r="E159" s="133"/>
    </row>
    <row r="160" spans="5:5" ht="13.2">
      <c r="E160" s="133"/>
    </row>
    <row r="161" spans="5:5" ht="13.2">
      <c r="E161" s="133"/>
    </row>
    <row r="162" spans="5:5" ht="13.2">
      <c r="E162" s="133"/>
    </row>
    <row r="163" spans="5:5" ht="13.2">
      <c r="E163" s="133"/>
    </row>
    <row r="164" spans="5:5" ht="13.2">
      <c r="E164" s="133"/>
    </row>
    <row r="165" spans="5:5" ht="13.2">
      <c r="E165" s="133"/>
    </row>
    <row r="166" spans="5:5" ht="13.2">
      <c r="E166" s="133"/>
    </row>
    <row r="167" spans="5:5" ht="13.2">
      <c r="E167" s="133"/>
    </row>
    <row r="168" spans="5:5" ht="13.2">
      <c r="E168" s="133"/>
    </row>
    <row r="169" spans="5:5" ht="13.2">
      <c r="E169" s="133"/>
    </row>
    <row r="170" spans="5:5" ht="13.2">
      <c r="E170" s="133"/>
    </row>
    <row r="171" spans="5:5" ht="13.2">
      <c r="E171" s="133"/>
    </row>
    <row r="172" spans="5:5" ht="13.2">
      <c r="E172" s="133"/>
    </row>
    <row r="173" spans="5:5" ht="13.2">
      <c r="E173" s="133"/>
    </row>
    <row r="174" spans="5:5" ht="13.2">
      <c r="E174" s="133"/>
    </row>
    <row r="175" spans="5:5" ht="13.2">
      <c r="E175" s="133"/>
    </row>
    <row r="176" spans="5:5" ht="13.2">
      <c r="E176" s="133"/>
    </row>
    <row r="177" spans="5:5" ht="13.2">
      <c r="E177" s="133"/>
    </row>
    <row r="178" spans="5:5" ht="13.2">
      <c r="E178" s="133"/>
    </row>
    <row r="179" spans="5:5" ht="13.2">
      <c r="E179" s="133"/>
    </row>
    <row r="180" spans="5:5" ht="13.2">
      <c r="E180" s="133"/>
    </row>
    <row r="181" spans="5:5" ht="13.2">
      <c r="E181" s="133"/>
    </row>
    <row r="182" spans="5:5" ht="13.2">
      <c r="E182" s="133"/>
    </row>
    <row r="183" spans="5:5" ht="13.2">
      <c r="E183" s="133"/>
    </row>
    <row r="184" spans="5:5" ht="13.2">
      <c r="E184" s="133"/>
    </row>
    <row r="185" spans="5:5" ht="13.2">
      <c r="E185" s="133"/>
    </row>
    <row r="186" spans="5:5" ht="13.2">
      <c r="E186" s="133"/>
    </row>
    <row r="187" spans="5:5" ht="13.2">
      <c r="E187" s="133"/>
    </row>
    <row r="188" spans="5:5" ht="13.2">
      <c r="E188" s="133"/>
    </row>
    <row r="189" spans="5:5" ht="13.2">
      <c r="E189" s="133"/>
    </row>
    <row r="190" spans="5:5" ht="13.2">
      <c r="E190" s="133"/>
    </row>
    <row r="191" spans="5:5" ht="13.2">
      <c r="E191" s="133"/>
    </row>
    <row r="192" spans="5:5" ht="13.2">
      <c r="E192" s="133"/>
    </row>
    <row r="193" spans="5:5" ht="13.2">
      <c r="E193" s="133"/>
    </row>
    <row r="194" spans="5:5" ht="13.2">
      <c r="E194" s="133"/>
    </row>
    <row r="195" spans="5:5" ht="13.2">
      <c r="E195" s="133"/>
    </row>
    <row r="196" spans="5:5" ht="13.2">
      <c r="E196" s="133"/>
    </row>
    <row r="197" spans="5:5" ht="13.2">
      <c r="E197" s="133"/>
    </row>
    <row r="198" spans="5:5" ht="13.2">
      <c r="E198" s="133"/>
    </row>
    <row r="199" spans="5:5" ht="13.2">
      <c r="E199" s="133"/>
    </row>
    <row r="200" spans="5:5" ht="13.2">
      <c r="E200" s="133"/>
    </row>
    <row r="201" spans="5:5" ht="13.2">
      <c r="E201" s="133"/>
    </row>
    <row r="202" spans="5:5" ht="13.2">
      <c r="E202" s="133"/>
    </row>
    <row r="203" spans="5:5" ht="13.2">
      <c r="E203" s="133"/>
    </row>
    <row r="204" spans="5:5" ht="13.2">
      <c r="E204" s="133"/>
    </row>
    <row r="205" spans="5:5" ht="13.2">
      <c r="E205" s="133"/>
    </row>
    <row r="206" spans="5:5" ht="13.2">
      <c r="E206" s="133"/>
    </row>
    <row r="207" spans="5:5" ht="13.2">
      <c r="E207" s="133"/>
    </row>
    <row r="208" spans="5:5" ht="13.2">
      <c r="E208" s="133"/>
    </row>
    <row r="209" spans="5:5" ht="13.2">
      <c r="E209" s="133"/>
    </row>
    <row r="210" spans="5:5" ht="13.2">
      <c r="E210" s="133"/>
    </row>
    <row r="211" spans="5:5" ht="13.2">
      <c r="E211" s="133"/>
    </row>
    <row r="212" spans="5:5" ht="13.2">
      <c r="E212" s="133"/>
    </row>
    <row r="213" spans="5:5" ht="13.2">
      <c r="E213" s="133"/>
    </row>
    <row r="214" spans="5:5" ht="13.2">
      <c r="E214" s="133"/>
    </row>
    <row r="215" spans="5:5" ht="13.2">
      <c r="E215" s="133"/>
    </row>
    <row r="216" spans="5:5" ht="13.2">
      <c r="E216" s="133"/>
    </row>
    <row r="217" spans="5:5" ht="13.2">
      <c r="E217" s="133"/>
    </row>
    <row r="218" spans="5:5" ht="13.2">
      <c r="E218" s="133"/>
    </row>
    <row r="219" spans="5:5" ht="13.2">
      <c r="E219" s="133"/>
    </row>
    <row r="220" spans="5:5" ht="13.2">
      <c r="E220" s="133"/>
    </row>
    <row r="221" spans="5:5" ht="13.2">
      <c r="E221" s="133"/>
    </row>
    <row r="222" spans="5:5" ht="13.2">
      <c r="E222" s="133"/>
    </row>
    <row r="223" spans="5:5" ht="13.2">
      <c r="E223" s="133"/>
    </row>
    <row r="224" spans="5:5" ht="13.2">
      <c r="E224" s="133"/>
    </row>
    <row r="225" spans="5:5" ht="13.2">
      <c r="E225" s="133"/>
    </row>
    <row r="226" spans="5:5" ht="13.2">
      <c r="E226" s="133"/>
    </row>
    <row r="227" spans="5:5" ht="13.2">
      <c r="E227" s="133"/>
    </row>
    <row r="228" spans="5:5" ht="13.2">
      <c r="E228" s="133"/>
    </row>
    <row r="229" spans="5:5" ht="13.2">
      <c r="E229" s="133"/>
    </row>
    <row r="230" spans="5:5" ht="13.2">
      <c r="E230" s="133"/>
    </row>
    <row r="231" spans="5:5" ht="13.2">
      <c r="E231" s="133"/>
    </row>
    <row r="232" spans="5:5" ht="13.2">
      <c r="E232" s="133"/>
    </row>
    <row r="233" spans="5:5" ht="13.2">
      <c r="E233" s="133"/>
    </row>
    <row r="234" spans="5:5" ht="13.2">
      <c r="E234" s="133"/>
    </row>
    <row r="235" spans="5:5" ht="13.2">
      <c r="E235" s="133"/>
    </row>
    <row r="236" spans="5:5" ht="13.2">
      <c r="E236" s="133"/>
    </row>
    <row r="237" spans="5:5" ht="13.2">
      <c r="E237" s="133"/>
    </row>
    <row r="238" spans="5:5" ht="13.2">
      <c r="E238" s="133"/>
    </row>
    <row r="239" spans="5:5" ht="13.2">
      <c r="E239" s="133"/>
    </row>
    <row r="240" spans="5:5" ht="13.2">
      <c r="E240" s="133"/>
    </row>
    <row r="241" spans="5:5" ht="13.2">
      <c r="E241" s="133"/>
    </row>
    <row r="242" spans="5:5" ht="13.2">
      <c r="E242" s="133"/>
    </row>
    <row r="243" spans="5:5" ht="13.2">
      <c r="E243" s="133"/>
    </row>
    <row r="244" spans="5:5" ht="13.2">
      <c r="E244" s="133"/>
    </row>
    <row r="245" spans="5:5" ht="13.2">
      <c r="E245" s="133"/>
    </row>
    <row r="246" spans="5:5" ht="13.2">
      <c r="E246" s="133"/>
    </row>
    <row r="247" spans="5:5" ht="13.2">
      <c r="E247" s="133"/>
    </row>
    <row r="248" spans="5:5" ht="13.2">
      <c r="E248" s="133"/>
    </row>
    <row r="249" spans="5:5" ht="13.2">
      <c r="E249" s="133"/>
    </row>
    <row r="250" spans="5:5" ht="13.2">
      <c r="E250" s="133"/>
    </row>
    <row r="251" spans="5:5" ht="13.2">
      <c r="E251" s="133"/>
    </row>
    <row r="252" spans="5:5" ht="13.2">
      <c r="E252" s="133"/>
    </row>
    <row r="253" spans="5:5" ht="13.2">
      <c r="E253" s="133"/>
    </row>
    <row r="254" spans="5:5" ht="13.2">
      <c r="E254" s="133"/>
    </row>
    <row r="255" spans="5:5" ht="13.2">
      <c r="E255" s="133"/>
    </row>
    <row r="256" spans="5:5" ht="13.2">
      <c r="E256" s="133"/>
    </row>
    <row r="257" spans="5:5" ht="13.2">
      <c r="E257" s="133"/>
    </row>
    <row r="258" spans="5:5" ht="13.2">
      <c r="E258" s="133"/>
    </row>
    <row r="259" spans="5:5" ht="13.2">
      <c r="E259" s="133"/>
    </row>
    <row r="260" spans="5:5" ht="13.2">
      <c r="E260" s="133"/>
    </row>
    <row r="261" spans="5:5" ht="13.2">
      <c r="E261" s="133"/>
    </row>
    <row r="262" spans="5:5" ht="13.2">
      <c r="E262" s="133"/>
    </row>
    <row r="263" spans="5:5" ht="13.2">
      <c r="E263" s="133"/>
    </row>
    <row r="264" spans="5:5" ht="13.2">
      <c r="E264" s="133"/>
    </row>
    <row r="265" spans="5:5" ht="13.2">
      <c r="E265" s="133"/>
    </row>
    <row r="266" spans="5:5" ht="13.2">
      <c r="E266" s="133"/>
    </row>
    <row r="267" spans="5:5" ht="13.2">
      <c r="E267" s="133"/>
    </row>
    <row r="268" spans="5:5" ht="13.2">
      <c r="E268" s="133"/>
    </row>
    <row r="269" spans="5:5" ht="13.2">
      <c r="E269" s="133"/>
    </row>
    <row r="270" spans="5:5" ht="13.2">
      <c r="E270" s="133"/>
    </row>
    <row r="271" spans="5:5" ht="13.2">
      <c r="E271" s="133"/>
    </row>
    <row r="272" spans="5:5" ht="13.2">
      <c r="E272" s="133"/>
    </row>
    <row r="273" spans="5:5" ht="13.2">
      <c r="E273" s="133"/>
    </row>
    <row r="274" spans="5:5" ht="13.2">
      <c r="E274" s="133"/>
    </row>
    <row r="275" spans="5:5" ht="13.2">
      <c r="E275" s="133"/>
    </row>
    <row r="276" spans="5:5" ht="13.2">
      <c r="E276" s="133"/>
    </row>
    <row r="277" spans="5:5" ht="13.2">
      <c r="E277" s="133"/>
    </row>
    <row r="278" spans="5:5" ht="13.2">
      <c r="E278" s="133"/>
    </row>
    <row r="279" spans="5:5" ht="13.2">
      <c r="E279" s="133"/>
    </row>
    <row r="280" spans="5:5" ht="13.2">
      <c r="E280" s="133"/>
    </row>
    <row r="281" spans="5:5" ht="13.2">
      <c r="E281" s="133"/>
    </row>
    <row r="282" spans="5:5" ht="13.2">
      <c r="E282" s="133"/>
    </row>
    <row r="283" spans="5:5" ht="13.2">
      <c r="E283" s="133"/>
    </row>
    <row r="284" spans="5:5" ht="13.2">
      <c r="E284" s="133"/>
    </row>
    <row r="285" spans="5:5" ht="13.2">
      <c r="E285" s="133"/>
    </row>
    <row r="286" spans="5:5" ht="13.2">
      <c r="E286" s="133"/>
    </row>
    <row r="287" spans="5:5" ht="13.2">
      <c r="E287" s="133"/>
    </row>
    <row r="288" spans="5:5" ht="13.2">
      <c r="E288" s="133"/>
    </row>
    <row r="289" spans="5:5" ht="13.2">
      <c r="E289" s="133"/>
    </row>
    <row r="290" spans="5:5" ht="13.2">
      <c r="E290" s="133"/>
    </row>
    <row r="291" spans="5:5" ht="13.2">
      <c r="E291" s="133"/>
    </row>
    <row r="292" spans="5:5" ht="13.2">
      <c r="E292" s="133"/>
    </row>
    <row r="293" spans="5:5" ht="13.2">
      <c r="E293" s="133"/>
    </row>
    <row r="294" spans="5:5" ht="13.2">
      <c r="E294" s="133"/>
    </row>
    <row r="295" spans="5:5" ht="13.2">
      <c r="E295" s="133"/>
    </row>
    <row r="296" spans="5:5" ht="13.2">
      <c r="E296" s="133"/>
    </row>
    <row r="297" spans="5:5" ht="13.2">
      <c r="E297" s="133"/>
    </row>
    <row r="298" spans="5:5" ht="13.2">
      <c r="E298" s="133"/>
    </row>
    <row r="299" spans="5:5" ht="13.2">
      <c r="E299" s="133"/>
    </row>
    <row r="300" spans="5:5" ht="13.2">
      <c r="E300" s="133"/>
    </row>
    <row r="301" spans="5:5" ht="13.2">
      <c r="E301" s="133"/>
    </row>
    <row r="302" spans="5:5" ht="13.2">
      <c r="E302" s="133"/>
    </row>
    <row r="303" spans="5:5" ht="13.2">
      <c r="E303" s="133"/>
    </row>
    <row r="304" spans="5:5" ht="13.2">
      <c r="E304" s="133"/>
    </row>
    <row r="305" spans="5:5" ht="13.2">
      <c r="E305" s="133"/>
    </row>
    <row r="306" spans="5:5" ht="13.2">
      <c r="E306" s="133"/>
    </row>
    <row r="307" spans="5:5" ht="13.2">
      <c r="E307" s="133"/>
    </row>
    <row r="308" spans="5:5" ht="13.2">
      <c r="E308" s="133"/>
    </row>
    <row r="309" spans="5:5" ht="13.2">
      <c r="E309" s="133"/>
    </row>
    <row r="310" spans="5:5" ht="13.2">
      <c r="E310" s="133"/>
    </row>
    <row r="311" spans="5:5" ht="13.2">
      <c r="E311" s="133"/>
    </row>
    <row r="312" spans="5:5" ht="13.2">
      <c r="E312" s="133"/>
    </row>
    <row r="313" spans="5:5" ht="13.2">
      <c r="E313" s="133"/>
    </row>
    <row r="314" spans="5:5" ht="13.2">
      <c r="E314" s="133"/>
    </row>
    <row r="315" spans="5:5" ht="13.2">
      <c r="E315" s="133"/>
    </row>
    <row r="316" spans="5:5" ht="13.2">
      <c r="E316" s="133"/>
    </row>
    <row r="317" spans="5:5" ht="13.2">
      <c r="E317" s="133"/>
    </row>
    <row r="318" spans="5:5" ht="13.2">
      <c r="E318" s="133"/>
    </row>
    <row r="319" spans="5:5" ht="13.2">
      <c r="E319" s="133"/>
    </row>
    <row r="320" spans="5:5" ht="13.2">
      <c r="E320" s="133"/>
    </row>
    <row r="321" spans="5:5" ht="13.2">
      <c r="E321" s="133"/>
    </row>
    <row r="322" spans="5:5" ht="13.2">
      <c r="E322" s="133"/>
    </row>
    <row r="323" spans="5:5" ht="13.2">
      <c r="E323" s="133"/>
    </row>
    <row r="324" spans="5:5" ht="13.2">
      <c r="E324" s="133"/>
    </row>
    <row r="325" spans="5:5" ht="13.2">
      <c r="E325" s="133"/>
    </row>
    <row r="326" spans="5:5" ht="13.2">
      <c r="E326" s="133"/>
    </row>
    <row r="327" spans="5:5" ht="13.2">
      <c r="E327" s="133"/>
    </row>
    <row r="328" spans="5:5" ht="13.2">
      <c r="E328" s="133"/>
    </row>
    <row r="329" spans="5:5" ht="13.2">
      <c r="E329" s="133"/>
    </row>
    <row r="330" spans="5:5" ht="13.2">
      <c r="E330" s="133"/>
    </row>
    <row r="331" spans="5:5" ht="13.2">
      <c r="E331" s="133"/>
    </row>
    <row r="332" spans="5:5" ht="13.2">
      <c r="E332" s="133"/>
    </row>
    <row r="333" spans="5:5" ht="13.2">
      <c r="E333" s="133"/>
    </row>
    <row r="334" spans="5:5" ht="13.2">
      <c r="E334" s="133"/>
    </row>
    <row r="335" spans="5:5" ht="13.2">
      <c r="E335" s="133"/>
    </row>
    <row r="336" spans="5:5" ht="13.2">
      <c r="E336" s="133"/>
    </row>
    <row r="337" spans="5:5" ht="13.2">
      <c r="E337" s="133"/>
    </row>
    <row r="338" spans="5:5" ht="13.2">
      <c r="E338" s="133"/>
    </row>
    <row r="339" spans="5:5" ht="13.2">
      <c r="E339" s="133"/>
    </row>
    <row r="340" spans="5:5" ht="13.2">
      <c r="E340" s="133"/>
    </row>
    <row r="341" spans="5:5" ht="13.2">
      <c r="E341" s="133"/>
    </row>
    <row r="342" spans="5:5" ht="13.2">
      <c r="E342" s="133"/>
    </row>
    <row r="343" spans="5:5" ht="13.2">
      <c r="E343" s="133"/>
    </row>
    <row r="344" spans="5:5" ht="13.2">
      <c r="E344" s="133"/>
    </row>
    <row r="345" spans="5:5" ht="13.2">
      <c r="E345" s="133"/>
    </row>
    <row r="346" spans="5:5" ht="13.2">
      <c r="E346" s="133"/>
    </row>
    <row r="347" spans="5:5" ht="13.2">
      <c r="E347" s="133"/>
    </row>
    <row r="348" spans="5:5" ht="13.2">
      <c r="E348" s="133"/>
    </row>
    <row r="349" spans="5:5" ht="13.2">
      <c r="E349" s="133"/>
    </row>
    <row r="350" spans="5:5" ht="13.2">
      <c r="E350" s="133"/>
    </row>
    <row r="351" spans="5:5" ht="13.2">
      <c r="E351" s="133"/>
    </row>
    <row r="352" spans="5:5" ht="13.2">
      <c r="E352" s="133"/>
    </row>
    <row r="353" spans="5:5" ht="13.2">
      <c r="E353" s="133"/>
    </row>
    <row r="354" spans="5:5" ht="13.2">
      <c r="E354" s="133"/>
    </row>
    <row r="355" spans="5:5" ht="13.2">
      <c r="E355" s="133"/>
    </row>
    <row r="356" spans="5:5" ht="13.2">
      <c r="E356" s="133"/>
    </row>
    <row r="357" spans="5:5" ht="13.2">
      <c r="E357" s="133"/>
    </row>
    <row r="358" spans="5:5" ht="13.2">
      <c r="E358" s="133"/>
    </row>
    <row r="359" spans="5:5" ht="13.2">
      <c r="E359" s="133"/>
    </row>
    <row r="360" spans="5:5" ht="13.2">
      <c r="E360" s="133"/>
    </row>
    <row r="361" spans="5:5" ht="13.2">
      <c r="E361" s="133"/>
    </row>
    <row r="362" spans="5:5" ht="13.2">
      <c r="E362" s="133"/>
    </row>
    <row r="363" spans="5:5" ht="13.2">
      <c r="E363" s="133"/>
    </row>
    <row r="364" spans="5:5" ht="13.2">
      <c r="E364" s="133"/>
    </row>
    <row r="365" spans="5:5" ht="13.2">
      <c r="E365" s="133"/>
    </row>
    <row r="366" spans="5:5" ht="13.2">
      <c r="E366" s="133"/>
    </row>
    <row r="367" spans="5:5" ht="13.2">
      <c r="E367" s="133"/>
    </row>
    <row r="368" spans="5:5" ht="13.2">
      <c r="E368" s="133"/>
    </row>
    <row r="369" spans="5:5" ht="13.2">
      <c r="E369" s="133"/>
    </row>
    <row r="370" spans="5:5" ht="13.2">
      <c r="E370" s="133"/>
    </row>
    <row r="371" spans="5:5" ht="13.2">
      <c r="E371" s="133"/>
    </row>
    <row r="372" spans="5:5" ht="13.2">
      <c r="E372" s="133"/>
    </row>
    <row r="373" spans="5:5" ht="13.2">
      <c r="E373" s="133"/>
    </row>
    <row r="374" spans="5:5" ht="13.2">
      <c r="E374" s="133"/>
    </row>
    <row r="375" spans="5:5" ht="13.2">
      <c r="E375" s="133"/>
    </row>
    <row r="376" spans="5:5" ht="13.2">
      <c r="E376" s="133"/>
    </row>
    <row r="377" spans="5:5" ht="13.2">
      <c r="E377" s="133"/>
    </row>
    <row r="378" spans="5:5" ht="13.2">
      <c r="E378" s="133"/>
    </row>
    <row r="379" spans="5:5" ht="13.2">
      <c r="E379" s="133"/>
    </row>
    <row r="380" spans="5:5" ht="13.2">
      <c r="E380" s="133"/>
    </row>
    <row r="381" spans="5:5" ht="13.2">
      <c r="E381" s="133"/>
    </row>
    <row r="382" spans="5:5" ht="13.2">
      <c r="E382" s="133"/>
    </row>
    <row r="383" spans="5:5" ht="13.2">
      <c r="E383" s="133"/>
    </row>
    <row r="384" spans="5:5" ht="13.2">
      <c r="E384" s="133"/>
    </row>
    <row r="385" spans="5:5" ht="13.2">
      <c r="E385" s="133"/>
    </row>
    <row r="386" spans="5:5" ht="13.2">
      <c r="E386" s="133"/>
    </row>
    <row r="387" spans="5:5" ht="13.2">
      <c r="E387" s="133"/>
    </row>
    <row r="388" spans="5:5" ht="13.2">
      <c r="E388" s="133"/>
    </row>
    <row r="389" spans="5:5" ht="13.2">
      <c r="E389" s="133"/>
    </row>
    <row r="390" spans="5:5" ht="13.2">
      <c r="E390" s="133"/>
    </row>
    <row r="391" spans="5:5" ht="13.2">
      <c r="E391" s="133"/>
    </row>
    <row r="392" spans="5:5" ht="13.2">
      <c r="E392" s="133"/>
    </row>
    <row r="393" spans="5:5" ht="13.2">
      <c r="E393" s="133"/>
    </row>
    <row r="394" spans="5:5" ht="13.2">
      <c r="E394" s="133"/>
    </row>
    <row r="395" spans="5:5" ht="13.2">
      <c r="E395" s="133"/>
    </row>
    <row r="396" spans="5:5" ht="13.2">
      <c r="E396" s="133"/>
    </row>
    <row r="397" spans="5:5" ht="13.2">
      <c r="E397" s="133"/>
    </row>
    <row r="398" spans="5:5" ht="13.2">
      <c r="E398" s="133"/>
    </row>
    <row r="399" spans="5:5" ht="13.2">
      <c r="E399" s="133"/>
    </row>
    <row r="400" spans="5:5" ht="13.2">
      <c r="E400" s="133"/>
    </row>
    <row r="401" spans="5:5" ht="13.2">
      <c r="E401" s="133"/>
    </row>
    <row r="402" spans="5:5" ht="13.2">
      <c r="E402" s="133"/>
    </row>
    <row r="403" spans="5:5" ht="13.2">
      <c r="E403" s="133"/>
    </row>
    <row r="404" spans="5:5" ht="13.2">
      <c r="E404" s="133"/>
    </row>
    <row r="405" spans="5:5" ht="13.2">
      <c r="E405" s="133"/>
    </row>
    <row r="406" spans="5:5" ht="13.2">
      <c r="E406" s="133"/>
    </row>
    <row r="407" spans="5:5" ht="13.2">
      <c r="E407" s="133"/>
    </row>
    <row r="408" spans="5:5" ht="13.2">
      <c r="E408" s="133"/>
    </row>
    <row r="409" spans="5:5" ht="13.2">
      <c r="E409" s="133"/>
    </row>
    <row r="410" spans="5:5" ht="13.2">
      <c r="E410" s="133"/>
    </row>
    <row r="411" spans="5:5" ht="13.2">
      <c r="E411" s="133"/>
    </row>
    <row r="412" spans="5:5" ht="13.2">
      <c r="E412" s="133"/>
    </row>
    <row r="413" spans="5:5" ht="13.2">
      <c r="E413" s="133"/>
    </row>
    <row r="414" spans="5:5" ht="13.2">
      <c r="E414" s="133"/>
    </row>
    <row r="415" spans="5:5" ht="13.2">
      <c r="E415" s="133"/>
    </row>
    <row r="416" spans="5:5" ht="13.2">
      <c r="E416" s="133"/>
    </row>
    <row r="417" spans="5:5" ht="13.2">
      <c r="E417" s="133"/>
    </row>
    <row r="418" spans="5:5" ht="13.2">
      <c r="E418" s="133"/>
    </row>
    <row r="419" spans="5:5" ht="13.2">
      <c r="E419" s="133"/>
    </row>
    <row r="420" spans="5:5" ht="13.2">
      <c r="E420" s="133"/>
    </row>
    <row r="421" spans="5:5" ht="13.2">
      <c r="E421" s="133"/>
    </row>
    <row r="422" spans="5:5" ht="13.2">
      <c r="E422" s="133"/>
    </row>
    <row r="423" spans="5:5" ht="13.2">
      <c r="E423" s="133"/>
    </row>
    <row r="424" spans="5:5" ht="13.2">
      <c r="E424" s="133"/>
    </row>
    <row r="425" spans="5:5" ht="13.2">
      <c r="E425" s="133"/>
    </row>
    <row r="426" spans="5:5" ht="13.2">
      <c r="E426" s="133"/>
    </row>
    <row r="427" spans="5:5" ht="13.2">
      <c r="E427" s="133"/>
    </row>
    <row r="428" spans="5:5" ht="13.2">
      <c r="E428" s="133"/>
    </row>
    <row r="429" spans="5:5" ht="13.2">
      <c r="E429" s="133"/>
    </row>
    <row r="430" spans="5:5" ht="13.2">
      <c r="E430" s="133"/>
    </row>
    <row r="431" spans="5:5" ht="13.2">
      <c r="E431" s="133"/>
    </row>
    <row r="432" spans="5:5" ht="13.2">
      <c r="E432" s="133"/>
    </row>
    <row r="433" spans="5:5" ht="13.2">
      <c r="E433" s="133"/>
    </row>
    <row r="434" spans="5:5" ht="13.2">
      <c r="E434" s="133"/>
    </row>
    <row r="435" spans="5:5" ht="13.2">
      <c r="E435" s="133"/>
    </row>
    <row r="436" spans="5:5" ht="13.2">
      <c r="E436" s="133"/>
    </row>
    <row r="437" spans="5:5" ht="13.2">
      <c r="E437" s="133"/>
    </row>
    <row r="438" spans="5:5" ht="13.2">
      <c r="E438" s="133"/>
    </row>
    <row r="439" spans="5:5" ht="13.2">
      <c r="E439" s="133"/>
    </row>
    <row r="440" spans="5:5" ht="13.2">
      <c r="E440" s="133"/>
    </row>
    <row r="441" spans="5:5" ht="13.2">
      <c r="E441" s="133"/>
    </row>
    <row r="442" spans="5:5" ht="13.2">
      <c r="E442" s="133"/>
    </row>
    <row r="443" spans="5:5" ht="13.2">
      <c r="E443" s="133"/>
    </row>
    <row r="444" spans="5:5" ht="13.2">
      <c r="E444" s="133"/>
    </row>
    <row r="445" spans="5:5" ht="13.2">
      <c r="E445" s="133"/>
    </row>
    <row r="446" spans="5:5" ht="13.2">
      <c r="E446" s="133"/>
    </row>
    <row r="447" spans="5:5" ht="13.2">
      <c r="E447" s="133"/>
    </row>
    <row r="448" spans="5:5" ht="13.2">
      <c r="E448" s="133"/>
    </row>
    <row r="449" spans="5:5" ht="13.2">
      <c r="E449" s="133"/>
    </row>
    <row r="450" spans="5:5" ht="13.2">
      <c r="E450" s="133"/>
    </row>
    <row r="451" spans="5:5" ht="13.2">
      <c r="E451" s="133"/>
    </row>
    <row r="452" spans="5:5" ht="13.2">
      <c r="E452" s="133"/>
    </row>
    <row r="453" spans="5:5" ht="13.2">
      <c r="E453" s="133"/>
    </row>
    <row r="454" spans="5:5" ht="13.2">
      <c r="E454" s="133"/>
    </row>
    <row r="455" spans="5:5" ht="13.2">
      <c r="E455" s="133"/>
    </row>
    <row r="456" spans="5:5" ht="13.2">
      <c r="E456" s="133"/>
    </row>
    <row r="457" spans="5:5" ht="13.2">
      <c r="E457" s="133"/>
    </row>
    <row r="458" spans="5:5" ht="13.2">
      <c r="E458" s="133"/>
    </row>
    <row r="459" spans="5:5" ht="13.2">
      <c r="E459" s="133"/>
    </row>
    <row r="460" spans="5:5" ht="13.2">
      <c r="E460" s="133"/>
    </row>
    <row r="461" spans="5:5" ht="13.2">
      <c r="E461" s="133"/>
    </row>
    <row r="462" spans="5:5" ht="13.2">
      <c r="E462" s="133"/>
    </row>
    <row r="463" spans="5:5" ht="13.2">
      <c r="E463" s="133"/>
    </row>
    <row r="464" spans="5:5" ht="13.2">
      <c r="E464" s="133"/>
    </row>
    <row r="465" spans="5:5" ht="13.2">
      <c r="E465" s="133"/>
    </row>
    <row r="466" spans="5:5" ht="13.2">
      <c r="E466" s="133"/>
    </row>
    <row r="467" spans="5:5" ht="13.2">
      <c r="E467" s="133"/>
    </row>
    <row r="468" spans="5:5" ht="13.2">
      <c r="E468" s="133"/>
    </row>
    <row r="469" spans="5:5" ht="13.2">
      <c r="E469" s="133"/>
    </row>
    <row r="470" spans="5:5" ht="13.2">
      <c r="E470" s="133"/>
    </row>
    <row r="471" spans="5:5" ht="13.2">
      <c r="E471" s="133"/>
    </row>
    <row r="472" spans="5:5" ht="13.2">
      <c r="E472" s="133"/>
    </row>
    <row r="473" spans="5:5" ht="13.2">
      <c r="E473" s="133"/>
    </row>
    <row r="474" spans="5:5" ht="13.2">
      <c r="E474" s="133"/>
    </row>
    <row r="475" spans="5:5" ht="13.2">
      <c r="E475" s="133"/>
    </row>
    <row r="476" spans="5:5" ht="13.2">
      <c r="E476" s="133"/>
    </row>
    <row r="477" spans="5:5" ht="13.2">
      <c r="E477" s="133"/>
    </row>
    <row r="478" spans="5:5" ht="13.2">
      <c r="E478" s="133"/>
    </row>
    <row r="479" spans="5:5" ht="13.2">
      <c r="E479" s="133"/>
    </row>
    <row r="480" spans="5:5" ht="13.2">
      <c r="E480" s="133"/>
    </row>
    <row r="481" spans="5:5" ht="13.2">
      <c r="E481" s="133"/>
    </row>
    <row r="482" spans="5:5" ht="13.2">
      <c r="E482" s="133"/>
    </row>
    <row r="483" spans="5:5" ht="13.2">
      <c r="E483" s="133"/>
    </row>
    <row r="484" spans="5:5" ht="13.2">
      <c r="E484" s="133"/>
    </row>
    <row r="485" spans="5:5" ht="13.2">
      <c r="E485" s="133"/>
    </row>
    <row r="486" spans="5:5" ht="13.2">
      <c r="E486" s="133"/>
    </row>
    <row r="487" spans="5:5" ht="13.2">
      <c r="E487" s="133"/>
    </row>
    <row r="488" spans="5:5" ht="13.2">
      <c r="E488" s="133"/>
    </row>
    <row r="489" spans="5:5" ht="13.2">
      <c r="E489" s="133"/>
    </row>
    <row r="490" spans="5:5" ht="13.2">
      <c r="E490" s="133"/>
    </row>
    <row r="491" spans="5:5" ht="13.2">
      <c r="E491" s="133"/>
    </row>
    <row r="492" spans="5:5" ht="13.2">
      <c r="E492" s="133"/>
    </row>
    <row r="493" spans="5:5" ht="13.2">
      <c r="E493" s="133"/>
    </row>
    <row r="494" spans="5:5" ht="13.2">
      <c r="E494" s="133"/>
    </row>
    <row r="495" spans="5:5" ht="13.2">
      <c r="E495" s="133"/>
    </row>
    <row r="496" spans="5:5" ht="13.2">
      <c r="E496" s="133"/>
    </row>
    <row r="497" spans="5:5" ht="13.2">
      <c r="E497" s="133"/>
    </row>
    <row r="498" spans="5:5" ht="13.2">
      <c r="E498" s="133"/>
    </row>
    <row r="499" spans="5:5" ht="13.2">
      <c r="E499" s="133"/>
    </row>
    <row r="500" spans="5:5" ht="13.2">
      <c r="E500" s="133"/>
    </row>
    <row r="501" spans="5:5" ht="13.2">
      <c r="E501" s="133"/>
    </row>
    <row r="502" spans="5:5" ht="13.2">
      <c r="E502" s="133"/>
    </row>
    <row r="503" spans="5:5" ht="13.2">
      <c r="E503" s="133"/>
    </row>
    <row r="504" spans="5:5" ht="13.2">
      <c r="E504" s="133"/>
    </row>
    <row r="505" spans="5:5" ht="13.2">
      <c r="E505" s="133"/>
    </row>
    <row r="506" spans="5:5" ht="13.2">
      <c r="E506" s="133"/>
    </row>
    <row r="507" spans="5:5" ht="13.2">
      <c r="E507" s="133"/>
    </row>
    <row r="508" spans="5:5" ht="13.2">
      <c r="E508" s="133"/>
    </row>
    <row r="509" spans="5:5" ht="13.2">
      <c r="E509" s="133"/>
    </row>
    <row r="510" spans="5:5" ht="13.2">
      <c r="E510" s="133"/>
    </row>
    <row r="511" spans="5:5" ht="13.2">
      <c r="E511" s="133"/>
    </row>
    <row r="512" spans="5:5" ht="13.2">
      <c r="E512" s="133"/>
    </row>
    <row r="513" spans="5:5" ht="13.2">
      <c r="E513" s="133"/>
    </row>
    <row r="514" spans="5:5" ht="13.2">
      <c r="E514" s="133"/>
    </row>
    <row r="515" spans="5:5" ht="13.2">
      <c r="E515" s="133"/>
    </row>
    <row r="516" spans="5:5" ht="13.2">
      <c r="E516" s="133"/>
    </row>
    <row r="517" spans="5:5" ht="13.2">
      <c r="E517" s="133"/>
    </row>
    <row r="518" spans="5:5" ht="13.2">
      <c r="E518" s="133"/>
    </row>
    <row r="519" spans="5:5" ht="13.2">
      <c r="E519" s="133"/>
    </row>
    <row r="520" spans="5:5" ht="13.2">
      <c r="E520" s="133"/>
    </row>
    <row r="521" spans="5:5" ht="13.2">
      <c r="E521" s="133"/>
    </row>
    <row r="522" spans="5:5" ht="13.2">
      <c r="E522" s="133"/>
    </row>
    <row r="523" spans="5:5" ht="13.2">
      <c r="E523" s="133"/>
    </row>
    <row r="524" spans="5:5" ht="13.2">
      <c r="E524" s="133"/>
    </row>
    <row r="525" spans="5:5" ht="13.2">
      <c r="E525" s="133"/>
    </row>
    <row r="526" spans="5:5" ht="13.2">
      <c r="E526" s="133"/>
    </row>
    <row r="527" spans="5:5" ht="13.2">
      <c r="E527" s="133"/>
    </row>
    <row r="528" spans="5:5" ht="13.2">
      <c r="E528" s="133"/>
    </row>
    <row r="529" spans="5:5" ht="13.2">
      <c r="E529" s="133"/>
    </row>
    <row r="530" spans="5:5" ht="13.2">
      <c r="E530" s="133"/>
    </row>
    <row r="531" spans="5:5" ht="13.2">
      <c r="E531" s="133"/>
    </row>
    <row r="532" spans="5:5" ht="13.2">
      <c r="E532" s="133"/>
    </row>
    <row r="533" spans="5:5" ht="13.2">
      <c r="E533" s="133"/>
    </row>
    <row r="534" spans="5:5" ht="13.2">
      <c r="E534" s="133"/>
    </row>
    <row r="535" spans="5:5" ht="13.2">
      <c r="E535" s="133"/>
    </row>
    <row r="536" spans="5:5" ht="13.2">
      <c r="E536" s="133"/>
    </row>
    <row r="537" spans="5:5" ht="13.2">
      <c r="E537" s="133"/>
    </row>
    <row r="538" spans="5:5" ht="13.2">
      <c r="E538" s="133"/>
    </row>
    <row r="539" spans="5:5" ht="13.2">
      <c r="E539" s="133"/>
    </row>
    <row r="540" spans="5:5" ht="13.2">
      <c r="E540" s="133"/>
    </row>
    <row r="541" spans="5:5" ht="13.2">
      <c r="E541" s="133"/>
    </row>
    <row r="542" spans="5:5" ht="13.2">
      <c r="E542" s="133"/>
    </row>
    <row r="543" spans="5:5" ht="13.2">
      <c r="E543" s="133"/>
    </row>
    <row r="544" spans="5:5" ht="13.2">
      <c r="E544" s="133"/>
    </row>
    <row r="545" spans="5:5" ht="13.2">
      <c r="E545" s="133"/>
    </row>
    <row r="546" spans="5:5" ht="13.2">
      <c r="E546" s="133"/>
    </row>
    <row r="547" spans="5:5" ht="13.2">
      <c r="E547" s="133"/>
    </row>
    <row r="548" spans="5:5" ht="13.2">
      <c r="E548" s="133"/>
    </row>
    <row r="549" spans="5:5" ht="13.2">
      <c r="E549" s="133"/>
    </row>
    <row r="550" spans="5:5" ht="13.2">
      <c r="E550" s="133"/>
    </row>
    <row r="551" spans="5:5" ht="13.2">
      <c r="E551" s="133"/>
    </row>
    <row r="552" spans="5:5" ht="13.2">
      <c r="E552" s="133"/>
    </row>
    <row r="553" spans="5:5" ht="13.2">
      <c r="E553" s="133"/>
    </row>
    <row r="554" spans="5:5" ht="13.2">
      <c r="E554" s="133"/>
    </row>
    <row r="555" spans="5:5" ht="13.2">
      <c r="E555" s="133"/>
    </row>
    <row r="556" spans="5:5" ht="13.2">
      <c r="E556" s="133"/>
    </row>
    <row r="557" spans="5:5" ht="13.2">
      <c r="E557" s="133"/>
    </row>
    <row r="558" spans="5:5" ht="13.2">
      <c r="E558" s="133"/>
    </row>
    <row r="559" spans="5:5" ht="13.2">
      <c r="E559" s="133"/>
    </row>
    <row r="560" spans="5:5" ht="13.2">
      <c r="E560" s="133"/>
    </row>
    <row r="561" spans="5:5" ht="13.2">
      <c r="E561" s="133"/>
    </row>
    <row r="562" spans="5:5" ht="13.2">
      <c r="E562" s="133"/>
    </row>
    <row r="563" spans="5:5" ht="13.2">
      <c r="E563" s="133"/>
    </row>
    <row r="564" spans="5:5" ht="13.2">
      <c r="E564" s="133"/>
    </row>
    <row r="565" spans="5:5" ht="13.2">
      <c r="E565" s="133"/>
    </row>
    <row r="566" spans="5:5" ht="13.2">
      <c r="E566" s="133"/>
    </row>
    <row r="567" spans="5:5" ht="13.2">
      <c r="E567" s="133"/>
    </row>
    <row r="568" spans="5:5" ht="13.2">
      <c r="E568" s="133"/>
    </row>
    <row r="569" spans="5:5" ht="13.2">
      <c r="E569" s="133"/>
    </row>
    <row r="570" spans="5:5" ht="13.2">
      <c r="E570" s="133"/>
    </row>
    <row r="571" spans="5:5" ht="13.2">
      <c r="E571" s="133"/>
    </row>
    <row r="572" spans="5:5" ht="13.2">
      <c r="E572" s="133"/>
    </row>
    <row r="573" spans="5:5" ht="13.2">
      <c r="E573" s="133"/>
    </row>
    <row r="574" spans="5:5" ht="13.2">
      <c r="E574" s="133"/>
    </row>
    <row r="575" spans="5:5" ht="13.2">
      <c r="E575" s="133"/>
    </row>
    <row r="576" spans="5:5" ht="13.2">
      <c r="E576" s="133"/>
    </row>
    <row r="577" spans="5:5" ht="13.2">
      <c r="E577" s="133"/>
    </row>
    <row r="578" spans="5:5" ht="13.2">
      <c r="E578" s="133"/>
    </row>
    <row r="579" spans="5:5" ht="13.2">
      <c r="E579" s="133"/>
    </row>
    <row r="580" spans="5:5" ht="13.2">
      <c r="E580" s="133"/>
    </row>
    <row r="581" spans="5:5" ht="13.2">
      <c r="E581" s="133"/>
    </row>
    <row r="582" spans="5:5" ht="13.2">
      <c r="E582" s="133"/>
    </row>
    <row r="583" spans="5:5" ht="13.2">
      <c r="E583" s="133"/>
    </row>
    <row r="584" spans="5:5" ht="13.2">
      <c r="E584" s="133"/>
    </row>
    <row r="585" spans="5:5" ht="13.2">
      <c r="E585" s="133"/>
    </row>
    <row r="586" spans="5:5" ht="13.2">
      <c r="E586" s="133"/>
    </row>
    <row r="587" spans="5:5" ht="13.2">
      <c r="E587" s="133"/>
    </row>
    <row r="588" spans="5:5" ht="13.2">
      <c r="E588" s="133"/>
    </row>
    <row r="589" spans="5:5" ht="13.2">
      <c r="E589" s="133"/>
    </row>
    <row r="590" spans="5:5" ht="13.2">
      <c r="E590" s="133"/>
    </row>
    <row r="591" spans="5:5" ht="13.2">
      <c r="E591" s="133"/>
    </row>
    <row r="592" spans="5:5" ht="13.2">
      <c r="E592" s="133"/>
    </row>
    <row r="593" spans="5:5" ht="13.2">
      <c r="E593" s="133"/>
    </row>
    <row r="594" spans="5:5" ht="13.2">
      <c r="E594" s="133"/>
    </row>
    <row r="595" spans="5:5" ht="13.2">
      <c r="E595" s="133"/>
    </row>
    <row r="596" spans="5:5" ht="13.2">
      <c r="E596" s="133"/>
    </row>
    <row r="597" spans="5:5" ht="13.2">
      <c r="E597" s="133"/>
    </row>
    <row r="598" spans="5:5" ht="13.2">
      <c r="E598" s="133"/>
    </row>
    <row r="599" spans="5:5" ht="13.2">
      <c r="E599" s="133"/>
    </row>
    <row r="600" spans="5:5" ht="13.2">
      <c r="E600" s="133"/>
    </row>
    <row r="601" spans="5:5" ht="13.2">
      <c r="E601" s="133"/>
    </row>
    <row r="602" spans="5:5" ht="13.2">
      <c r="E602" s="133"/>
    </row>
    <row r="603" spans="5:5" ht="13.2">
      <c r="E603" s="133"/>
    </row>
    <row r="604" spans="5:5" ht="13.2">
      <c r="E604" s="133"/>
    </row>
    <row r="605" spans="5:5" ht="13.2">
      <c r="E605" s="133"/>
    </row>
    <row r="606" spans="5:5" ht="13.2">
      <c r="E606" s="133"/>
    </row>
    <row r="607" spans="5:5" ht="13.2">
      <c r="E607" s="133"/>
    </row>
    <row r="608" spans="5:5" ht="13.2">
      <c r="E608" s="133"/>
    </row>
    <row r="609" spans="5:5" ht="13.2">
      <c r="E609" s="133"/>
    </row>
    <row r="610" spans="5:5" ht="13.2">
      <c r="E610" s="133"/>
    </row>
    <row r="611" spans="5:5" ht="13.2">
      <c r="E611" s="133"/>
    </row>
    <row r="612" spans="5:5" ht="13.2">
      <c r="E612" s="133"/>
    </row>
    <row r="613" spans="5:5" ht="13.2">
      <c r="E613" s="133"/>
    </row>
    <row r="614" spans="5:5" ht="13.2">
      <c r="E614" s="133"/>
    </row>
    <row r="615" spans="5:5" ht="13.2">
      <c r="E615" s="133"/>
    </row>
    <row r="616" spans="5:5" ht="13.2">
      <c r="E616" s="133"/>
    </row>
    <row r="617" spans="5:5" ht="13.2">
      <c r="E617" s="133"/>
    </row>
    <row r="618" spans="5:5" ht="13.2">
      <c r="E618" s="133"/>
    </row>
    <row r="619" spans="5:5" ht="13.2">
      <c r="E619" s="133"/>
    </row>
    <row r="620" spans="5:5" ht="13.2">
      <c r="E620" s="133"/>
    </row>
    <row r="621" spans="5:5" ht="13.2">
      <c r="E621" s="133"/>
    </row>
    <row r="622" spans="5:5" ht="13.2">
      <c r="E622" s="133"/>
    </row>
    <row r="623" spans="5:5" ht="13.2">
      <c r="E623" s="133"/>
    </row>
    <row r="624" spans="5:5" ht="13.2">
      <c r="E624" s="133"/>
    </row>
    <row r="625" spans="5:5" ht="13.2">
      <c r="E625" s="133"/>
    </row>
    <row r="626" spans="5:5" ht="13.2">
      <c r="E626" s="133"/>
    </row>
    <row r="627" spans="5:5" ht="13.2">
      <c r="E627" s="133"/>
    </row>
    <row r="628" spans="5:5" ht="13.2">
      <c r="E628" s="133"/>
    </row>
    <row r="629" spans="5:5" ht="13.2">
      <c r="E629" s="133"/>
    </row>
    <row r="630" spans="5:5" ht="13.2">
      <c r="E630" s="133"/>
    </row>
    <row r="631" spans="5:5" ht="13.2">
      <c r="E631" s="133"/>
    </row>
    <row r="632" spans="5:5" ht="13.2">
      <c r="E632" s="133"/>
    </row>
    <row r="633" spans="5:5" ht="13.2">
      <c r="E633" s="133"/>
    </row>
    <row r="634" spans="5:5" ht="13.2">
      <c r="E634" s="133"/>
    </row>
    <row r="635" spans="5:5" ht="13.2">
      <c r="E635" s="133"/>
    </row>
    <row r="636" spans="5:5" ht="13.2">
      <c r="E636" s="133"/>
    </row>
    <row r="637" spans="5:5" ht="13.2">
      <c r="E637" s="133"/>
    </row>
    <row r="638" spans="5:5" ht="13.2">
      <c r="E638" s="133"/>
    </row>
    <row r="639" spans="5:5" ht="13.2">
      <c r="E639" s="133"/>
    </row>
    <row r="640" spans="5:5" ht="13.2">
      <c r="E640" s="133"/>
    </row>
    <row r="641" spans="5:5" ht="13.2">
      <c r="E641" s="133"/>
    </row>
    <row r="642" spans="5:5" ht="13.2">
      <c r="E642" s="133"/>
    </row>
    <row r="643" spans="5:5" ht="13.2">
      <c r="E643" s="133"/>
    </row>
    <row r="644" spans="5:5" ht="13.2">
      <c r="E644" s="133"/>
    </row>
    <row r="645" spans="5:5" ht="13.2">
      <c r="E645" s="133"/>
    </row>
    <row r="646" spans="5:5" ht="13.2">
      <c r="E646" s="133"/>
    </row>
    <row r="647" spans="5:5" ht="13.2">
      <c r="E647" s="133"/>
    </row>
    <row r="648" spans="5:5" ht="13.2">
      <c r="E648" s="133"/>
    </row>
    <row r="649" spans="5:5" ht="13.2">
      <c r="E649" s="133"/>
    </row>
    <row r="650" spans="5:5" ht="13.2">
      <c r="E650" s="133"/>
    </row>
    <row r="651" spans="5:5" ht="13.2">
      <c r="E651" s="133"/>
    </row>
    <row r="652" spans="5:5" ht="13.2">
      <c r="E652" s="133"/>
    </row>
    <row r="653" spans="5:5" ht="13.2">
      <c r="E653" s="133"/>
    </row>
    <row r="654" spans="5:5" ht="13.2">
      <c r="E654" s="133"/>
    </row>
    <row r="655" spans="5:5" ht="13.2">
      <c r="E655" s="133"/>
    </row>
    <row r="656" spans="5:5" ht="13.2">
      <c r="E656" s="133"/>
    </row>
    <row r="657" spans="5:5" ht="13.2">
      <c r="E657" s="133"/>
    </row>
    <row r="658" spans="5:5" ht="13.2">
      <c r="E658" s="133"/>
    </row>
    <row r="659" spans="5:5" ht="13.2">
      <c r="E659" s="133"/>
    </row>
    <row r="660" spans="5:5" ht="13.2">
      <c r="E660" s="133"/>
    </row>
    <row r="661" spans="5:5" ht="13.2">
      <c r="E661" s="133"/>
    </row>
    <row r="662" spans="5:5" ht="13.2">
      <c r="E662" s="133"/>
    </row>
    <row r="663" spans="5:5" ht="13.2">
      <c r="E663" s="133"/>
    </row>
    <row r="664" spans="5:5" ht="13.2">
      <c r="E664" s="133"/>
    </row>
    <row r="665" spans="5:5" ht="13.2">
      <c r="E665" s="133"/>
    </row>
    <row r="666" spans="5:5" ht="13.2">
      <c r="E666" s="133"/>
    </row>
    <row r="667" spans="5:5" ht="13.2">
      <c r="E667" s="133"/>
    </row>
    <row r="668" spans="5:5" ht="13.2">
      <c r="E668" s="133"/>
    </row>
    <row r="669" spans="5:5" ht="13.2">
      <c r="E669" s="133"/>
    </row>
    <row r="670" spans="5:5" ht="13.2">
      <c r="E670" s="133"/>
    </row>
    <row r="671" spans="5:5" ht="13.2">
      <c r="E671" s="133"/>
    </row>
    <row r="672" spans="5:5" ht="13.2">
      <c r="E672" s="133"/>
    </row>
    <row r="673" spans="5:5" ht="13.2">
      <c r="E673" s="133"/>
    </row>
    <row r="674" spans="5:5" ht="13.2">
      <c r="E674" s="133"/>
    </row>
    <row r="675" spans="5:5" ht="13.2">
      <c r="E675" s="133"/>
    </row>
    <row r="676" spans="5:5" ht="13.2">
      <c r="E676" s="133"/>
    </row>
    <row r="677" spans="5:5" ht="13.2">
      <c r="E677" s="133"/>
    </row>
    <row r="678" spans="5:5" ht="13.2">
      <c r="E678" s="133"/>
    </row>
    <row r="679" spans="5:5" ht="13.2">
      <c r="E679" s="133"/>
    </row>
    <row r="680" spans="5:5" ht="13.2">
      <c r="E680" s="133"/>
    </row>
    <row r="681" spans="5:5" ht="13.2">
      <c r="E681" s="133"/>
    </row>
    <row r="682" spans="5:5" ht="13.2">
      <c r="E682" s="133"/>
    </row>
    <row r="683" spans="5:5" ht="13.2">
      <c r="E683" s="133"/>
    </row>
    <row r="684" spans="5:5" ht="13.2">
      <c r="E684" s="133"/>
    </row>
    <row r="685" spans="5:5" ht="13.2">
      <c r="E685" s="133"/>
    </row>
    <row r="686" spans="5:5" ht="13.2">
      <c r="E686" s="133"/>
    </row>
    <row r="687" spans="5:5" ht="13.2">
      <c r="E687" s="133"/>
    </row>
    <row r="688" spans="5:5" ht="13.2">
      <c r="E688" s="133"/>
    </row>
    <row r="689" spans="5:5" ht="13.2">
      <c r="E689" s="133"/>
    </row>
    <row r="690" spans="5:5" ht="13.2">
      <c r="E690" s="133"/>
    </row>
    <row r="691" spans="5:5" ht="13.2">
      <c r="E691" s="133"/>
    </row>
    <row r="692" spans="5:5" ht="13.2">
      <c r="E692" s="133"/>
    </row>
    <row r="693" spans="5:5" ht="13.2">
      <c r="E693" s="133"/>
    </row>
    <row r="694" spans="5:5" ht="13.2">
      <c r="E694" s="133"/>
    </row>
    <row r="695" spans="5:5" ht="13.2">
      <c r="E695" s="133"/>
    </row>
    <row r="696" spans="5:5" ht="13.2">
      <c r="E696" s="133"/>
    </row>
    <row r="697" spans="5:5" ht="13.2">
      <c r="E697" s="133"/>
    </row>
    <row r="698" spans="5:5" ht="13.2">
      <c r="E698" s="133"/>
    </row>
    <row r="699" spans="5:5" ht="13.2">
      <c r="E699" s="133"/>
    </row>
    <row r="700" spans="5:5" ht="13.2">
      <c r="E700" s="133"/>
    </row>
    <row r="701" spans="5:5" ht="13.2">
      <c r="E701" s="133"/>
    </row>
    <row r="702" spans="5:5" ht="13.2">
      <c r="E702" s="133"/>
    </row>
    <row r="703" spans="5:5" ht="13.2">
      <c r="E703" s="133"/>
    </row>
    <row r="704" spans="5:5" ht="13.2">
      <c r="E704" s="133"/>
    </row>
    <row r="705" spans="5:5" ht="13.2">
      <c r="E705" s="133"/>
    </row>
    <row r="706" spans="5:5" ht="13.2">
      <c r="E706" s="133"/>
    </row>
    <row r="707" spans="5:5" ht="13.2">
      <c r="E707" s="133"/>
    </row>
    <row r="708" spans="5:5" ht="13.2">
      <c r="E708" s="133"/>
    </row>
    <row r="709" spans="5:5" ht="13.2">
      <c r="E709" s="133"/>
    </row>
    <row r="710" spans="5:5" ht="13.2">
      <c r="E710" s="133"/>
    </row>
    <row r="711" spans="5:5" ht="13.2">
      <c r="E711" s="133"/>
    </row>
    <row r="712" spans="5:5" ht="13.2">
      <c r="E712" s="133"/>
    </row>
    <row r="713" spans="5:5" ht="13.2">
      <c r="E713" s="133"/>
    </row>
    <row r="714" spans="5:5" ht="13.2">
      <c r="E714" s="133"/>
    </row>
    <row r="715" spans="5:5" ht="13.2">
      <c r="E715" s="133"/>
    </row>
    <row r="716" spans="5:5" ht="13.2">
      <c r="E716" s="133"/>
    </row>
    <row r="717" spans="5:5" ht="13.2">
      <c r="E717" s="133"/>
    </row>
    <row r="718" spans="5:5" ht="13.2">
      <c r="E718" s="133"/>
    </row>
    <row r="719" spans="5:5" ht="13.2">
      <c r="E719" s="133"/>
    </row>
    <row r="720" spans="5:5" ht="13.2">
      <c r="E720" s="133"/>
    </row>
    <row r="721" spans="5:5" ht="13.2">
      <c r="E721" s="133"/>
    </row>
    <row r="722" spans="5:5" ht="13.2">
      <c r="E722" s="133"/>
    </row>
    <row r="723" spans="5:5" ht="13.2">
      <c r="E723" s="133"/>
    </row>
    <row r="724" spans="5:5" ht="13.2">
      <c r="E724" s="133"/>
    </row>
    <row r="725" spans="5:5" ht="13.2">
      <c r="E725" s="133"/>
    </row>
    <row r="726" spans="5:5" ht="13.2">
      <c r="E726" s="133"/>
    </row>
    <row r="727" spans="5:5" ht="13.2">
      <c r="E727" s="133"/>
    </row>
    <row r="728" spans="5:5" ht="13.2">
      <c r="E728" s="133"/>
    </row>
    <row r="729" spans="5:5" ht="13.2">
      <c r="E729" s="133"/>
    </row>
    <row r="730" spans="5:5" ht="13.2">
      <c r="E730" s="133"/>
    </row>
    <row r="731" spans="5:5" ht="13.2">
      <c r="E731" s="133"/>
    </row>
    <row r="732" spans="5:5" ht="13.2">
      <c r="E732" s="133"/>
    </row>
    <row r="733" spans="5:5" ht="13.2">
      <c r="E733" s="133"/>
    </row>
    <row r="734" spans="5:5" ht="13.2">
      <c r="E734" s="133"/>
    </row>
    <row r="735" spans="5:5" ht="13.2">
      <c r="E735" s="133"/>
    </row>
    <row r="736" spans="5:5" ht="13.2">
      <c r="E736" s="133"/>
    </row>
    <row r="737" spans="5:5" ht="13.2">
      <c r="E737" s="133"/>
    </row>
    <row r="738" spans="5:5" ht="13.2">
      <c r="E738" s="133"/>
    </row>
    <row r="739" spans="5:5" ht="13.2">
      <c r="E739" s="133"/>
    </row>
    <row r="740" spans="5:5" ht="13.2">
      <c r="E740" s="133"/>
    </row>
    <row r="741" spans="5:5" ht="13.2">
      <c r="E741" s="133"/>
    </row>
    <row r="742" spans="5:5" ht="13.2">
      <c r="E742" s="133"/>
    </row>
    <row r="743" spans="5:5" ht="13.2">
      <c r="E743" s="133"/>
    </row>
    <row r="744" spans="5:5" ht="13.2">
      <c r="E744" s="133"/>
    </row>
    <row r="745" spans="5:5" ht="13.2">
      <c r="E745" s="133"/>
    </row>
    <row r="746" spans="5:5" ht="13.2">
      <c r="E746" s="133"/>
    </row>
    <row r="747" spans="5:5" ht="13.2">
      <c r="E747" s="133"/>
    </row>
    <row r="748" spans="5:5" ht="13.2">
      <c r="E748" s="133"/>
    </row>
    <row r="749" spans="5:5" ht="13.2">
      <c r="E749" s="133"/>
    </row>
    <row r="750" spans="5:5" ht="13.2">
      <c r="E750" s="133"/>
    </row>
    <row r="751" spans="5:5" ht="13.2">
      <c r="E751" s="133"/>
    </row>
    <row r="752" spans="5:5" ht="13.2">
      <c r="E752" s="133"/>
    </row>
    <row r="753" spans="5:5" ht="13.2">
      <c r="E753" s="133"/>
    </row>
    <row r="754" spans="5:5" ht="13.2">
      <c r="E754" s="133"/>
    </row>
    <row r="755" spans="5:5" ht="13.2">
      <c r="E755" s="133"/>
    </row>
    <row r="756" spans="5:5" ht="13.2">
      <c r="E756" s="133"/>
    </row>
    <row r="757" spans="5:5" ht="13.2">
      <c r="E757" s="133"/>
    </row>
    <row r="758" spans="5:5" ht="13.2">
      <c r="E758" s="133"/>
    </row>
    <row r="759" spans="5:5" ht="13.2">
      <c r="E759" s="133"/>
    </row>
    <row r="760" spans="5:5" ht="13.2">
      <c r="E760" s="133"/>
    </row>
    <row r="761" spans="5:5" ht="13.2">
      <c r="E761" s="133"/>
    </row>
    <row r="762" spans="5:5" ht="13.2">
      <c r="E762" s="133"/>
    </row>
    <row r="763" spans="5:5" ht="13.2">
      <c r="E763" s="133"/>
    </row>
    <row r="764" spans="5:5" ht="13.2">
      <c r="E764" s="133"/>
    </row>
    <row r="765" spans="5:5" ht="13.2">
      <c r="E765" s="133"/>
    </row>
    <row r="766" spans="5:5" ht="13.2">
      <c r="E766" s="133"/>
    </row>
    <row r="767" spans="5:5" ht="13.2">
      <c r="E767" s="133"/>
    </row>
    <row r="768" spans="5:5" ht="13.2">
      <c r="E768" s="133"/>
    </row>
    <row r="769" spans="5:5" ht="13.2">
      <c r="E769" s="133"/>
    </row>
    <row r="770" spans="5:5" ht="13.2">
      <c r="E770" s="133"/>
    </row>
    <row r="771" spans="5:5" ht="13.2">
      <c r="E771" s="133"/>
    </row>
    <row r="772" spans="5:5" ht="13.2">
      <c r="E772" s="133"/>
    </row>
    <row r="773" spans="5:5" ht="13.2">
      <c r="E773" s="133"/>
    </row>
    <row r="774" spans="5:5" ht="13.2">
      <c r="E774" s="133"/>
    </row>
    <row r="775" spans="5:5" ht="13.2">
      <c r="E775" s="133"/>
    </row>
    <row r="776" spans="5:5" ht="13.2">
      <c r="E776" s="133"/>
    </row>
    <row r="777" spans="5:5" ht="13.2">
      <c r="E777" s="133"/>
    </row>
    <row r="778" spans="5:5" ht="13.2">
      <c r="E778" s="133"/>
    </row>
    <row r="779" spans="5:5" ht="13.2">
      <c r="E779" s="133"/>
    </row>
    <row r="780" spans="5:5" ht="13.2">
      <c r="E780" s="133"/>
    </row>
    <row r="781" spans="5:5" ht="13.2">
      <c r="E781" s="133"/>
    </row>
    <row r="782" spans="5:5" ht="13.2">
      <c r="E782" s="133"/>
    </row>
    <row r="783" spans="5:5" ht="13.2">
      <c r="E783" s="133"/>
    </row>
    <row r="784" spans="5:5" ht="13.2">
      <c r="E784" s="133"/>
    </row>
    <row r="785" spans="5:5" ht="13.2">
      <c r="E785" s="133"/>
    </row>
    <row r="786" spans="5:5" ht="13.2">
      <c r="E786" s="133"/>
    </row>
    <row r="787" spans="5:5" ht="13.2">
      <c r="E787" s="133"/>
    </row>
    <row r="788" spans="5:5" ht="13.2">
      <c r="E788" s="133"/>
    </row>
    <row r="789" spans="5:5" ht="13.2">
      <c r="E789" s="133"/>
    </row>
    <row r="790" spans="5:5" ht="13.2">
      <c r="E790" s="133"/>
    </row>
    <row r="791" spans="5:5" ht="13.2">
      <c r="E791" s="133"/>
    </row>
    <row r="792" spans="5:5" ht="13.2">
      <c r="E792" s="133"/>
    </row>
    <row r="793" spans="5:5" ht="13.2">
      <c r="E793" s="133"/>
    </row>
    <row r="794" spans="5:5" ht="13.2">
      <c r="E794" s="133"/>
    </row>
    <row r="795" spans="5:5" ht="13.2">
      <c r="E795" s="133"/>
    </row>
    <row r="796" spans="5:5" ht="13.2">
      <c r="E796" s="133"/>
    </row>
    <row r="797" spans="5:5" ht="13.2">
      <c r="E797" s="133"/>
    </row>
    <row r="798" spans="5:5" ht="13.2">
      <c r="E798" s="133"/>
    </row>
    <row r="799" spans="5:5" ht="13.2">
      <c r="E799" s="133"/>
    </row>
    <row r="800" spans="5:5" ht="13.2">
      <c r="E800" s="133"/>
    </row>
    <row r="801" spans="5:5" ht="13.2">
      <c r="E801" s="133"/>
    </row>
    <row r="802" spans="5:5" ht="13.2">
      <c r="E802" s="133"/>
    </row>
    <row r="803" spans="5:5" ht="13.2">
      <c r="E803" s="133"/>
    </row>
    <row r="804" spans="5:5" ht="13.2">
      <c r="E804" s="133"/>
    </row>
    <row r="805" spans="5:5" ht="13.2">
      <c r="E805" s="133"/>
    </row>
    <row r="806" spans="5:5" ht="13.2">
      <c r="E806" s="133"/>
    </row>
    <row r="807" spans="5:5" ht="13.2">
      <c r="E807" s="133"/>
    </row>
    <row r="808" spans="5:5" ht="13.2">
      <c r="E808" s="133"/>
    </row>
    <row r="809" spans="5:5" ht="13.2">
      <c r="E809" s="133"/>
    </row>
    <row r="810" spans="5:5" ht="13.2">
      <c r="E810" s="133"/>
    </row>
    <row r="811" spans="5:5" ht="13.2">
      <c r="E811" s="133"/>
    </row>
    <row r="812" spans="5:5" ht="13.2">
      <c r="E812" s="133"/>
    </row>
    <row r="813" spans="5:5" ht="13.2">
      <c r="E813" s="133"/>
    </row>
    <row r="814" spans="5:5" ht="13.2">
      <c r="E814" s="133"/>
    </row>
    <row r="815" spans="5:5" ht="13.2">
      <c r="E815" s="133"/>
    </row>
    <row r="816" spans="5:5" ht="13.2">
      <c r="E816" s="133"/>
    </row>
    <row r="817" spans="5:5" ht="13.2">
      <c r="E817" s="133"/>
    </row>
    <row r="818" spans="5:5" ht="13.2">
      <c r="E818" s="133"/>
    </row>
    <row r="819" spans="5:5" ht="13.2">
      <c r="E819" s="133"/>
    </row>
    <row r="820" spans="5:5" ht="13.2">
      <c r="E820" s="133"/>
    </row>
    <row r="821" spans="5:5" ht="13.2">
      <c r="E821" s="133"/>
    </row>
    <row r="822" spans="5:5" ht="13.2">
      <c r="E822" s="133"/>
    </row>
    <row r="823" spans="5:5" ht="13.2">
      <c r="E823" s="133"/>
    </row>
    <row r="824" spans="5:5" ht="13.2">
      <c r="E824" s="133"/>
    </row>
    <row r="825" spans="5:5" ht="13.2">
      <c r="E825" s="133"/>
    </row>
    <row r="826" spans="5:5" ht="13.2">
      <c r="E826" s="133"/>
    </row>
    <row r="827" spans="5:5" ht="13.2">
      <c r="E827" s="133"/>
    </row>
    <row r="828" spans="5:5" ht="13.2">
      <c r="E828" s="133"/>
    </row>
    <row r="829" spans="5:5" ht="13.2">
      <c r="E829" s="133"/>
    </row>
    <row r="830" spans="5:5" ht="13.2">
      <c r="E830" s="133"/>
    </row>
    <row r="831" spans="5:5" ht="13.2">
      <c r="E831" s="133"/>
    </row>
    <row r="832" spans="5:5" ht="13.2">
      <c r="E832" s="133"/>
    </row>
    <row r="833" spans="5:5" ht="13.2">
      <c r="E833" s="133"/>
    </row>
    <row r="834" spans="5:5" ht="13.2">
      <c r="E834" s="133"/>
    </row>
    <row r="835" spans="5:5" ht="13.2">
      <c r="E835" s="133"/>
    </row>
    <row r="836" spans="5:5" ht="13.2">
      <c r="E836" s="133"/>
    </row>
    <row r="837" spans="5:5" ht="13.2">
      <c r="E837" s="133"/>
    </row>
    <row r="838" spans="5:5" ht="13.2">
      <c r="E838" s="133"/>
    </row>
    <row r="839" spans="5:5" ht="13.2">
      <c r="E839" s="133"/>
    </row>
    <row r="840" spans="5:5" ht="13.2">
      <c r="E840" s="133"/>
    </row>
    <row r="841" spans="5:5" ht="13.2">
      <c r="E841" s="133"/>
    </row>
    <row r="842" spans="5:5" ht="13.2">
      <c r="E842" s="133"/>
    </row>
    <row r="843" spans="5:5" ht="13.2">
      <c r="E843" s="133"/>
    </row>
    <row r="844" spans="5:5" ht="13.2">
      <c r="E844" s="133"/>
    </row>
    <row r="845" spans="5:5" ht="13.2">
      <c r="E845" s="133"/>
    </row>
    <row r="846" spans="5:5" ht="13.2">
      <c r="E846" s="133"/>
    </row>
    <row r="847" spans="5:5" ht="13.2">
      <c r="E847" s="133"/>
    </row>
    <row r="848" spans="5:5" ht="13.2">
      <c r="E848" s="133"/>
    </row>
    <row r="849" spans="5:5" ht="13.2">
      <c r="E849" s="133"/>
    </row>
    <row r="850" spans="5:5" ht="13.2">
      <c r="E850" s="133"/>
    </row>
    <row r="851" spans="5:5" ht="13.2">
      <c r="E851" s="133"/>
    </row>
    <row r="852" spans="5:5" ht="13.2">
      <c r="E852" s="133"/>
    </row>
    <row r="853" spans="5:5" ht="13.2">
      <c r="E853" s="133"/>
    </row>
    <row r="854" spans="5:5" ht="13.2">
      <c r="E854" s="133"/>
    </row>
    <row r="855" spans="5:5" ht="13.2">
      <c r="E855" s="133"/>
    </row>
    <row r="856" spans="5:5" ht="13.2">
      <c r="E856" s="133"/>
    </row>
    <row r="857" spans="5:5" ht="13.2">
      <c r="E857" s="133"/>
    </row>
    <row r="858" spans="5:5" ht="13.2">
      <c r="E858" s="133"/>
    </row>
    <row r="859" spans="5:5" ht="13.2">
      <c r="E859" s="133"/>
    </row>
    <row r="860" spans="5:5" ht="13.2">
      <c r="E860" s="133"/>
    </row>
    <row r="861" spans="5:5" ht="13.2">
      <c r="E861" s="133"/>
    </row>
    <row r="862" spans="5:5" ht="13.2">
      <c r="E862" s="133"/>
    </row>
    <row r="863" spans="5:5" ht="13.2">
      <c r="E863" s="133"/>
    </row>
    <row r="864" spans="5:5" ht="13.2">
      <c r="E864" s="133"/>
    </row>
    <row r="865" spans="5:5" ht="13.2">
      <c r="E865" s="133"/>
    </row>
    <row r="866" spans="5:5" ht="13.2">
      <c r="E866" s="133"/>
    </row>
    <row r="867" spans="5:5" ht="13.2">
      <c r="E867" s="133"/>
    </row>
    <row r="868" spans="5:5" ht="13.2">
      <c r="E868" s="133"/>
    </row>
    <row r="869" spans="5:5" ht="13.2">
      <c r="E869" s="133"/>
    </row>
    <row r="870" spans="5:5" ht="13.2">
      <c r="E870" s="133"/>
    </row>
    <row r="871" spans="5:5" ht="13.2">
      <c r="E871" s="133"/>
    </row>
    <row r="872" spans="5:5" ht="13.2">
      <c r="E872" s="133"/>
    </row>
    <row r="873" spans="5:5" ht="13.2">
      <c r="E873" s="133"/>
    </row>
    <row r="874" spans="5:5" ht="13.2">
      <c r="E874" s="133"/>
    </row>
    <row r="875" spans="5:5" ht="13.2">
      <c r="E875" s="133"/>
    </row>
    <row r="876" spans="5:5" ht="13.2">
      <c r="E876" s="133"/>
    </row>
    <row r="877" spans="5:5" ht="13.2">
      <c r="E877" s="133"/>
    </row>
    <row r="878" spans="5:5" ht="13.2">
      <c r="E878" s="133"/>
    </row>
    <row r="879" spans="5:5" ht="13.2">
      <c r="E879" s="133"/>
    </row>
    <row r="880" spans="5:5" ht="13.2">
      <c r="E880" s="133"/>
    </row>
    <row r="881" spans="5:5" ht="13.2">
      <c r="E881" s="133"/>
    </row>
    <row r="882" spans="5:5" ht="13.2">
      <c r="E882" s="133"/>
    </row>
    <row r="883" spans="5:5" ht="13.2">
      <c r="E883" s="133"/>
    </row>
    <row r="884" spans="5:5" ht="13.2">
      <c r="E884" s="133"/>
    </row>
    <row r="885" spans="5:5" ht="13.2">
      <c r="E885" s="133"/>
    </row>
    <row r="886" spans="5:5" ht="13.2">
      <c r="E886" s="133"/>
    </row>
    <row r="887" spans="5:5" ht="13.2">
      <c r="E887" s="133"/>
    </row>
    <row r="888" spans="5:5" ht="13.2">
      <c r="E888" s="133"/>
    </row>
    <row r="889" spans="5:5" ht="13.2">
      <c r="E889" s="133"/>
    </row>
    <row r="890" spans="5:5" ht="13.2">
      <c r="E890" s="133"/>
    </row>
    <row r="891" spans="5:5" ht="13.2">
      <c r="E891" s="133"/>
    </row>
    <row r="892" spans="5:5" ht="13.2">
      <c r="E892" s="133"/>
    </row>
    <row r="893" spans="5:5" ht="13.2">
      <c r="E893" s="133"/>
    </row>
    <row r="894" spans="5:5" ht="13.2">
      <c r="E894" s="133"/>
    </row>
    <row r="895" spans="5:5" ht="13.2">
      <c r="E895" s="133"/>
    </row>
    <row r="896" spans="5:5" ht="13.2">
      <c r="E896" s="133"/>
    </row>
    <row r="897" spans="5:5" ht="13.2">
      <c r="E897" s="133"/>
    </row>
    <row r="898" spans="5:5" ht="13.2">
      <c r="E898" s="133"/>
    </row>
    <row r="899" spans="5:5" ht="13.2">
      <c r="E899" s="133"/>
    </row>
    <row r="900" spans="5:5" ht="13.2">
      <c r="E900" s="133"/>
    </row>
    <row r="901" spans="5:5" ht="13.2">
      <c r="E901" s="133"/>
    </row>
    <row r="902" spans="5:5" ht="13.2">
      <c r="E902" s="133"/>
    </row>
    <row r="903" spans="5:5" ht="13.2">
      <c r="E903" s="133"/>
    </row>
    <row r="904" spans="5:5" ht="13.2">
      <c r="E904" s="133"/>
    </row>
    <row r="905" spans="5:5" ht="13.2">
      <c r="E905" s="133"/>
    </row>
    <row r="906" spans="5:5" ht="13.2">
      <c r="E906" s="133"/>
    </row>
    <row r="907" spans="5:5" ht="13.2">
      <c r="E907" s="133"/>
    </row>
    <row r="908" spans="5:5" ht="13.2">
      <c r="E908" s="133"/>
    </row>
    <row r="909" spans="5:5" ht="13.2">
      <c r="E909" s="133"/>
    </row>
    <row r="910" spans="5:5" ht="13.2">
      <c r="E910" s="133"/>
    </row>
    <row r="911" spans="5:5" ht="13.2">
      <c r="E911" s="133"/>
    </row>
    <row r="912" spans="5:5" ht="13.2">
      <c r="E912" s="133"/>
    </row>
    <row r="913" spans="5:5" ht="13.2">
      <c r="E913" s="133"/>
    </row>
    <row r="914" spans="5:5" ht="13.2">
      <c r="E914" s="133"/>
    </row>
    <row r="915" spans="5:5" ht="13.2">
      <c r="E915" s="133"/>
    </row>
    <row r="916" spans="5:5" ht="13.2">
      <c r="E916" s="133"/>
    </row>
    <row r="917" spans="5:5" ht="13.2">
      <c r="E917" s="133"/>
    </row>
    <row r="918" spans="5:5" ht="13.2">
      <c r="E918" s="133"/>
    </row>
    <row r="919" spans="5:5" ht="13.2">
      <c r="E919" s="133"/>
    </row>
    <row r="920" spans="5:5" ht="13.2">
      <c r="E920" s="133"/>
    </row>
    <row r="921" spans="5:5" ht="13.2">
      <c r="E921" s="133"/>
    </row>
    <row r="922" spans="5:5" ht="13.2">
      <c r="E922" s="133"/>
    </row>
    <row r="923" spans="5:5" ht="13.2">
      <c r="E923" s="133"/>
    </row>
    <row r="924" spans="5:5" ht="13.2">
      <c r="E924" s="133"/>
    </row>
    <row r="925" spans="5:5" ht="13.2">
      <c r="E925" s="133"/>
    </row>
    <row r="926" spans="5:5" ht="13.2">
      <c r="E926" s="133"/>
    </row>
    <row r="927" spans="5:5" ht="13.2">
      <c r="E927" s="133"/>
    </row>
    <row r="928" spans="5:5" ht="13.2">
      <c r="E928" s="133"/>
    </row>
    <row r="929" spans="5:5" ht="13.2">
      <c r="E929" s="133"/>
    </row>
    <row r="930" spans="5:5" ht="13.2">
      <c r="E930" s="133"/>
    </row>
    <row r="931" spans="5:5" ht="13.2">
      <c r="E931" s="133"/>
    </row>
    <row r="932" spans="5:5" ht="13.2">
      <c r="E932" s="133"/>
    </row>
    <row r="933" spans="5:5" ht="13.2">
      <c r="E933" s="133"/>
    </row>
    <row r="934" spans="5:5" ht="13.2">
      <c r="E934" s="133"/>
    </row>
    <row r="935" spans="5:5" ht="13.2">
      <c r="E935" s="133"/>
    </row>
    <row r="936" spans="5:5" ht="13.2">
      <c r="E936" s="133"/>
    </row>
    <row r="937" spans="5:5" ht="13.2">
      <c r="E937" s="133"/>
    </row>
    <row r="938" spans="5:5" ht="13.2">
      <c r="E938" s="133"/>
    </row>
    <row r="939" spans="5:5" ht="13.2">
      <c r="E939" s="133"/>
    </row>
    <row r="940" spans="5:5" ht="13.2">
      <c r="E940" s="133"/>
    </row>
    <row r="941" spans="5:5" ht="13.2">
      <c r="E941" s="133"/>
    </row>
    <row r="942" spans="5:5" ht="13.2">
      <c r="E942" s="133"/>
    </row>
    <row r="943" spans="5:5" ht="13.2">
      <c r="E943" s="133"/>
    </row>
    <row r="944" spans="5:5" ht="13.2">
      <c r="E944" s="133"/>
    </row>
    <row r="945" spans="5:5" ht="13.2">
      <c r="E945" s="133"/>
    </row>
    <row r="946" spans="5:5" ht="13.2">
      <c r="E946" s="133"/>
    </row>
    <row r="947" spans="5:5" ht="13.2">
      <c r="E947" s="133"/>
    </row>
    <row r="948" spans="5:5" ht="13.2">
      <c r="E948" s="133"/>
    </row>
    <row r="949" spans="5:5" ht="13.2">
      <c r="E949" s="133"/>
    </row>
    <row r="950" spans="5:5" ht="13.2">
      <c r="E950" s="133"/>
    </row>
    <row r="951" spans="5:5" ht="13.2">
      <c r="E951" s="133"/>
    </row>
    <row r="952" spans="5:5" ht="13.2">
      <c r="E952" s="133"/>
    </row>
    <row r="953" spans="5:5" ht="13.2">
      <c r="E953" s="133"/>
    </row>
    <row r="954" spans="5:5" ht="13.2">
      <c r="E954" s="133"/>
    </row>
    <row r="955" spans="5:5" ht="13.2">
      <c r="E955" s="133"/>
    </row>
    <row r="956" spans="5:5" ht="13.2">
      <c r="E956" s="133"/>
    </row>
    <row r="957" spans="5:5" ht="13.2">
      <c r="E957" s="133"/>
    </row>
    <row r="958" spans="5:5" ht="13.2">
      <c r="E958" s="133"/>
    </row>
    <row r="959" spans="5:5" ht="13.2">
      <c r="E959" s="133"/>
    </row>
    <row r="960" spans="5:5" ht="13.2">
      <c r="E960" s="133"/>
    </row>
    <row r="961" spans="5:5" ht="13.2">
      <c r="E961" s="133"/>
    </row>
    <row r="962" spans="5:5" ht="13.2">
      <c r="E962" s="133"/>
    </row>
    <row r="963" spans="5:5" ht="13.2">
      <c r="E963" s="133"/>
    </row>
    <row r="964" spans="5:5" ht="13.2">
      <c r="E964" s="133"/>
    </row>
    <row r="965" spans="5:5" ht="13.2">
      <c r="E965" s="133"/>
    </row>
    <row r="966" spans="5:5" ht="13.2">
      <c r="E966" s="133"/>
    </row>
    <row r="967" spans="5:5" ht="13.2">
      <c r="E967" s="133"/>
    </row>
    <row r="968" spans="5:5" ht="13.2">
      <c r="E968" s="133"/>
    </row>
    <row r="969" spans="5:5" ht="13.2">
      <c r="E969" s="133"/>
    </row>
    <row r="970" spans="5:5" ht="13.2">
      <c r="E970" s="133"/>
    </row>
    <row r="971" spans="5:5" ht="13.2">
      <c r="E971" s="133"/>
    </row>
    <row r="972" spans="5:5" ht="13.2">
      <c r="E972" s="133"/>
    </row>
    <row r="973" spans="5:5" ht="13.2">
      <c r="E973" s="133"/>
    </row>
    <row r="974" spans="5:5" ht="13.2">
      <c r="E974" s="133"/>
    </row>
    <row r="975" spans="5:5" ht="13.2">
      <c r="E975" s="133"/>
    </row>
    <row r="976" spans="5:5" ht="13.2">
      <c r="E976" s="133"/>
    </row>
    <row r="977" spans="5:5" ht="13.2">
      <c r="E977" s="133"/>
    </row>
    <row r="978" spans="5:5" ht="13.2">
      <c r="E978" s="133"/>
    </row>
    <row r="979" spans="5:5" ht="13.2">
      <c r="E979" s="133"/>
    </row>
    <row r="980" spans="5:5" ht="13.2">
      <c r="E980" s="133"/>
    </row>
    <row r="981" spans="5:5" ht="13.2">
      <c r="E981" s="133"/>
    </row>
    <row r="982" spans="5:5" ht="13.2">
      <c r="E982" s="133"/>
    </row>
    <row r="983" spans="5:5" ht="13.2">
      <c r="E983" s="133"/>
    </row>
    <row r="984" spans="5:5" ht="13.2">
      <c r="E984" s="133"/>
    </row>
    <row r="985" spans="5:5" ht="13.2">
      <c r="E985" s="133"/>
    </row>
    <row r="986" spans="5:5" ht="13.2">
      <c r="E986" s="133"/>
    </row>
    <row r="987" spans="5:5" ht="13.2">
      <c r="E987" s="133"/>
    </row>
    <row r="988" spans="5:5" ht="13.2">
      <c r="E988" s="133"/>
    </row>
    <row r="989" spans="5:5" ht="13.2">
      <c r="E989" s="133"/>
    </row>
    <row r="990" spans="5:5" ht="13.2">
      <c r="E990" s="133"/>
    </row>
    <row r="991" spans="5:5" ht="13.2">
      <c r="E991" s="133"/>
    </row>
    <row r="992" spans="5:5" ht="13.2">
      <c r="E992" s="133"/>
    </row>
    <row r="993" spans="5:5" ht="13.2">
      <c r="E993" s="133"/>
    </row>
    <row r="994" spans="5:5" ht="13.2">
      <c r="E994" s="133"/>
    </row>
    <row r="995" spans="5:5" ht="13.2">
      <c r="E995" s="133"/>
    </row>
    <row r="996" spans="5:5" ht="13.2">
      <c r="E996" s="133"/>
    </row>
    <row r="997" spans="5:5" ht="13.2">
      <c r="E997" s="133"/>
    </row>
    <row r="998" spans="5:5" ht="13.2">
      <c r="E998" s="133"/>
    </row>
    <row r="999" spans="5:5" ht="13.2">
      <c r="E999" s="133"/>
    </row>
    <row r="1000" spans="5:5" ht="13.2">
      <c r="E1000" s="133"/>
    </row>
    <row r="1001" spans="5:5" ht="13.2">
      <c r="E1001" s="133"/>
    </row>
    <row r="1002" spans="5:5" ht="13.2">
      <c r="E1002" s="133"/>
    </row>
  </sheetData>
  <dataValidations count="1">
    <dataValidation type="list" allowBlank="1" sqref="B2:B153" xr:uid="{00000000-0002-0000-0600-000000000000}">
      <formula1>"1,2,3,4,5,6,7,8,9,10,11,12,13,14"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outlinePr summaryBelow="0" summaryRight="0"/>
  </sheetPr>
  <dimension ref="A1:AL101"/>
  <sheetViews>
    <sheetView workbookViewId="0">
      <pane ySplit="1" topLeftCell="A2" activePane="bottomLeft" state="frozen"/>
      <selection pane="bottomLeft" activeCell="J16" sqref="J16"/>
    </sheetView>
  </sheetViews>
  <sheetFormatPr defaultColWidth="14.44140625" defaultRowHeight="15.75" customHeight="1"/>
  <cols>
    <col min="1" max="1" width="20.5546875" customWidth="1"/>
    <col min="2" max="2" width="22.33203125" customWidth="1"/>
    <col min="3" max="3" width="24.33203125" customWidth="1"/>
    <col min="4" max="6" width="13.109375" customWidth="1"/>
    <col min="7" max="7" width="13" customWidth="1"/>
    <col min="8" max="9" width="12.6640625" customWidth="1"/>
    <col min="10" max="10" width="13" customWidth="1"/>
    <col min="11" max="11" width="18.33203125" customWidth="1"/>
    <col min="12" max="15" width="10" customWidth="1"/>
    <col min="16" max="16" width="11.109375" customWidth="1"/>
    <col min="17" max="17" width="77" customWidth="1"/>
    <col min="18" max="19" width="35.88671875" customWidth="1"/>
    <col min="20" max="20" width="15.33203125" customWidth="1"/>
  </cols>
  <sheetData>
    <row r="1" spans="1:38" ht="13.2">
      <c r="A1" s="8" t="s">
        <v>15</v>
      </c>
      <c r="B1" s="9" t="s">
        <v>16</v>
      </c>
      <c r="C1" s="10" t="s">
        <v>17</v>
      </c>
      <c r="D1" s="11" t="s">
        <v>18</v>
      </c>
      <c r="E1" s="11" t="s">
        <v>19</v>
      </c>
      <c r="F1" s="12" t="s">
        <v>20</v>
      </c>
      <c r="G1" s="12" t="s">
        <v>21</v>
      </c>
      <c r="H1" s="12" t="s">
        <v>22</v>
      </c>
      <c r="I1" s="12" t="s">
        <v>23</v>
      </c>
      <c r="J1" s="12" t="s">
        <v>24</v>
      </c>
      <c r="K1" s="11" t="s">
        <v>25</v>
      </c>
      <c r="L1" s="13"/>
      <c r="M1" s="13"/>
      <c r="N1" s="13"/>
      <c r="O1" s="13"/>
      <c r="P1" s="13"/>
      <c r="Q1" s="13"/>
      <c r="R1" s="13"/>
      <c r="S1" s="13"/>
      <c r="T1" s="13"/>
      <c r="U1" s="13"/>
      <c r="V1" s="14"/>
      <c r="W1" s="14"/>
      <c r="X1" s="15"/>
      <c r="Y1" s="15"/>
      <c r="Z1" s="15"/>
      <c r="AA1" s="15"/>
      <c r="AB1" s="15"/>
      <c r="AC1" s="15"/>
      <c r="AD1" s="15"/>
      <c r="AE1" s="15"/>
      <c r="AF1" s="15"/>
      <c r="AG1" s="15"/>
      <c r="AH1" s="15"/>
      <c r="AI1" s="15"/>
      <c r="AJ1" s="15"/>
      <c r="AK1" s="15"/>
      <c r="AL1" s="15"/>
    </row>
    <row r="2" spans="1:38" ht="13.2">
      <c r="A2" s="16" t="s">
        <v>26</v>
      </c>
      <c r="B2" s="16" t="s">
        <v>27</v>
      </c>
      <c r="C2" s="17" t="s">
        <v>28</v>
      </c>
      <c r="D2" s="4" t="s">
        <v>29</v>
      </c>
      <c r="E2" s="4" t="s">
        <v>29</v>
      </c>
      <c r="F2" s="4" t="s">
        <v>29</v>
      </c>
      <c r="G2" s="4" t="s">
        <v>29</v>
      </c>
      <c r="H2" s="4" t="s">
        <v>29</v>
      </c>
      <c r="I2" s="4" t="s">
        <v>29</v>
      </c>
      <c r="J2" s="4" t="s">
        <v>29</v>
      </c>
      <c r="K2" s="6">
        <f t="shared" ref="K2:K96" si="0">SUM(F2:J2)</f>
        <v>0</v>
      </c>
      <c r="L2" s="6"/>
      <c r="M2" s="6"/>
      <c r="N2" s="6"/>
      <c r="O2" s="6"/>
      <c r="P2" s="18"/>
      <c r="Q2" s="6"/>
      <c r="X2" s="19"/>
      <c r="Y2" s="19"/>
      <c r="Z2" s="19"/>
      <c r="AA2" s="19"/>
      <c r="AB2" s="19"/>
      <c r="AC2" s="19"/>
      <c r="AD2" s="19"/>
      <c r="AE2" s="19"/>
      <c r="AF2" s="19"/>
      <c r="AG2" s="19"/>
      <c r="AH2" s="19"/>
      <c r="AI2" s="19"/>
      <c r="AJ2" s="19"/>
      <c r="AK2" s="19"/>
      <c r="AL2" s="19"/>
    </row>
    <row r="3" spans="1:38" ht="13.2">
      <c r="A3" s="16" t="s">
        <v>26</v>
      </c>
      <c r="B3" s="16" t="s">
        <v>30</v>
      </c>
      <c r="C3" s="17" t="s">
        <v>31</v>
      </c>
      <c r="D3" s="20">
        <v>0.5625</v>
      </c>
      <c r="E3" s="4" t="s">
        <v>29</v>
      </c>
      <c r="F3" s="4">
        <v>2</v>
      </c>
      <c r="G3" s="4">
        <v>2</v>
      </c>
      <c r="H3" s="4">
        <v>1</v>
      </c>
      <c r="I3" s="4">
        <v>0</v>
      </c>
      <c r="J3" s="4">
        <v>0</v>
      </c>
      <c r="K3" s="6">
        <f t="shared" si="0"/>
        <v>5</v>
      </c>
      <c r="L3" s="6"/>
      <c r="M3" s="6"/>
      <c r="N3" s="6"/>
      <c r="O3" s="6"/>
      <c r="P3" s="18"/>
      <c r="X3" s="19"/>
      <c r="Y3" s="19"/>
      <c r="Z3" s="19"/>
      <c r="AA3" s="19"/>
      <c r="AB3" s="19"/>
      <c r="AC3" s="19"/>
      <c r="AD3" s="19"/>
      <c r="AE3" s="19"/>
      <c r="AF3" s="19"/>
      <c r="AG3" s="19"/>
      <c r="AH3" s="19"/>
      <c r="AI3" s="19"/>
      <c r="AJ3" s="19"/>
      <c r="AK3" s="19"/>
      <c r="AL3" s="19"/>
    </row>
    <row r="4" spans="1:38" ht="13.2">
      <c r="A4" s="16" t="s">
        <v>26</v>
      </c>
      <c r="B4" s="16" t="s">
        <v>32</v>
      </c>
      <c r="C4" s="17" t="s">
        <v>33</v>
      </c>
      <c r="D4" s="20">
        <v>0.5625</v>
      </c>
      <c r="E4" s="4" t="s">
        <v>29</v>
      </c>
      <c r="F4" s="4" t="s">
        <v>29</v>
      </c>
      <c r="G4" s="4" t="s">
        <v>29</v>
      </c>
      <c r="H4" s="4" t="s">
        <v>29</v>
      </c>
      <c r="I4" s="4" t="s">
        <v>29</v>
      </c>
      <c r="J4" s="4" t="s">
        <v>29</v>
      </c>
      <c r="K4" s="6">
        <f t="shared" si="0"/>
        <v>0</v>
      </c>
      <c r="L4" s="6"/>
      <c r="M4" s="6"/>
      <c r="N4" s="6"/>
      <c r="O4" s="6"/>
      <c r="P4" s="18"/>
      <c r="Q4" s="6"/>
      <c r="X4" s="19"/>
      <c r="Y4" s="19"/>
      <c r="Z4" s="19"/>
      <c r="AA4" s="19"/>
      <c r="AB4" s="19"/>
      <c r="AC4" s="19"/>
      <c r="AD4" s="19"/>
      <c r="AE4" s="19"/>
      <c r="AF4" s="19"/>
      <c r="AG4" s="19"/>
      <c r="AH4" s="19"/>
      <c r="AI4" s="19"/>
      <c r="AJ4" s="19"/>
      <c r="AK4" s="19"/>
      <c r="AL4" s="19"/>
    </row>
    <row r="5" spans="1:38" ht="13.2">
      <c r="A5" s="16" t="s">
        <v>26</v>
      </c>
      <c r="B5" s="16" t="s">
        <v>35</v>
      </c>
      <c r="C5" s="17" t="s">
        <v>36</v>
      </c>
      <c r="D5" s="20">
        <v>0.5625</v>
      </c>
      <c r="E5" s="4" t="s">
        <v>29</v>
      </c>
      <c r="F5" s="4">
        <v>2</v>
      </c>
      <c r="G5" s="4">
        <v>2</v>
      </c>
      <c r="H5" s="4">
        <v>1</v>
      </c>
      <c r="I5" s="4">
        <v>0</v>
      </c>
      <c r="J5" s="4">
        <v>0</v>
      </c>
      <c r="K5" s="6">
        <f t="shared" si="0"/>
        <v>5</v>
      </c>
      <c r="L5" s="6"/>
      <c r="M5" s="6"/>
      <c r="N5" s="6"/>
      <c r="O5" s="6"/>
      <c r="P5" s="18"/>
      <c r="X5" s="19"/>
      <c r="Y5" s="19"/>
      <c r="Z5" s="19"/>
      <c r="AA5" s="19"/>
      <c r="AB5" s="19"/>
      <c r="AC5" s="19"/>
      <c r="AD5" s="19"/>
      <c r="AE5" s="19"/>
      <c r="AF5" s="19"/>
      <c r="AG5" s="19"/>
      <c r="AH5" s="19"/>
      <c r="AI5" s="19"/>
      <c r="AJ5" s="19"/>
      <c r="AK5" s="19"/>
      <c r="AL5" s="19"/>
    </row>
    <row r="6" spans="1:38" ht="13.2">
      <c r="A6" s="16" t="s">
        <v>26</v>
      </c>
      <c r="B6" s="4" t="s">
        <v>37</v>
      </c>
      <c r="C6" s="17" t="s">
        <v>38</v>
      </c>
      <c r="D6" s="20">
        <v>0.57638888888888884</v>
      </c>
      <c r="E6" s="4" t="s">
        <v>29</v>
      </c>
      <c r="F6" s="4">
        <v>2</v>
      </c>
      <c r="G6" s="4">
        <v>2</v>
      </c>
      <c r="H6" s="4">
        <v>0</v>
      </c>
      <c r="I6" s="4">
        <v>0</v>
      </c>
      <c r="J6" s="4">
        <v>0</v>
      </c>
      <c r="K6" s="6">
        <f t="shared" si="0"/>
        <v>4</v>
      </c>
      <c r="L6" s="6"/>
      <c r="M6" s="6"/>
      <c r="N6" s="6"/>
      <c r="O6" s="6"/>
      <c r="P6" s="18"/>
      <c r="X6" s="19"/>
      <c r="Y6" s="19"/>
      <c r="Z6" s="19"/>
      <c r="AA6" s="19"/>
      <c r="AB6" s="19"/>
      <c r="AC6" s="19"/>
      <c r="AD6" s="19"/>
      <c r="AE6" s="19"/>
      <c r="AF6" s="19"/>
      <c r="AG6" s="19"/>
      <c r="AH6" s="19"/>
      <c r="AI6" s="19"/>
      <c r="AJ6" s="19"/>
      <c r="AK6" s="19"/>
      <c r="AL6" s="19"/>
    </row>
    <row r="7" spans="1:38" ht="13.2">
      <c r="A7" s="16" t="s">
        <v>26</v>
      </c>
      <c r="B7" s="16" t="s">
        <v>39</v>
      </c>
      <c r="C7" s="17" t="s">
        <v>40</v>
      </c>
      <c r="D7" s="20">
        <v>0.56736111111111109</v>
      </c>
      <c r="E7" s="4" t="s">
        <v>29</v>
      </c>
      <c r="F7" s="4" t="s">
        <v>29</v>
      </c>
      <c r="G7" s="4" t="s">
        <v>29</v>
      </c>
      <c r="H7" s="4" t="s">
        <v>29</v>
      </c>
      <c r="I7" s="4" t="s">
        <v>29</v>
      </c>
      <c r="J7" s="4" t="s">
        <v>29</v>
      </c>
      <c r="K7" s="6">
        <f t="shared" si="0"/>
        <v>0</v>
      </c>
      <c r="L7" s="6"/>
      <c r="N7" s="6"/>
      <c r="O7" s="6"/>
      <c r="P7" s="18"/>
      <c r="X7" s="19"/>
      <c r="Y7" s="19"/>
      <c r="Z7" s="19"/>
      <c r="AA7" s="19"/>
      <c r="AB7" s="19"/>
      <c r="AC7" s="19"/>
      <c r="AD7" s="19"/>
      <c r="AE7" s="19"/>
      <c r="AF7" s="19"/>
      <c r="AG7" s="19"/>
      <c r="AH7" s="19"/>
      <c r="AI7" s="19"/>
      <c r="AJ7" s="19"/>
      <c r="AK7" s="19"/>
      <c r="AL7" s="19"/>
    </row>
    <row r="8" spans="1:38" ht="13.2">
      <c r="A8" s="16" t="s">
        <v>26</v>
      </c>
      <c r="B8" s="16" t="s">
        <v>41</v>
      </c>
      <c r="C8" s="17" t="s">
        <v>42</v>
      </c>
      <c r="D8" s="20">
        <v>0.56736111111111109</v>
      </c>
      <c r="E8" s="4" t="s">
        <v>29</v>
      </c>
      <c r="F8" s="4" t="s">
        <v>29</v>
      </c>
      <c r="G8" s="4" t="s">
        <v>29</v>
      </c>
      <c r="H8" s="4" t="s">
        <v>29</v>
      </c>
      <c r="I8" s="4" t="s">
        <v>29</v>
      </c>
      <c r="J8" s="4" t="s">
        <v>29</v>
      </c>
      <c r="K8" s="6">
        <f t="shared" si="0"/>
        <v>0</v>
      </c>
      <c r="L8" s="6"/>
      <c r="M8" s="6"/>
      <c r="N8" s="6"/>
      <c r="O8" s="6"/>
      <c r="P8" s="18"/>
      <c r="Q8" s="6"/>
      <c r="X8" s="19"/>
      <c r="Y8" s="19"/>
      <c r="Z8" s="19"/>
      <c r="AA8" s="19"/>
      <c r="AB8" s="19"/>
      <c r="AC8" s="19"/>
      <c r="AD8" s="19"/>
      <c r="AE8" s="19"/>
      <c r="AF8" s="19"/>
      <c r="AG8" s="19"/>
      <c r="AH8" s="19"/>
      <c r="AI8" s="19"/>
      <c r="AJ8" s="19"/>
      <c r="AK8" s="19"/>
      <c r="AL8" s="19"/>
    </row>
    <row r="9" spans="1:38" ht="13.2">
      <c r="A9" s="25" t="s">
        <v>44</v>
      </c>
      <c r="B9" s="16" t="s">
        <v>46</v>
      </c>
      <c r="C9" s="17" t="s">
        <v>47</v>
      </c>
      <c r="D9" s="4" t="s">
        <v>29</v>
      </c>
      <c r="E9" s="4" t="s">
        <v>29</v>
      </c>
      <c r="F9" s="4" t="s">
        <v>29</v>
      </c>
      <c r="G9" s="4" t="s">
        <v>29</v>
      </c>
      <c r="H9" s="4" t="s">
        <v>29</v>
      </c>
      <c r="I9" s="4" t="s">
        <v>29</v>
      </c>
      <c r="J9" s="4" t="s">
        <v>29</v>
      </c>
      <c r="K9" s="6">
        <f t="shared" si="0"/>
        <v>0</v>
      </c>
      <c r="L9" s="6"/>
      <c r="M9" s="6"/>
      <c r="N9" s="6"/>
      <c r="O9" s="6"/>
      <c r="P9" s="18"/>
      <c r="X9" s="19"/>
      <c r="Y9" s="19"/>
      <c r="Z9" s="19"/>
      <c r="AA9" s="19"/>
      <c r="AB9" s="19"/>
      <c r="AC9" s="19"/>
      <c r="AD9" s="19"/>
      <c r="AE9" s="19"/>
      <c r="AF9" s="19"/>
      <c r="AG9" s="19"/>
      <c r="AH9" s="19"/>
      <c r="AI9" s="19"/>
      <c r="AJ9" s="19"/>
      <c r="AK9" s="19"/>
      <c r="AL9" s="19"/>
    </row>
    <row r="10" spans="1:38" ht="13.2">
      <c r="A10" s="25" t="s">
        <v>44</v>
      </c>
      <c r="B10" s="16" t="s">
        <v>48</v>
      </c>
      <c r="C10" s="17" t="s">
        <v>49</v>
      </c>
      <c r="D10" s="20">
        <v>0.5625</v>
      </c>
      <c r="E10" s="27" t="s">
        <v>29</v>
      </c>
      <c r="F10" s="4">
        <v>2</v>
      </c>
      <c r="G10" s="4">
        <v>0</v>
      </c>
      <c r="H10" s="4">
        <v>0</v>
      </c>
      <c r="I10" s="4">
        <v>0</v>
      </c>
      <c r="J10" s="4">
        <v>0</v>
      </c>
      <c r="K10" s="6">
        <f t="shared" si="0"/>
        <v>2</v>
      </c>
      <c r="L10" s="6"/>
      <c r="M10" s="6"/>
      <c r="N10" s="6"/>
      <c r="O10" s="6"/>
      <c r="P10" s="18"/>
      <c r="X10" s="19"/>
      <c r="Y10" s="19"/>
      <c r="Z10" s="19"/>
      <c r="AA10" s="19"/>
      <c r="AB10" s="19"/>
      <c r="AC10" s="19"/>
      <c r="AD10" s="19"/>
      <c r="AE10" s="19"/>
      <c r="AF10" s="19"/>
      <c r="AG10" s="19"/>
      <c r="AH10" s="19"/>
      <c r="AI10" s="19"/>
      <c r="AJ10" s="19"/>
      <c r="AK10" s="19"/>
      <c r="AL10" s="19"/>
    </row>
    <row r="11" spans="1:38" ht="13.2">
      <c r="A11" s="25" t="s">
        <v>44</v>
      </c>
      <c r="B11" s="16" t="s">
        <v>54</v>
      </c>
      <c r="C11" s="17" t="s">
        <v>55</v>
      </c>
      <c r="D11" s="20">
        <v>0.65277777777777779</v>
      </c>
      <c r="E11" s="27" t="s">
        <v>29</v>
      </c>
      <c r="F11" s="4">
        <v>1</v>
      </c>
      <c r="G11" s="4">
        <v>2</v>
      </c>
      <c r="H11" s="4">
        <v>2</v>
      </c>
      <c r="I11" s="4">
        <v>1</v>
      </c>
      <c r="J11" s="4">
        <v>0</v>
      </c>
      <c r="K11" s="6">
        <f t="shared" si="0"/>
        <v>6</v>
      </c>
      <c r="L11" s="6"/>
      <c r="N11" s="6"/>
      <c r="O11" s="6"/>
      <c r="P11" s="18"/>
      <c r="X11" s="19"/>
      <c r="Y11" s="19"/>
      <c r="Z11" s="19"/>
      <c r="AA11" s="19"/>
      <c r="AB11" s="19"/>
      <c r="AC11" s="19"/>
      <c r="AD11" s="19"/>
      <c r="AE11" s="19"/>
      <c r="AF11" s="19"/>
      <c r="AG11" s="19"/>
      <c r="AH11" s="19"/>
      <c r="AI11" s="19"/>
      <c r="AJ11" s="19"/>
      <c r="AK11" s="19"/>
      <c r="AL11" s="19"/>
    </row>
    <row r="12" spans="1:38" ht="13.2">
      <c r="A12" s="25" t="s">
        <v>44</v>
      </c>
      <c r="B12" s="16" t="s">
        <v>56</v>
      </c>
      <c r="C12" s="17" t="s">
        <v>57</v>
      </c>
      <c r="D12" s="4" t="s">
        <v>29</v>
      </c>
      <c r="E12" s="4" t="s">
        <v>29</v>
      </c>
      <c r="F12" s="4" t="s">
        <v>29</v>
      </c>
      <c r="G12" s="4" t="s">
        <v>29</v>
      </c>
      <c r="H12" s="4" t="s">
        <v>29</v>
      </c>
      <c r="I12" s="4" t="s">
        <v>29</v>
      </c>
      <c r="J12" s="4" t="s">
        <v>29</v>
      </c>
      <c r="K12" s="6">
        <f t="shared" si="0"/>
        <v>0</v>
      </c>
      <c r="L12" s="6"/>
      <c r="M12" s="6"/>
      <c r="N12" s="6"/>
      <c r="O12" s="6"/>
      <c r="P12" s="18"/>
      <c r="X12" s="19"/>
      <c r="Y12" s="19"/>
      <c r="Z12" s="19"/>
      <c r="AA12" s="19"/>
      <c r="AB12" s="19"/>
      <c r="AC12" s="19"/>
      <c r="AD12" s="19"/>
      <c r="AE12" s="19"/>
      <c r="AF12" s="19"/>
      <c r="AG12" s="19"/>
      <c r="AH12" s="19"/>
      <c r="AI12" s="19"/>
      <c r="AJ12" s="19"/>
      <c r="AK12" s="19"/>
      <c r="AL12" s="19"/>
    </row>
    <row r="13" spans="1:38" ht="13.2">
      <c r="A13" s="25" t="s">
        <v>44</v>
      </c>
      <c r="B13" s="16" t="s">
        <v>58</v>
      </c>
      <c r="C13" s="17" t="s">
        <v>59</v>
      </c>
      <c r="D13" s="4" t="s">
        <v>29</v>
      </c>
      <c r="E13" s="4" t="s">
        <v>29</v>
      </c>
      <c r="F13" s="4" t="s">
        <v>29</v>
      </c>
      <c r="G13" s="4" t="s">
        <v>29</v>
      </c>
      <c r="H13" s="4" t="s">
        <v>29</v>
      </c>
      <c r="I13" s="4" t="s">
        <v>29</v>
      </c>
      <c r="J13" s="4" t="s">
        <v>29</v>
      </c>
      <c r="K13" s="6">
        <f t="shared" si="0"/>
        <v>0</v>
      </c>
      <c r="L13" s="6"/>
      <c r="M13" s="6"/>
      <c r="N13" s="6"/>
      <c r="O13" s="6"/>
      <c r="P13" s="18"/>
      <c r="Q13" s="6"/>
      <c r="X13" s="19"/>
      <c r="Y13" s="19"/>
      <c r="Z13" s="19"/>
      <c r="AA13" s="19"/>
      <c r="AB13" s="19"/>
      <c r="AC13" s="19"/>
      <c r="AD13" s="19"/>
      <c r="AE13" s="19"/>
      <c r="AF13" s="19"/>
      <c r="AG13" s="19"/>
      <c r="AH13" s="19"/>
      <c r="AI13" s="19"/>
      <c r="AJ13" s="19"/>
      <c r="AK13" s="19"/>
      <c r="AL13" s="19"/>
    </row>
    <row r="14" spans="1:38" ht="13.2">
      <c r="A14" s="4" t="s">
        <v>44</v>
      </c>
      <c r="B14" s="16" t="s">
        <v>60</v>
      </c>
      <c r="C14" s="17" t="s">
        <v>61</v>
      </c>
      <c r="D14" s="4" t="s">
        <v>29</v>
      </c>
      <c r="E14" s="4" t="s">
        <v>29</v>
      </c>
      <c r="F14" s="4" t="s">
        <v>29</v>
      </c>
      <c r="G14" s="4" t="s">
        <v>29</v>
      </c>
      <c r="H14" s="4" t="s">
        <v>29</v>
      </c>
      <c r="I14" s="4" t="s">
        <v>29</v>
      </c>
      <c r="J14" s="4" t="s">
        <v>29</v>
      </c>
      <c r="K14" s="6">
        <f t="shared" si="0"/>
        <v>0</v>
      </c>
      <c r="L14" s="6"/>
      <c r="M14" s="6"/>
      <c r="N14" s="6"/>
      <c r="O14" s="6"/>
      <c r="P14" s="18"/>
      <c r="X14" s="19"/>
      <c r="Y14" s="19"/>
      <c r="Z14" s="19"/>
      <c r="AA14" s="19"/>
      <c r="AB14" s="19"/>
      <c r="AC14" s="19"/>
      <c r="AD14" s="19"/>
      <c r="AE14" s="19"/>
      <c r="AF14" s="19"/>
      <c r="AG14" s="19"/>
      <c r="AH14" s="19"/>
      <c r="AI14" s="19"/>
      <c r="AJ14" s="19"/>
      <c r="AK14" s="19"/>
      <c r="AL14" s="19"/>
    </row>
    <row r="15" spans="1:38" ht="13.2">
      <c r="A15" s="25" t="s">
        <v>44</v>
      </c>
      <c r="B15" s="16" t="s">
        <v>62</v>
      </c>
      <c r="C15" s="17" t="s">
        <v>63</v>
      </c>
      <c r="D15" s="4" t="s">
        <v>29</v>
      </c>
      <c r="E15" s="4" t="s">
        <v>29</v>
      </c>
      <c r="F15" s="4" t="s">
        <v>29</v>
      </c>
      <c r="G15" s="4" t="s">
        <v>29</v>
      </c>
      <c r="H15" s="4" t="s">
        <v>29</v>
      </c>
      <c r="I15" s="4" t="s">
        <v>29</v>
      </c>
      <c r="J15" s="4" t="s">
        <v>29</v>
      </c>
      <c r="K15" s="6">
        <f t="shared" si="0"/>
        <v>0</v>
      </c>
      <c r="L15" s="6"/>
      <c r="M15" s="6"/>
      <c r="N15" s="6"/>
      <c r="O15" s="6"/>
      <c r="P15" s="18"/>
      <c r="Q15" s="6"/>
      <c r="X15" s="19"/>
      <c r="Y15" s="19"/>
      <c r="Z15" s="19"/>
      <c r="AA15" s="19"/>
      <c r="AB15" s="19"/>
      <c r="AC15" s="19"/>
      <c r="AD15" s="19"/>
      <c r="AE15" s="19"/>
      <c r="AF15" s="19"/>
      <c r="AG15" s="19"/>
      <c r="AH15" s="19"/>
      <c r="AI15" s="19"/>
      <c r="AJ15" s="19"/>
      <c r="AK15" s="19"/>
      <c r="AL15" s="19"/>
    </row>
    <row r="16" spans="1:38" ht="13.2">
      <c r="A16" s="16" t="s">
        <v>64</v>
      </c>
      <c r="B16" s="16" t="s">
        <v>65</v>
      </c>
      <c r="C16" s="17" t="s">
        <v>66</v>
      </c>
      <c r="D16" s="20">
        <v>0.15625</v>
      </c>
      <c r="E16" s="20">
        <v>0.23472222222222222</v>
      </c>
      <c r="F16" s="4">
        <v>2</v>
      </c>
      <c r="G16" s="4">
        <v>2</v>
      </c>
      <c r="H16" s="4">
        <v>1</v>
      </c>
      <c r="I16" s="4">
        <v>0</v>
      </c>
      <c r="J16" s="4">
        <v>0</v>
      </c>
      <c r="K16" s="6">
        <f t="shared" si="0"/>
        <v>5</v>
      </c>
      <c r="L16" s="6"/>
      <c r="M16" s="6"/>
      <c r="N16" s="6"/>
      <c r="O16" s="6"/>
      <c r="P16" s="18"/>
      <c r="X16" s="19"/>
      <c r="Y16" s="19"/>
      <c r="Z16" s="19"/>
      <c r="AA16" s="19"/>
      <c r="AB16" s="19"/>
      <c r="AC16" s="19"/>
      <c r="AD16" s="19"/>
      <c r="AE16" s="19"/>
      <c r="AF16" s="19"/>
      <c r="AG16" s="19"/>
      <c r="AH16" s="19"/>
      <c r="AI16" s="19"/>
      <c r="AJ16" s="19"/>
      <c r="AK16" s="19"/>
      <c r="AL16" s="19"/>
    </row>
    <row r="17" spans="1:38" ht="13.2">
      <c r="A17" s="16" t="s">
        <v>64</v>
      </c>
      <c r="B17" s="16" t="s">
        <v>68</v>
      </c>
      <c r="C17" s="17" t="s">
        <v>69</v>
      </c>
      <c r="D17" s="20">
        <v>0.15972222222222221</v>
      </c>
      <c r="E17" s="20">
        <v>0.22638888888888889</v>
      </c>
      <c r="F17" s="4">
        <v>2</v>
      </c>
      <c r="G17" s="4">
        <v>2</v>
      </c>
      <c r="H17" s="4">
        <v>2</v>
      </c>
      <c r="I17" s="4">
        <v>0</v>
      </c>
      <c r="J17" s="4">
        <v>0</v>
      </c>
      <c r="K17" s="6">
        <f t="shared" si="0"/>
        <v>6</v>
      </c>
      <c r="L17" s="6"/>
      <c r="M17" s="6"/>
      <c r="N17" s="6"/>
      <c r="O17" s="6"/>
      <c r="P17" s="18"/>
      <c r="Q17" s="6"/>
      <c r="X17" s="19"/>
      <c r="Y17" s="19"/>
      <c r="Z17" s="19"/>
      <c r="AA17" s="19"/>
      <c r="AB17" s="19"/>
      <c r="AC17" s="19"/>
      <c r="AD17" s="19"/>
      <c r="AE17" s="19"/>
      <c r="AF17" s="19"/>
      <c r="AG17" s="19"/>
      <c r="AH17" s="19"/>
      <c r="AI17" s="19"/>
      <c r="AJ17" s="19"/>
      <c r="AK17" s="19"/>
      <c r="AL17" s="19"/>
    </row>
    <row r="18" spans="1:38" ht="13.2">
      <c r="A18" s="16" t="s">
        <v>64</v>
      </c>
      <c r="B18" s="16" t="s">
        <v>70</v>
      </c>
      <c r="C18" s="17" t="s">
        <v>71</v>
      </c>
      <c r="D18" s="20">
        <v>0.15277777777777779</v>
      </c>
      <c r="E18" s="20">
        <v>0.2361111111111111</v>
      </c>
      <c r="F18" s="4">
        <v>2</v>
      </c>
      <c r="G18" s="4">
        <v>2</v>
      </c>
      <c r="H18" s="4">
        <v>2</v>
      </c>
      <c r="I18" s="4">
        <v>1</v>
      </c>
      <c r="J18" s="4">
        <v>0</v>
      </c>
      <c r="K18" s="6">
        <f t="shared" si="0"/>
        <v>7</v>
      </c>
      <c r="L18" s="6"/>
      <c r="M18" s="6"/>
      <c r="N18" s="6"/>
      <c r="O18" s="6"/>
      <c r="P18" s="18"/>
      <c r="X18" s="19"/>
      <c r="Y18" s="19"/>
      <c r="Z18" s="19"/>
      <c r="AA18" s="19"/>
      <c r="AB18" s="19"/>
      <c r="AC18" s="19"/>
      <c r="AD18" s="19"/>
      <c r="AE18" s="19"/>
      <c r="AF18" s="19"/>
      <c r="AG18" s="19"/>
      <c r="AH18" s="19"/>
      <c r="AI18" s="19"/>
      <c r="AJ18" s="19"/>
      <c r="AK18" s="19"/>
      <c r="AL18" s="19"/>
    </row>
    <row r="19" spans="1:38" ht="13.2">
      <c r="A19" s="16" t="s">
        <v>64</v>
      </c>
      <c r="B19" s="16" t="s">
        <v>72</v>
      </c>
      <c r="C19" s="17" t="s">
        <v>73</v>
      </c>
      <c r="D19" s="20">
        <v>0.15972222222222221</v>
      </c>
      <c r="E19" s="20">
        <v>0.22430555555555556</v>
      </c>
      <c r="F19" s="4">
        <v>2</v>
      </c>
      <c r="G19" s="4">
        <v>2</v>
      </c>
      <c r="H19" s="4">
        <v>2</v>
      </c>
      <c r="I19" s="4">
        <v>0</v>
      </c>
      <c r="J19" s="4">
        <v>0</v>
      </c>
      <c r="K19" s="6">
        <f t="shared" si="0"/>
        <v>6</v>
      </c>
      <c r="L19" s="6"/>
      <c r="M19" s="6"/>
      <c r="N19" s="6"/>
      <c r="O19" s="6"/>
      <c r="P19" s="18"/>
      <c r="X19" s="19"/>
      <c r="Y19" s="19"/>
      <c r="Z19" s="19"/>
      <c r="AA19" s="19"/>
      <c r="AB19" s="19"/>
      <c r="AC19" s="19"/>
      <c r="AD19" s="19"/>
      <c r="AE19" s="19"/>
      <c r="AF19" s="19"/>
      <c r="AG19" s="19"/>
      <c r="AH19" s="19"/>
      <c r="AI19" s="19"/>
      <c r="AJ19" s="19"/>
      <c r="AK19" s="19"/>
      <c r="AL19" s="19"/>
    </row>
    <row r="20" spans="1:38" ht="13.2">
      <c r="A20" s="16" t="s">
        <v>64</v>
      </c>
      <c r="B20" s="16" t="s">
        <v>74</v>
      </c>
      <c r="C20" s="17" t="s">
        <v>75</v>
      </c>
      <c r="D20" s="20">
        <v>0.2</v>
      </c>
      <c r="E20" s="20">
        <v>0.23958333333333334</v>
      </c>
      <c r="F20" s="4">
        <v>2</v>
      </c>
      <c r="G20" s="4">
        <v>2</v>
      </c>
      <c r="H20" s="4">
        <v>2</v>
      </c>
      <c r="I20" s="4">
        <v>0</v>
      </c>
      <c r="J20" s="4">
        <v>0</v>
      </c>
      <c r="K20" s="6">
        <f t="shared" si="0"/>
        <v>6</v>
      </c>
      <c r="L20" s="6"/>
      <c r="M20" s="6"/>
      <c r="N20" s="6"/>
      <c r="O20" s="6"/>
      <c r="P20" s="18"/>
      <c r="X20" s="19"/>
      <c r="Y20" s="19"/>
      <c r="Z20" s="19"/>
      <c r="AA20" s="19"/>
      <c r="AB20" s="19"/>
      <c r="AC20" s="19"/>
      <c r="AD20" s="19"/>
      <c r="AE20" s="19"/>
      <c r="AF20" s="19"/>
      <c r="AG20" s="19"/>
      <c r="AH20" s="19"/>
      <c r="AI20" s="19"/>
      <c r="AJ20" s="19"/>
      <c r="AK20" s="19"/>
      <c r="AL20" s="19"/>
    </row>
    <row r="21" spans="1:38" ht="13.2">
      <c r="A21" s="16" t="s">
        <v>64</v>
      </c>
      <c r="B21" s="16" t="s">
        <v>78</v>
      </c>
      <c r="C21" s="17" t="s">
        <v>80</v>
      </c>
      <c r="D21" s="4" t="s">
        <v>29</v>
      </c>
      <c r="E21" s="4" t="s">
        <v>29</v>
      </c>
      <c r="F21" s="4" t="s">
        <v>29</v>
      </c>
      <c r="G21" s="4" t="s">
        <v>29</v>
      </c>
      <c r="H21" s="4" t="s">
        <v>29</v>
      </c>
      <c r="I21" s="4" t="s">
        <v>29</v>
      </c>
      <c r="J21" s="4" t="s">
        <v>29</v>
      </c>
      <c r="K21" s="6">
        <f t="shared" si="0"/>
        <v>0</v>
      </c>
      <c r="L21" s="6"/>
      <c r="M21" s="6"/>
      <c r="N21" s="6"/>
      <c r="O21" s="6"/>
      <c r="P21" s="18"/>
      <c r="X21" s="19"/>
      <c r="Y21" s="19"/>
      <c r="Z21" s="19"/>
      <c r="AA21" s="19"/>
      <c r="AB21" s="19"/>
      <c r="AC21" s="19"/>
      <c r="AD21" s="19"/>
      <c r="AE21" s="19"/>
      <c r="AF21" s="19"/>
      <c r="AG21" s="19"/>
      <c r="AH21" s="19"/>
      <c r="AI21" s="19"/>
      <c r="AJ21" s="19"/>
      <c r="AK21" s="19"/>
      <c r="AL21" s="19"/>
    </row>
    <row r="22" spans="1:38" ht="13.2">
      <c r="A22" s="16" t="s">
        <v>64</v>
      </c>
      <c r="B22" s="4" t="s">
        <v>81</v>
      </c>
      <c r="C22" s="17" t="s">
        <v>82</v>
      </c>
      <c r="D22" s="4" t="s">
        <v>29</v>
      </c>
      <c r="E22" s="4" t="s">
        <v>29</v>
      </c>
      <c r="F22" s="4" t="s">
        <v>29</v>
      </c>
      <c r="G22" s="4" t="s">
        <v>29</v>
      </c>
      <c r="H22" s="4" t="s">
        <v>29</v>
      </c>
      <c r="I22" s="4" t="s">
        <v>29</v>
      </c>
      <c r="J22" s="4" t="s">
        <v>29</v>
      </c>
      <c r="K22" s="6">
        <f t="shared" si="0"/>
        <v>0</v>
      </c>
      <c r="L22" s="6"/>
      <c r="M22" s="6"/>
      <c r="N22" s="6"/>
      <c r="O22" s="6"/>
      <c r="P22" s="18"/>
      <c r="X22" s="19"/>
      <c r="Y22" s="19"/>
      <c r="Z22" s="19"/>
      <c r="AA22" s="19"/>
      <c r="AB22" s="19"/>
      <c r="AC22" s="19"/>
      <c r="AD22" s="19"/>
      <c r="AE22" s="19"/>
      <c r="AF22" s="19"/>
      <c r="AG22" s="19"/>
      <c r="AH22" s="19"/>
      <c r="AI22" s="19"/>
      <c r="AJ22" s="19"/>
      <c r="AK22" s="19"/>
      <c r="AL22" s="19"/>
    </row>
    <row r="23" spans="1:38" ht="13.2">
      <c r="A23" s="16" t="s">
        <v>84</v>
      </c>
      <c r="B23" s="16" t="s">
        <v>85</v>
      </c>
      <c r="C23" s="17" t="s">
        <v>86</v>
      </c>
      <c r="D23" s="20">
        <v>0.5625</v>
      </c>
      <c r="E23" s="35">
        <v>0.66842592592592598</v>
      </c>
      <c r="F23" s="4">
        <v>1</v>
      </c>
      <c r="G23" s="4">
        <v>0</v>
      </c>
      <c r="H23" s="4">
        <v>0</v>
      </c>
      <c r="I23" s="4">
        <v>0</v>
      </c>
      <c r="J23" s="4">
        <v>0</v>
      </c>
      <c r="K23" s="6">
        <f t="shared" si="0"/>
        <v>1</v>
      </c>
      <c r="L23" s="6"/>
      <c r="M23" s="6"/>
      <c r="N23" s="6"/>
      <c r="O23" s="6"/>
      <c r="P23" s="18"/>
      <c r="X23" s="19"/>
      <c r="Y23" s="19"/>
      <c r="Z23" s="19"/>
      <c r="AA23" s="19"/>
      <c r="AB23" s="19"/>
      <c r="AC23" s="19"/>
      <c r="AD23" s="19"/>
      <c r="AE23" s="19"/>
      <c r="AF23" s="19"/>
      <c r="AG23" s="19"/>
      <c r="AH23" s="19"/>
      <c r="AI23" s="19"/>
      <c r="AJ23" s="19"/>
      <c r="AK23" s="19"/>
      <c r="AL23" s="19"/>
    </row>
    <row r="24" spans="1:38" ht="13.2">
      <c r="A24" s="16" t="s">
        <v>84</v>
      </c>
      <c r="B24" s="16" t="s">
        <v>91</v>
      </c>
      <c r="C24" s="17" t="s">
        <v>92</v>
      </c>
      <c r="D24" s="20">
        <v>0.57013888888888886</v>
      </c>
      <c r="E24" s="4" t="s">
        <v>29</v>
      </c>
      <c r="F24" s="4" t="s">
        <v>29</v>
      </c>
      <c r="G24" s="4" t="s">
        <v>29</v>
      </c>
      <c r="H24" s="4" t="s">
        <v>29</v>
      </c>
      <c r="I24" s="4" t="s">
        <v>29</v>
      </c>
      <c r="J24" s="4" t="s">
        <v>29</v>
      </c>
      <c r="K24" s="6">
        <f t="shared" si="0"/>
        <v>0</v>
      </c>
      <c r="L24" s="6"/>
      <c r="M24" s="6"/>
      <c r="N24" s="6"/>
      <c r="O24" s="6"/>
      <c r="P24" s="18"/>
      <c r="X24" s="19"/>
      <c r="Y24" s="19"/>
      <c r="Z24" s="19"/>
      <c r="AA24" s="19"/>
      <c r="AB24" s="19"/>
      <c r="AC24" s="19"/>
      <c r="AD24" s="19"/>
      <c r="AE24" s="19"/>
      <c r="AF24" s="19"/>
      <c r="AG24" s="19"/>
      <c r="AH24" s="19"/>
      <c r="AI24" s="19"/>
      <c r="AJ24" s="19"/>
      <c r="AK24" s="19"/>
      <c r="AL24" s="19"/>
    </row>
    <row r="25" spans="1:38" ht="13.2">
      <c r="A25" s="16" t="s">
        <v>84</v>
      </c>
      <c r="B25" s="16" t="s">
        <v>95</v>
      </c>
      <c r="C25" s="17" t="s">
        <v>96</v>
      </c>
      <c r="D25" s="20">
        <v>0.5625</v>
      </c>
      <c r="E25" s="35">
        <v>0.61202546296296301</v>
      </c>
      <c r="F25" s="4">
        <v>2</v>
      </c>
      <c r="G25" s="4">
        <v>2</v>
      </c>
      <c r="H25" s="4">
        <v>1</v>
      </c>
      <c r="I25" s="4">
        <v>1</v>
      </c>
      <c r="J25" s="4">
        <v>0</v>
      </c>
      <c r="K25" s="6">
        <f t="shared" si="0"/>
        <v>6</v>
      </c>
      <c r="L25" s="6"/>
      <c r="M25" s="6"/>
      <c r="N25" s="6"/>
      <c r="O25" s="6"/>
      <c r="P25" s="18"/>
      <c r="Q25" s="6"/>
      <c r="X25" s="19"/>
      <c r="Y25" s="19"/>
      <c r="Z25" s="19"/>
      <c r="AA25" s="19"/>
      <c r="AB25" s="19"/>
      <c r="AC25" s="19"/>
      <c r="AD25" s="19"/>
      <c r="AE25" s="19"/>
      <c r="AF25" s="19"/>
      <c r="AG25" s="19"/>
      <c r="AH25" s="19"/>
      <c r="AI25" s="19"/>
      <c r="AJ25" s="19"/>
      <c r="AK25" s="19"/>
      <c r="AL25" s="19"/>
    </row>
    <row r="26" spans="1:38" ht="13.2">
      <c r="A26" s="16" t="s">
        <v>84</v>
      </c>
      <c r="B26" s="16" t="s">
        <v>99</v>
      </c>
      <c r="C26" s="17" t="s">
        <v>100</v>
      </c>
      <c r="D26" s="4" t="s">
        <v>101</v>
      </c>
      <c r="E26" s="35">
        <v>0.77538194444444442</v>
      </c>
      <c r="F26" s="4">
        <v>2</v>
      </c>
      <c r="G26" s="4">
        <v>2</v>
      </c>
      <c r="H26" s="4">
        <v>1</v>
      </c>
      <c r="I26" s="4">
        <v>0</v>
      </c>
      <c r="J26" s="4">
        <v>0</v>
      </c>
      <c r="K26" s="6">
        <f t="shared" si="0"/>
        <v>5</v>
      </c>
      <c r="L26" s="6"/>
      <c r="M26" s="6"/>
      <c r="N26" s="6"/>
      <c r="O26" s="6"/>
      <c r="P26" s="18"/>
      <c r="Q26" s="6"/>
      <c r="X26" s="19"/>
      <c r="Y26" s="19"/>
      <c r="Z26" s="19"/>
      <c r="AA26" s="19"/>
      <c r="AB26" s="19"/>
      <c r="AC26" s="19"/>
      <c r="AD26" s="19"/>
      <c r="AE26" s="19"/>
      <c r="AF26" s="19"/>
      <c r="AG26" s="19"/>
      <c r="AH26" s="19"/>
      <c r="AI26" s="19"/>
      <c r="AJ26" s="19"/>
      <c r="AK26" s="19"/>
      <c r="AL26" s="19"/>
    </row>
    <row r="27" spans="1:38" ht="13.2">
      <c r="A27" s="16" t="s">
        <v>84</v>
      </c>
      <c r="B27" s="16" t="s">
        <v>111</v>
      </c>
      <c r="C27" s="17" t="s">
        <v>114</v>
      </c>
      <c r="D27" s="20">
        <v>0.60347222222222219</v>
      </c>
      <c r="E27" s="35">
        <v>0.64687499999999998</v>
      </c>
      <c r="F27" s="4">
        <v>1</v>
      </c>
      <c r="G27" s="4">
        <v>0</v>
      </c>
      <c r="H27" s="4">
        <v>0</v>
      </c>
      <c r="I27" s="4">
        <v>0</v>
      </c>
      <c r="J27" s="4">
        <v>0</v>
      </c>
      <c r="K27" s="6">
        <f t="shared" si="0"/>
        <v>1</v>
      </c>
      <c r="L27" s="6"/>
      <c r="M27" s="6"/>
      <c r="N27" s="6"/>
      <c r="O27" s="6"/>
      <c r="P27" s="18"/>
      <c r="X27" s="19"/>
      <c r="Y27" s="19"/>
      <c r="Z27" s="19"/>
      <c r="AA27" s="19"/>
      <c r="AB27" s="19"/>
      <c r="AC27" s="19"/>
      <c r="AD27" s="19"/>
      <c r="AE27" s="19"/>
      <c r="AF27" s="19"/>
      <c r="AG27" s="19"/>
      <c r="AH27" s="19"/>
      <c r="AI27" s="19"/>
      <c r="AJ27" s="19"/>
      <c r="AK27" s="19"/>
      <c r="AL27" s="19"/>
    </row>
    <row r="28" spans="1:38" ht="13.2">
      <c r="A28" s="16" t="s">
        <v>84</v>
      </c>
      <c r="B28" s="16" t="s">
        <v>120</v>
      </c>
      <c r="C28" s="17" t="s">
        <v>121</v>
      </c>
      <c r="D28" s="20">
        <v>0.5625</v>
      </c>
      <c r="E28" s="35">
        <v>0.62197916666666664</v>
      </c>
      <c r="F28" s="4">
        <v>1</v>
      </c>
      <c r="G28" s="4">
        <v>2</v>
      </c>
      <c r="H28" s="4">
        <v>2</v>
      </c>
      <c r="I28" s="4">
        <v>0</v>
      </c>
      <c r="J28" s="4">
        <v>0</v>
      </c>
      <c r="K28" s="6">
        <f t="shared" si="0"/>
        <v>5</v>
      </c>
      <c r="L28" s="6"/>
      <c r="M28" s="6"/>
      <c r="N28" s="6"/>
      <c r="O28" s="6"/>
      <c r="P28" s="18"/>
      <c r="X28" s="19"/>
      <c r="Y28" s="19"/>
      <c r="Z28" s="19"/>
      <c r="AA28" s="19"/>
      <c r="AB28" s="19"/>
      <c r="AC28" s="19"/>
      <c r="AD28" s="19"/>
      <c r="AE28" s="19"/>
      <c r="AF28" s="19"/>
      <c r="AG28" s="19"/>
      <c r="AH28" s="19"/>
      <c r="AI28" s="19"/>
      <c r="AJ28" s="19"/>
      <c r="AK28" s="19"/>
      <c r="AL28" s="19"/>
    </row>
    <row r="29" spans="1:38" ht="13.2">
      <c r="A29" s="16" t="s">
        <v>84</v>
      </c>
      <c r="B29" s="16" t="s">
        <v>124</v>
      </c>
      <c r="C29" s="17" t="s">
        <v>125</v>
      </c>
      <c r="D29" s="4" t="s">
        <v>29</v>
      </c>
      <c r="E29" s="4" t="s">
        <v>29</v>
      </c>
      <c r="F29" s="4" t="s">
        <v>29</v>
      </c>
      <c r="G29" s="4" t="s">
        <v>29</v>
      </c>
      <c r="H29" s="4" t="s">
        <v>29</v>
      </c>
      <c r="I29" s="4" t="s">
        <v>29</v>
      </c>
      <c r="J29" s="4" t="s">
        <v>29</v>
      </c>
      <c r="K29" s="6">
        <f t="shared" si="0"/>
        <v>0</v>
      </c>
      <c r="L29" s="6"/>
      <c r="M29" s="6"/>
      <c r="N29" s="6"/>
      <c r="O29" s="6"/>
      <c r="P29" s="18"/>
      <c r="X29" s="19"/>
      <c r="Y29" s="19"/>
      <c r="Z29" s="19"/>
      <c r="AA29" s="19"/>
      <c r="AB29" s="19"/>
      <c r="AC29" s="19"/>
      <c r="AD29" s="19"/>
      <c r="AE29" s="19"/>
      <c r="AF29" s="19"/>
      <c r="AG29" s="19"/>
      <c r="AH29" s="19"/>
      <c r="AI29" s="19"/>
      <c r="AJ29" s="19"/>
      <c r="AK29" s="19"/>
      <c r="AL29" s="19"/>
    </row>
    <row r="30" spans="1:38" ht="13.2">
      <c r="A30" s="16" t="s">
        <v>84</v>
      </c>
      <c r="B30" s="25" t="s">
        <v>126</v>
      </c>
      <c r="C30" s="17" t="s">
        <v>127</v>
      </c>
      <c r="D30" s="4" t="s">
        <v>29</v>
      </c>
      <c r="E30" s="4" t="s">
        <v>29</v>
      </c>
      <c r="F30" s="4" t="s">
        <v>29</v>
      </c>
      <c r="G30" s="4" t="s">
        <v>29</v>
      </c>
      <c r="H30" s="4" t="s">
        <v>29</v>
      </c>
      <c r="I30" s="4" t="s">
        <v>29</v>
      </c>
      <c r="J30" s="4" t="s">
        <v>29</v>
      </c>
      <c r="K30" s="6">
        <f t="shared" si="0"/>
        <v>0</v>
      </c>
      <c r="L30" s="6"/>
      <c r="M30" s="6"/>
      <c r="N30" s="6"/>
      <c r="O30" s="6"/>
      <c r="P30" s="18"/>
      <c r="X30" s="19"/>
      <c r="Y30" s="19"/>
      <c r="Z30" s="19"/>
      <c r="AA30" s="19"/>
      <c r="AB30" s="19"/>
      <c r="AC30" s="19"/>
      <c r="AD30" s="19"/>
      <c r="AE30" s="19"/>
      <c r="AF30" s="19"/>
      <c r="AG30" s="19"/>
      <c r="AH30" s="19"/>
      <c r="AI30" s="19"/>
      <c r="AJ30" s="19"/>
      <c r="AK30" s="19"/>
      <c r="AL30" s="19"/>
    </row>
    <row r="31" spans="1:38" ht="13.2">
      <c r="A31" s="16" t="s">
        <v>84</v>
      </c>
      <c r="B31" s="16" t="s">
        <v>128</v>
      </c>
      <c r="C31" s="17" t="s">
        <v>129</v>
      </c>
      <c r="D31" s="20">
        <v>0.56388888888888888</v>
      </c>
      <c r="E31" s="35">
        <v>0.63900462962962967</v>
      </c>
      <c r="F31" s="4">
        <v>2</v>
      </c>
      <c r="G31" s="4">
        <v>2</v>
      </c>
      <c r="H31" s="4">
        <v>2</v>
      </c>
      <c r="I31" s="4">
        <v>1</v>
      </c>
      <c r="J31" s="4">
        <v>0</v>
      </c>
      <c r="K31" s="6">
        <f t="shared" si="0"/>
        <v>7</v>
      </c>
      <c r="L31" s="6"/>
      <c r="M31" s="6"/>
      <c r="N31" s="6"/>
      <c r="O31" s="6"/>
      <c r="P31" s="18"/>
      <c r="Q31" s="6"/>
      <c r="X31" s="19"/>
      <c r="Y31" s="19"/>
      <c r="Z31" s="19"/>
      <c r="AA31" s="19"/>
      <c r="AB31" s="19"/>
      <c r="AC31" s="19"/>
      <c r="AD31" s="19"/>
      <c r="AE31" s="19"/>
      <c r="AF31" s="19"/>
      <c r="AG31" s="19"/>
      <c r="AH31" s="19"/>
      <c r="AI31" s="19"/>
      <c r="AJ31" s="19"/>
      <c r="AK31" s="19"/>
      <c r="AL31" s="19"/>
    </row>
    <row r="32" spans="1:38" ht="13.2">
      <c r="A32" s="16" t="s">
        <v>132</v>
      </c>
      <c r="B32" s="16" t="s">
        <v>133</v>
      </c>
      <c r="C32" s="17" t="s">
        <v>134</v>
      </c>
      <c r="D32" s="20">
        <v>0.56388888888888888</v>
      </c>
      <c r="E32" s="20">
        <v>0.15277777777777779</v>
      </c>
      <c r="F32" s="4">
        <v>0</v>
      </c>
      <c r="G32" s="4">
        <v>2</v>
      </c>
      <c r="H32" s="4">
        <v>1</v>
      </c>
      <c r="I32" s="4">
        <v>0</v>
      </c>
      <c r="J32" s="4">
        <v>0</v>
      </c>
      <c r="K32" s="6">
        <f t="shared" si="0"/>
        <v>3</v>
      </c>
      <c r="L32" s="6"/>
      <c r="M32" s="6"/>
      <c r="N32" s="6"/>
      <c r="O32" s="6"/>
      <c r="P32" s="18"/>
      <c r="Q32" s="6"/>
      <c r="X32" s="19"/>
      <c r="Y32" s="19"/>
      <c r="Z32" s="19"/>
      <c r="AA32" s="19"/>
      <c r="AB32" s="19"/>
      <c r="AC32" s="19"/>
      <c r="AD32" s="19"/>
      <c r="AE32" s="19"/>
      <c r="AF32" s="19"/>
      <c r="AG32" s="19"/>
      <c r="AH32" s="19"/>
      <c r="AI32" s="19"/>
      <c r="AJ32" s="19"/>
      <c r="AK32" s="19"/>
      <c r="AL32" s="19"/>
    </row>
    <row r="33" spans="1:38" ht="13.2">
      <c r="A33" s="16" t="s">
        <v>132</v>
      </c>
      <c r="B33" s="16" t="s">
        <v>135</v>
      </c>
      <c r="C33" s="17" t="s">
        <v>136</v>
      </c>
      <c r="D33" s="20">
        <v>0.56736111111111109</v>
      </c>
      <c r="E33" s="20">
        <v>0.15277777777777779</v>
      </c>
      <c r="F33" s="4" t="s">
        <v>29</v>
      </c>
      <c r="G33" s="4" t="s">
        <v>29</v>
      </c>
      <c r="H33" s="4" t="s">
        <v>29</v>
      </c>
      <c r="I33" s="4" t="s">
        <v>29</v>
      </c>
      <c r="J33" s="4" t="s">
        <v>29</v>
      </c>
      <c r="K33" s="6">
        <f t="shared" si="0"/>
        <v>0</v>
      </c>
      <c r="L33" s="6"/>
      <c r="M33" s="6"/>
      <c r="N33" s="6"/>
      <c r="O33" s="6"/>
      <c r="P33" s="18"/>
      <c r="X33" s="19"/>
      <c r="Y33" s="19"/>
      <c r="Z33" s="19"/>
      <c r="AA33" s="19"/>
      <c r="AB33" s="19"/>
      <c r="AC33" s="19"/>
      <c r="AD33" s="19"/>
      <c r="AE33" s="19"/>
      <c r="AF33" s="19"/>
      <c r="AG33" s="19"/>
      <c r="AH33" s="19"/>
      <c r="AI33" s="19"/>
      <c r="AJ33" s="19"/>
      <c r="AK33" s="19"/>
      <c r="AL33" s="19"/>
    </row>
    <row r="34" spans="1:38" ht="13.2">
      <c r="A34" s="16" t="s">
        <v>132</v>
      </c>
      <c r="B34" s="16" t="s">
        <v>87</v>
      </c>
      <c r="C34" s="17" t="s">
        <v>88</v>
      </c>
      <c r="D34" s="20">
        <v>0.5625</v>
      </c>
      <c r="E34" s="20">
        <v>0.14930555555555555</v>
      </c>
      <c r="F34" s="4">
        <v>0</v>
      </c>
      <c r="G34" s="4">
        <v>2</v>
      </c>
      <c r="H34" s="4">
        <v>1</v>
      </c>
      <c r="I34" s="4">
        <v>0</v>
      </c>
      <c r="J34" s="4">
        <v>0</v>
      </c>
      <c r="K34" s="6">
        <f t="shared" si="0"/>
        <v>3</v>
      </c>
      <c r="L34" s="6"/>
      <c r="M34" s="6"/>
      <c r="N34" s="6"/>
      <c r="O34" s="6"/>
      <c r="P34" s="18"/>
      <c r="Q34" s="6"/>
      <c r="X34" s="19"/>
      <c r="Y34" s="19"/>
      <c r="Z34" s="19"/>
      <c r="AA34" s="19"/>
      <c r="AB34" s="19"/>
      <c r="AC34" s="19"/>
      <c r="AD34" s="19"/>
      <c r="AE34" s="19"/>
      <c r="AF34" s="19"/>
      <c r="AG34" s="19"/>
      <c r="AH34" s="19"/>
      <c r="AI34" s="19"/>
      <c r="AJ34" s="19"/>
      <c r="AK34" s="19"/>
      <c r="AL34" s="19"/>
    </row>
    <row r="35" spans="1:38" ht="13.2">
      <c r="A35" s="16" t="s">
        <v>132</v>
      </c>
      <c r="B35" s="16" t="s">
        <v>137</v>
      </c>
      <c r="C35" s="17" t="s">
        <v>138</v>
      </c>
      <c r="D35" s="4" t="s">
        <v>29</v>
      </c>
      <c r="E35" s="4" t="s">
        <v>29</v>
      </c>
      <c r="F35" s="4" t="s">
        <v>29</v>
      </c>
      <c r="G35" s="4" t="s">
        <v>29</v>
      </c>
      <c r="H35" s="4" t="s">
        <v>29</v>
      </c>
      <c r="I35" s="4" t="s">
        <v>29</v>
      </c>
      <c r="J35" s="4" t="s">
        <v>29</v>
      </c>
      <c r="K35" s="6">
        <f t="shared" si="0"/>
        <v>0</v>
      </c>
      <c r="L35" s="6"/>
      <c r="M35" s="6"/>
      <c r="N35" s="6"/>
      <c r="O35" s="6"/>
      <c r="P35" s="18"/>
      <c r="Q35" s="6"/>
      <c r="X35" s="19"/>
      <c r="Y35" s="19"/>
      <c r="Z35" s="19"/>
      <c r="AA35" s="19"/>
      <c r="AB35" s="19"/>
      <c r="AC35" s="19"/>
      <c r="AD35" s="19"/>
      <c r="AE35" s="19"/>
      <c r="AF35" s="19"/>
      <c r="AG35" s="19"/>
      <c r="AH35" s="19"/>
      <c r="AI35" s="19"/>
      <c r="AJ35" s="19"/>
      <c r="AK35" s="19"/>
      <c r="AL35" s="19"/>
    </row>
    <row r="36" spans="1:38" ht="13.2">
      <c r="A36" s="16" t="s">
        <v>132</v>
      </c>
      <c r="B36" s="16" t="s">
        <v>141</v>
      </c>
      <c r="C36" s="17" t="s">
        <v>142</v>
      </c>
      <c r="D36" s="20">
        <v>0.56736111111111109</v>
      </c>
      <c r="E36" s="20">
        <v>0.13541666666666666</v>
      </c>
      <c r="F36" s="4">
        <v>0</v>
      </c>
      <c r="G36" s="4">
        <v>0</v>
      </c>
      <c r="H36" s="4">
        <v>0</v>
      </c>
      <c r="I36" s="4">
        <v>0</v>
      </c>
      <c r="J36" s="4">
        <v>0</v>
      </c>
      <c r="K36" s="6">
        <f t="shared" si="0"/>
        <v>0</v>
      </c>
      <c r="L36" s="6"/>
      <c r="M36" s="6"/>
      <c r="N36" s="6"/>
      <c r="O36" s="6"/>
      <c r="P36" s="18"/>
      <c r="Q36" s="6"/>
      <c r="X36" s="19"/>
      <c r="Y36" s="19"/>
      <c r="Z36" s="19"/>
      <c r="AA36" s="19"/>
      <c r="AB36" s="19"/>
      <c r="AC36" s="19"/>
      <c r="AD36" s="19"/>
      <c r="AE36" s="19"/>
      <c r="AF36" s="19"/>
      <c r="AG36" s="19"/>
      <c r="AH36" s="19"/>
      <c r="AI36" s="19"/>
      <c r="AJ36" s="19"/>
      <c r="AK36" s="19"/>
      <c r="AL36" s="19"/>
    </row>
    <row r="37" spans="1:38" ht="13.2">
      <c r="A37" s="16" t="s">
        <v>132</v>
      </c>
      <c r="B37" s="16" t="s">
        <v>143</v>
      </c>
      <c r="C37" s="17" t="s">
        <v>145</v>
      </c>
      <c r="D37" s="20">
        <v>0.56736111111111109</v>
      </c>
      <c r="E37" s="20">
        <v>0.14930555555555555</v>
      </c>
      <c r="G37" s="4">
        <v>2</v>
      </c>
      <c r="H37" s="4">
        <v>1</v>
      </c>
      <c r="I37" s="4">
        <v>0</v>
      </c>
      <c r="J37" s="4">
        <v>0</v>
      </c>
      <c r="K37" s="6">
        <f t="shared" si="0"/>
        <v>3</v>
      </c>
      <c r="L37" s="6"/>
      <c r="M37" s="6"/>
      <c r="N37" s="6"/>
      <c r="O37" s="6"/>
      <c r="P37" s="18"/>
      <c r="X37" s="19"/>
      <c r="Y37" s="19"/>
      <c r="Z37" s="19"/>
      <c r="AA37" s="19"/>
      <c r="AB37" s="19"/>
      <c r="AC37" s="19"/>
      <c r="AD37" s="19"/>
      <c r="AE37" s="19"/>
      <c r="AF37" s="19"/>
      <c r="AG37" s="19"/>
      <c r="AH37" s="19"/>
      <c r="AI37" s="19"/>
      <c r="AJ37" s="19"/>
      <c r="AK37" s="19"/>
      <c r="AL37" s="19"/>
    </row>
    <row r="38" spans="1:38" ht="13.2">
      <c r="A38" s="16" t="s">
        <v>132</v>
      </c>
      <c r="B38" s="16" t="s">
        <v>147</v>
      </c>
      <c r="C38" s="17" t="s">
        <v>148</v>
      </c>
      <c r="D38" s="20">
        <v>0.57222222222222219</v>
      </c>
      <c r="E38" s="20">
        <v>0.15277777777777779</v>
      </c>
      <c r="F38" s="4">
        <v>2</v>
      </c>
      <c r="G38" s="4">
        <v>2</v>
      </c>
      <c r="H38" s="4">
        <v>2</v>
      </c>
      <c r="I38" s="4">
        <v>1</v>
      </c>
      <c r="J38" s="4">
        <v>0</v>
      </c>
      <c r="K38" s="6">
        <f t="shared" si="0"/>
        <v>7</v>
      </c>
      <c r="L38" s="6"/>
      <c r="M38" s="6"/>
      <c r="N38" s="6"/>
      <c r="O38" s="6"/>
      <c r="P38" s="18"/>
      <c r="Q38" s="6"/>
      <c r="X38" s="19"/>
      <c r="Y38" s="19"/>
      <c r="Z38" s="19"/>
      <c r="AA38" s="19"/>
      <c r="AB38" s="19"/>
      <c r="AC38" s="19"/>
      <c r="AD38" s="19"/>
      <c r="AE38" s="19"/>
      <c r="AF38" s="19"/>
      <c r="AG38" s="19"/>
      <c r="AH38" s="19"/>
      <c r="AI38" s="19"/>
      <c r="AJ38" s="19"/>
      <c r="AK38" s="19"/>
      <c r="AL38" s="19"/>
    </row>
    <row r="39" spans="1:38" ht="13.2">
      <c r="A39" s="16" t="s">
        <v>132</v>
      </c>
      <c r="B39" s="16" t="s">
        <v>149</v>
      </c>
      <c r="C39" s="17" t="s">
        <v>151</v>
      </c>
      <c r="D39" s="4" t="s">
        <v>29</v>
      </c>
      <c r="E39" s="4" t="s">
        <v>29</v>
      </c>
      <c r="F39" s="4" t="s">
        <v>29</v>
      </c>
      <c r="G39" s="4" t="s">
        <v>29</v>
      </c>
      <c r="H39" s="4" t="s">
        <v>29</v>
      </c>
      <c r="I39" s="4" t="s">
        <v>29</v>
      </c>
      <c r="J39" s="4" t="s">
        <v>29</v>
      </c>
      <c r="K39" s="6">
        <f t="shared" si="0"/>
        <v>0</v>
      </c>
      <c r="L39" s="6"/>
      <c r="M39" s="6"/>
      <c r="N39" s="6"/>
      <c r="O39" s="6"/>
      <c r="P39" s="18"/>
      <c r="Q39" s="6"/>
      <c r="X39" s="19"/>
      <c r="Y39" s="19"/>
      <c r="Z39" s="19"/>
      <c r="AA39" s="19"/>
      <c r="AB39" s="19"/>
      <c r="AC39" s="19"/>
      <c r="AD39" s="19"/>
      <c r="AE39" s="19"/>
      <c r="AF39" s="19"/>
      <c r="AG39" s="19"/>
      <c r="AH39" s="19"/>
      <c r="AI39" s="19"/>
      <c r="AJ39" s="19"/>
      <c r="AK39" s="19"/>
      <c r="AL39" s="19"/>
    </row>
    <row r="40" spans="1:38" ht="13.2">
      <c r="A40" s="16" t="s">
        <v>155</v>
      </c>
      <c r="B40" s="16" t="s">
        <v>156</v>
      </c>
      <c r="C40" s="17" t="s">
        <v>157</v>
      </c>
      <c r="D40" s="20">
        <v>0.64583333333333337</v>
      </c>
      <c r="E40" s="20">
        <v>0.6875</v>
      </c>
      <c r="F40" s="4">
        <v>2</v>
      </c>
      <c r="G40" s="4">
        <v>2</v>
      </c>
      <c r="H40" s="4">
        <v>0</v>
      </c>
      <c r="I40" s="4">
        <v>1</v>
      </c>
      <c r="J40" s="4">
        <v>2</v>
      </c>
      <c r="K40" s="6">
        <f t="shared" si="0"/>
        <v>7</v>
      </c>
      <c r="L40" s="6"/>
      <c r="M40" s="6"/>
      <c r="N40" s="6"/>
      <c r="O40" s="6"/>
      <c r="P40" s="18"/>
      <c r="Q40" s="6"/>
      <c r="X40" s="19"/>
      <c r="Y40" s="19"/>
      <c r="Z40" s="19"/>
      <c r="AA40" s="19"/>
      <c r="AB40" s="19"/>
      <c r="AC40" s="19"/>
      <c r="AD40" s="19"/>
      <c r="AE40" s="19"/>
      <c r="AF40" s="19"/>
      <c r="AG40" s="19"/>
      <c r="AH40" s="19"/>
      <c r="AI40" s="19"/>
      <c r="AJ40" s="19"/>
      <c r="AK40" s="19"/>
      <c r="AL40" s="19"/>
    </row>
    <row r="41" spans="1:38" ht="13.2">
      <c r="A41" s="16" t="s">
        <v>155</v>
      </c>
      <c r="B41" s="16" t="s">
        <v>160</v>
      </c>
      <c r="C41" s="17" t="s">
        <v>161</v>
      </c>
      <c r="D41" s="20">
        <v>0.64583333333333337</v>
      </c>
      <c r="E41" s="20">
        <v>0.6875</v>
      </c>
      <c r="F41" s="4" t="s">
        <v>29</v>
      </c>
      <c r="G41" s="4" t="s">
        <v>29</v>
      </c>
      <c r="H41" s="4" t="s">
        <v>29</v>
      </c>
      <c r="I41" s="4" t="s">
        <v>29</v>
      </c>
      <c r="J41" s="4" t="s">
        <v>29</v>
      </c>
      <c r="K41" s="6">
        <f t="shared" si="0"/>
        <v>0</v>
      </c>
      <c r="L41" s="6"/>
      <c r="M41" s="6"/>
      <c r="N41" s="6"/>
      <c r="O41" s="6"/>
      <c r="P41" s="18"/>
      <c r="X41" s="19"/>
      <c r="Y41" s="19"/>
      <c r="Z41" s="19"/>
      <c r="AA41" s="19"/>
      <c r="AB41" s="19"/>
      <c r="AC41" s="19"/>
      <c r="AD41" s="19"/>
      <c r="AE41" s="19"/>
      <c r="AF41" s="19"/>
      <c r="AG41" s="19"/>
      <c r="AH41" s="19"/>
      <c r="AI41" s="19"/>
      <c r="AJ41" s="19"/>
      <c r="AK41" s="19"/>
      <c r="AL41" s="19"/>
    </row>
    <row r="42" spans="1:38" ht="13.2">
      <c r="A42" s="16" t="s">
        <v>155</v>
      </c>
      <c r="B42" s="16" t="s">
        <v>162</v>
      </c>
      <c r="C42" s="17" t="s">
        <v>164</v>
      </c>
      <c r="D42" s="20">
        <v>0.64583333333333337</v>
      </c>
      <c r="E42" s="20">
        <v>0.6875</v>
      </c>
      <c r="F42" s="4">
        <v>2</v>
      </c>
      <c r="G42" s="4">
        <v>2</v>
      </c>
      <c r="H42" s="4">
        <v>1</v>
      </c>
      <c r="I42" s="4">
        <v>2</v>
      </c>
      <c r="J42" s="4">
        <v>1</v>
      </c>
      <c r="K42" s="6">
        <f t="shared" si="0"/>
        <v>8</v>
      </c>
      <c r="L42" s="6"/>
      <c r="M42" s="6"/>
      <c r="N42" s="6"/>
      <c r="O42" s="6"/>
      <c r="P42" s="18"/>
      <c r="X42" s="19"/>
      <c r="Y42" s="19"/>
      <c r="Z42" s="19"/>
      <c r="AA42" s="19"/>
      <c r="AB42" s="19"/>
      <c r="AC42" s="19"/>
      <c r="AD42" s="19"/>
      <c r="AE42" s="19"/>
      <c r="AF42" s="19"/>
      <c r="AG42" s="19"/>
      <c r="AH42" s="19"/>
      <c r="AI42" s="19"/>
      <c r="AJ42" s="19"/>
      <c r="AK42" s="19"/>
      <c r="AL42" s="19"/>
    </row>
    <row r="43" spans="1:38" ht="13.2">
      <c r="A43" s="16" t="s">
        <v>155</v>
      </c>
      <c r="B43" s="16" t="s">
        <v>165</v>
      </c>
      <c r="C43" s="17" t="s">
        <v>166</v>
      </c>
      <c r="D43" s="20">
        <v>0.64583333333333337</v>
      </c>
      <c r="E43" s="20">
        <v>0.6875</v>
      </c>
      <c r="F43" s="4" t="s">
        <v>29</v>
      </c>
      <c r="G43" s="4" t="s">
        <v>29</v>
      </c>
      <c r="H43" s="4" t="s">
        <v>29</v>
      </c>
      <c r="I43" s="4" t="s">
        <v>29</v>
      </c>
      <c r="J43" s="4" t="s">
        <v>29</v>
      </c>
      <c r="K43" s="6">
        <f t="shared" si="0"/>
        <v>0</v>
      </c>
      <c r="L43" s="6"/>
      <c r="M43" s="6"/>
      <c r="N43" s="6"/>
      <c r="O43" s="6"/>
      <c r="P43" s="18"/>
      <c r="X43" s="19"/>
      <c r="Y43" s="19"/>
      <c r="Z43" s="19"/>
      <c r="AA43" s="19"/>
      <c r="AB43" s="19"/>
      <c r="AC43" s="19"/>
      <c r="AD43" s="19"/>
      <c r="AE43" s="19"/>
      <c r="AF43" s="19"/>
      <c r="AG43" s="19"/>
      <c r="AH43" s="19"/>
      <c r="AI43" s="19"/>
      <c r="AJ43" s="19"/>
      <c r="AK43" s="19"/>
      <c r="AL43" s="19"/>
    </row>
    <row r="44" spans="1:38" ht="13.2">
      <c r="A44" s="16" t="s">
        <v>155</v>
      </c>
      <c r="B44" s="16" t="s">
        <v>168</v>
      </c>
      <c r="C44" s="17" t="s">
        <v>169</v>
      </c>
      <c r="D44" s="20">
        <v>0.64583333333333337</v>
      </c>
      <c r="E44" s="20">
        <v>0.6875</v>
      </c>
      <c r="F44" s="4">
        <v>2</v>
      </c>
      <c r="G44" s="4">
        <v>2</v>
      </c>
      <c r="H44" s="4">
        <v>2</v>
      </c>
      <c r="I44" s="4">
        <v>1</v>
      </c>
      <c r="J44" s="4">
        <v>2</v>
      </c>
      <c r="K44" s="6">
        <f t="shared" si="0"/>
        <v>9</v>
      </c>
      <c r="L44" s="6"/>
      <c r="M44" s="6"/>
      <c r="N44" s="6"/>
      <c r="O44" s="6"/>
      <c r="P44" s="18"/>
      <c r="X44" s="19"/>
      <c r="Y44" s="19"/>
      <c r="Z44" s="19"/>
      <c r="AA44" s="19"/>
      <c r="AB44" s="19"/>
      <c r="AC44" s="19"/>
      <c r="AD44" s="19"/>
      <c r="AE44" s="19"/>
      <c r="AF44" s="19"/>
      <c r="AG44" s="19"/>
      <c r="AH44" s="19"/>
      <c r="AI44" s="19"/>
      <c r="AJ44" s="19"/>
      <c r="AK44" s="19"/>
      <c r="AL44" s="19"/>
    </row>
    <row r="45" spans="1:38" ht="13.2">
      <c r="A45" s="16" t="s">
        <v>155</v>
      </c>
      <c r="B45" s="16" t="s">
        <v>171</v>
      </c>
      <c r="C45" s="17" t="s">
        <v>172</v>
      </c>
      <c r="D45" s="20">
        <v>0.64583333333333337</v>
      </c>
      <c r="E45" s="20">
        <v>0.6875</v>
      </c>
      <c r="F45" s="4">
        <v>2</v>
      </c>
      <c r="G45" s="4">
        <v>2</v>
      </c>
      <c r="H45" s="4">
        <v>0</v>
      </c>
      <c r="I45" s="4">
        <v>1</v>
      </c>
      <c r="J45" s="4">
        <v>1</v>
      </c>
      <c r="K45" s="6">
        <f t="shared" si="0"/>
        <v>6</v>
      </c>
      <c r="L45" s="6"/>
      <c r="M45" s="6"/>
      <c r="N45" s="6"/>
      <c r="O45" s="6"/>
      <c r="P45" s="18"/>
      <c r="X45" s="19"/>
      <c r="Y45" s="19"/>
      <c r="Z45" s="19"/>
      <c r="AA45" s="19"/>
      <c r="AB45" s="19"/>
      <c r="AC45" s="19"/>
      <c r="AD45" s="19"/>
      <c r="AE45" s="19"/>
      <c r="AF45" s="19"/>
      <c r="AG45" s="19"/>
      <c r="AH45" s="19"/>
      <c r="AI45" s="19"/>
      <c r="AJ45" s="19"/>
      <c r="AK45" s="19"/>
      <c r="AL45" s="19"/>
    </row>
    <row r="46" spans="1:38" ht="13.2">
      <c r="A46" s="25" t="s">
        <v>176</v>
      </c>
      <c r="B46" s="16" t="s">
        <v>177</v>
      </c>
      <c r="C46" s="17" t="s">
        <v>178</v>
      </c>
      <c r="D46" s="20">
        <v>0.64583333333333337</v>
      </c>
      <c r="E46" s="27" t="s">
        <v>29</v>
      </c>
      <c r="F46" s="4">
        <v>2</v>
      </c>
      <c r="G46" s="4">
        <v>2</v>
      </c>
      <c r="H46" s="4">
        <v>2</v>
      </c>
      <c r="I46" s="4">
        <v>2</v>
      </c>
      <c r="J46" s="4">
        <v>2</v>
      </c>
      <c r="K46" s="6">
        <f t="shared" si="0"/>
        <v>10</v>
      </c>
      <c r="L46" s="6"/>
      <c r="M46" s="6"/>
      <c r="N46" s="6"/>
      <c r="O46" s="6"/>
      <c r="P46" s="18"/>
      <c r="Q46" s="6"/>
      <c r="X46" s="19"/>
      <c r="Y46" s="19"/>
      <c r="Z46" s="19"/>
      <c r="AA46" s="19"/>
      <c r="AB46" s="19"/>
      <c r="AC46" s="19"/>
      <c r="AD46" s="19"/>
      <c r="AE46" s="19"/>
      <c r="AF46" s="19"/>
      <c r="AG46" s="19"/>
      <c r="AH46" s="19"/>
      <c r="AI46" s="19"/>
      <c r="AJ46" s="19"/>
      <c r="AK46" s="19"/>
      <c r="AL46" s="19"/>
    </row>
    <row r="47" spans="1:38" ht="13.2">
      <c r="A47" s="25" t="s">
        <v>176</v>
      </c>
      <c r="B47" s="16" t="s">
        <v>180</v>
      </c>
      <c r="C47" s="17" t="s">
        <v>181</v>
      </c>
      <c r="D47" s="20">
        <v>0.60416666666666663</v>
      </c>
      <c r="E47" s="27" t="s">
        <v>29</v>
      </c>
      <c r="F47" s="4">
        <v>2</v>
      </c>
      <c r="G47" s="4">
        <v>0</v>
      </c>
      <c r="H47" s="4">
        <v>0</v>
      </c>
      <c r="I47" s="4">
        <v>0</v>
      </c>
      <c r="J47" s="4">
        <v>0</v>
      </c>
      <c r="K47" s="6">
        <f t="shared" si="0"/>
        <v>2</v>
      </c>
      <c r="L47" s="6"/>
      <c r="M47" s="6"/>
      <c r="N47" s="6"/>
      <c r="O47" s="6"/>
      <c r="P47" s="18"/>
      <c r="Q47" s="6"/>
      <c r="X47" s="19"/>
      <c r="Y47" s="19"/>
      <c r="Z47" s="19"/>
      <c r="AA47" s="19"/>
      <c r="AB47" s="19"/>
      <c r="AC47" s="19"/>
      <c r="AD47" s="19"/>
      <c r="AE47" s="19"/>
      <c r="AF47" s="19"/>
      <c r="AG47" s="19"/>
      <c r="AH47" s="19"/>
      <c r="AI47" s="19"/>
      <c r="AJ47" s="19"/>
      <c r="AK47" s="19"/>
      <c r="AL47" s="19"/>
    </row>
    <row r="48" spans="1:38" ht="13.2">
      <c r="A48" s="25" t="s">
        <v>176</v>
      </c>
      <c r="B48" s="16" t="s">
        <v>184</v>
      </c>
      <c r="C48" s="17" t="s">
        <v>185</v>
      </c>
      <c r="D48" s="20">
        <v>0.64583333333333337</v>
      </c>
      <c r="E48" s="27" t="s">
        <v>29</v>
      </c>
      <c r="F48" s="4">
        <v>2</v>
      </c>
      <c r="G48" s="4">
        <v>2</v>
      </c>
      <c r="H48" s="4">
        <v>2</v>
      </c>
      <c r="I48" s="4">
        <v>2</v>
      </c>
      <c r="J48" s="4">
        <v>2</v>
      </c>
      <c r="K48" s="6">
        <f t="shared" si="0"/>
        <v>10</v>
      </c>
      <c r="L48" s="6"/>
      <c r="M48" s="6"/>
      <c r="N48" s="6"/>
      <c r="O48" s="6"/>
      <c r="P48" s="18"/>
      <c r="Q48" s="6"/>
      <c r="X48" s="19"/>
      <c r="Y48" s="19"/>
      <c r="Z48" s="19"/>
      <c r="AA48" s="19"/>
      <c r="AB48" s="19"/>
      <c r="AC48" s="19"/>
      <c r="AD48" s="19"/>
      <c r="AE48" s="19"/>
      <c r="AF48" s="19"/>
      <c r="AG48" s="19"/>
      <c r="AH48" s="19"/>
      <c r="AI48" s="19"/>
      <c r="AJ48" s="19"/>
      <c r="AK48" s="19"/>
      <c r="AL48" s="19"/>
    </row>
    <row r="49" spans="1:38" ht="13.2">
      <c r="A49" s="25" t="s">
        <v>176</v>
      </c>
      <c r="B49" s="16" t="s">
        <v>187</v>
      </c>
      <c r="C49" s="17" t="s">
        <v>188</v>
      </c>
      <c r="D49" s="20">
        <v>0.64583333333333337</v>
      </c>
      <c r="E49" s="27" t="s">
        <v>29</v>
      </c>
      <c r="F49" s="4">
        <v>2</v>
      </c>
      <c r="G49" s="4">
        <v>2</v>
      </c>
      <c r="H49" s="4">
        <v>1</v>
      </c>
      <c r="I49" s="4">
        <v>0</v>
      </c>
      <c r="J49" s="4">
        <v>0</v>
      </c>
      <c r="K49" s="6">
        <f t="shared" si="0"/>
        <v>5</v>
      </c>
      <c r="L49" s="6"/>
      <c r="M49" s="6"/>
      <c r="N49" s="6"/>
      <c r="O49" s="6"/>
      <c r="P49" s="18"/>
      <c r="Q49" s="6"/>
      <c r="X49" s="19"/>
      <c r="Y49" s="19"/>
      <c r="Z49" s="19"/>
      <c r="AA49" s="19"/>
      <c r="AB49" s="19"/>
      <c r="AC49" s="19"/>
      <c r="AD49" s="19"/>
      <c r="AE49" s="19"/>
      <c r="AF49" s="19"/>
      <c r="AG49" s="19"/>
      <c r="AH49" s="19"/>
      <c r="AI49" s="19"/>
      <c r="AJ49" s="19"/>
      <c r="AK49" s="19"/>
      <c r="AL49" s="19"/>
    </row>
    <row r="50" spans="1:38" ht="13.2">
      <c r="A50" s="25" t="s">
        <v>176</v>
      </c>
      <c r="B50" s="16" t="s">
        <v>192</v>
      </c>
      <c r="C50" s="17" t="s">
        <v>194</v>
      </c>
      <c r="D50" s="20">
        <v>0.64861111111111114</v>
      </c>
      <c r="E50" s="27" t="s">
        <v>29</v>
      </c>
      <c r="F50" s="4" t="s">
        <v>29</v>
      </c>
      <c r="G50" s="4" t="s">
        <v>29</v>
      </c>
      <c r="H50" s="4" t="s">
        <v>29</v>
      </c>
      <c r="I50" s="4" t="s">
        <v>29</v>
      </c>
      <c r="J50" s="4" t="s">
        <v>29</v>
      </c>
      <c r="K50" s="6">
        <f t="shared" si="0"/>
        <v>0</v>
      </c>
      <c r="L50" s="6"/>
      <c r="M50" s="6"/>
      <c r="N50" s="6"/>
      <c r="O50" s="6"/>
      <c r="P50" s="18"/>
      <c r="X50" s="19"/>
      <c r="Y50" s="19"/>
      <c r="Z50" s="19"/>
      <c r="AA50" s="19"/>
      <c r="AB50" s="19"/>
      <c r="AC50" s="19"/>
      <c r="AD50" s="19"/>
      <c r="AE50" s="19"/>
      <c r="AF50" s="19"/>
      <c r="AG50" s="19"/>
      <c r="AH50" s="19"/>
      <c r="AI50" s="19"/>
      <c r="AJ50" s="19"/>
      <c r="AK50" s="19"/>
      <c r="AL50" s="19"/>
    </row>
    <row r="51" spans="1:38" ht="13.2">
      <c r="A51" s="25" t="s">
        <v>176</v>
      </c>
      <c r="B51" s="16" t="s">
        <v>199</v>
      </c>
      <c r="C51" s="17" t="s">
        <v>201</v>
      </c>
      <c r="D51" s="4" t="s">
        <v>202</v>
      </c>
      <c r="E51" s="27" t="s">
        <v>29</v>
      </c>
      <c r="F51" s="4" t="s">
        <v>29</v>
      </c>
      <c r="G51" s="4" t="s">
        <v>29</v>
      </c>
      <c r="H51" s="4" t="s">
        <v>29</v>
      </c>
      <c r="I51" s="4" t="s">
        <v>29</v>
      </c>
      <c r="J51" s="4" t="s">
        <v>29</v>
      </c>
      <c r="K51" s="6">
        <f t="shared" si="0"/>
        <v>0</v>
      </c>
      <c r="L51" s="6"/>
      <c r="M51" s="6"/>
      <c r="N51" s="6"/>
      <c r="O51" s="6"/>
      <c r="P51" s="18"/>
      <c r="Q51" s="6"/>
      <c r="X51" s="19"/>
      <c r="Y51" s="19"/>
      <c r="Z51" s="19"/>
      <c r="AA51" s="19"/>
      <c r="AB51" s="19"/>
      <c r="AC51" s="19"/>
      <c r="AD51" s="19"/>
      <c r="AE51" s="19"/>
      <c r="AF51" s="19"/>
      <c r="AG51" s="19"/>
      <c r="AH51" s="19"/>
      <c r="AI51" s="19"/>
      <c r="AJ51" s="19"/>
      <c r="AK51" s="19"/>
      <c r="AL51" s="19"/>
    </row>
    <row r="52" spans="1:38" ht="13.2">
      <c r="A52" s="25" t="s">
        <v>176</v>
      </c>
      <c r="B52" s="16" t="s">
        <v>197</v>
      </c>
      <c r="C52" s="17" t="s">
        <v>198</v>
      </c>
      <c r="D52" s="4" t="s">
        <v>202</v>
      </c>
      <c r="E52" s="27" t="s">
        <v>29</v>
      </c>
      <c r="F52" s="4" t="s">
        <v>29</v>
      </c>
      <c r="G52" s="4" t="s">
        <v>29</v>
      </c>
      <c r="H52" s="4" t="s">
        <v>29</v>
      </c>
      <c r="I52" s="4" t="s">
        <v>29</v>
      </c>
      <c r="J52" s="4" t="s">
        <v>29</v>
      </c>
      <c r="K52" s="6">
        <f t="shared" si="0"/>
        <v>0</v>
      </c>
      <c r="L52" s="6"/>
      <c r="M52" s="6"/>
      <c r="N52" s="6"/>
      <c r="O52" s="6"/>
      <c r="P52" s="18"/>
      <c r="Q52" s="6"/>
      <c r="X52" s="19"/>
      <c r="Y52" s="19"/>
      <c r="Z52" s="19"/>
      <c r="AA52" s="19"/>
      <c r="AB52" s="19"/>
      <c r="AC52" s="19"/>
      <c r="AD52" s="19"/>
      <c r="AE52" s="19"/>
      <c r="AF52" s="19"/>
      <c r="AG52" s="19"/>
      <c r="AH52" s="19"/>
      <c r="AI52" s="19"/>
      <c r="AJ52" s="19"/>
      <c r="AK52" s="19"/>
      <c r="AL52" s="19"/>
    </row>
    <row r="53" spans="1:38" ht="13.2">
      <c r="A53" s="16" t="s">
        <v>208</v>
      </c>
      <c r="B53" s="16" t="s">
        <v>93</v>
      </c>
      <c r="C53" s="17" t="s">
        <v>94</v>
      </c>
      <c r="D53" s="20">
        <v>0.5625</v>
      </c>
      <c r="E53" s="20">
        <v>0.6875</v>
      </c>
      <c r="F53" s="4" t="s">
        <v>29</v>
      </c>
      <c r="G53" s="4" t="s">
        <v>29</v>
      </c>
      <c r="H53" s="4" t="s">
        <v>29</v>
      </c>
      <c r="I53" s="4" t="s">
        <v>29</v>
      </c>
      <c r="J53" s="4" t="s">
        <v>29</v>
      </c>
      <c r="K53" s="6">
        <f t="shared" si="0"/>
        <v>0</v>
      </c>
      <c r="L53" s="6"/>
      <c r="M53" s="6"/>
      <c r="N53" s="6"/>
      <c r="O53" s="6"/>
      <c r="P53" s="18"/>
      <c r="Q53" s="6"/>
      <c r="X53" s="19"/>
      <c r="Y53" s="19"/>
      <c r="Z53" s="19"/>
      <c r="AA53" s="19"/>
      <c r="AB53" s="19"/>
      <c r="AC53" s="19"/>
      <c r="AD53" s="19"/>
      <c r="AE53" s="19"/>
      <c r="AF53" s="19"/>
      <c r="AG53" s="19"/>
      <c r="AH53" s="19"/>
      <c r="AI53" s="19"/>
      <c r="AJ53" s="19"/>
      <c r="AK53" s="19"/>
      <c r="AL53" s="19"/>
    </row>
    <row r="54" spans="1:38" ht="13.2">
      <c r="A54" s="16" t="s">
        <v>208</v>
      </c>
      <c r="B54" s="16" t="s">
        <v>52</v>
      </c>
      <c r="C54" s="17" t="s">
        <v>53</v>
      </c>
      <c r="D54" s="20">
        <v>0.56388888888888888</v>
      </c>
      <c r="E54" s="20">
        <v>0.6875</v>
      </c>
      <c r="F54" s="4">
        <v>2</v>
      </c>
      <c r="G54" s="4">
        <v>1</v>
      </c>
      <c r="H54" s="4">
        <v>2</v>
      </c>
      <c r="I54" s="4">
        <v>1</v>
      </c>
      <c r="J54" s="4">
        <v>1</v>
      </c>
      <c r="K54" s="6">
        <f t="shared" si="0"/>
        <v>7</v>
      </c>
      <c r="L54" s="6"/>
      <c r="M54" s="6"/>
      <c r="N54" s="6"/>
      <c r="O54" s="6"/>
      <c r="P54" s="18"/>
      <c r="Q54" s="6"/>
      <c r="X54" s="19"/>
      <c r="Y54" s="19"/>
      <c r="Z54" s="19"/>
      <c r="AA54" s="19"/>
      <c r="AB54" s="19"/>
      <c r="AC54" s="19"/>
      <c r="AD54" s="19"/>
      <c r="AE54" s="19"/>
      <c r="AF54" s="19"/>
      <c r="AG54" s="19"/>
      <c r="AH54" s="19"/>
      <c r="AI54" s="19"/>
      <c r="AJ54" s="19"/>
      <c r="AK54" s="19"/>
      <c r="AL54" s="19"/>
    </row>
    <row r="55" spans="1:38" ht="13.2">
      <c r="A55" s="16" t="s">
        <v>208</v>
      </c>
      <c r="B55" s="16" t="s">
        <v>211</v>
      </c>
      <c r="C55" s="17" t="s">
        <v>212</v>
      </c>
      <c r="D55" s="20">
        <v>0.56527777777777777</v>
      </c>
      <c r="E55" s="20">
        <v>0.6875</v>
      </c>
      <c r="F55" s="4">
        <v>2</v>
      </c>
      <c r="G55" s="4">
        <v>2</v>
      </c>
      <c r="H55" s="4">
        <v>0</v>
      </c>
      <c r="I55" s="4">
        <v>1</v>
      </c>
      <c r="J55" s="4">
        <v>2</v>
      </c>
      <c r="K55" s="6">
        <f t="shared" si="0"/>
        <v>7</v>
      </c>
      <c r="L55" s="6"/>
      <c r="M55" s="6"/>
      <c r="N55" s="6"/>
      <c r="O55" s="6"/>
      <c r="P55" s="18"/>
      <c r="Q55" s="6"/>
      <c r="X55" s="19"/>
      <c r="Y55" s="19"/>
      <c r="Z55" s="19"/>
      <c r="AA55" s="19"/>
      <c r="AB55" s="19"/>
      <c r="AC55" s="19"/>
      <c r="AD55" s="19"/>
      <c r="AE55" s="19"/>
      <c r="AF55" s="19"/>
      <c r="AG55" s="19"/>
      <c r="AH55" s="19"/>
      <c r="AI55" s="19"/>
      <c r="AJ55" s="19"/>
      <c r="AK55" s="19"/>
      <c r="AL55" s="19"/>
    </row>
    <row r="56" spans="1:38" ht="13.2">
      <c r="A56" s="16" t="s">
        <v>208</v>
      </c>
      <c r="B56" s="16" t="s">
        <v>216</v>
      </c>
      <c r="C56" s="17" t="s">
        <v>217</v>
      </c>
      <c r="D56" s="20">
        <v>0.5625</v>
      </c>
      <c r="E56" s="20">
        <v>0.6875</v>
      </c>
      <c r="F56" s="4">
        <v>2</v>
      </c>
      <c r="G56" s="4">
        <v>1</v>
      </c>
      <c r="H56" s="4">
        <v>1</v>
      </c>
      <c r="I56" s="4">
        <v>0</v>
      </c>
      <c r="J56" s="4">
        <v>2</v>
      </c>
      <c r="K56" s="6">
        <f t="shared" si="0"/>
        <v>6</v>
      </c>
      <c r="L56" s="6"/>
      <c r="M56" s="6"/>
      <c r="N56" s="6"/>
      <c r="O56" s="6"/>
      <c r="P56" s="18"/>
      <c r="Q56" s="6"/>
      <c r="X56" s="19"/>
      <c r="Y56" s="19"/>
      <c r="Z56" s="19"/>
      <c r="AA56" s="19"/>
      <c r="AB56" s="19"/>
      <c r="AC56" s="19"/>
      <c r="AD56" s="19"/>
      <c r="AE56" s="19"/>
      <c r="AF56" s="19"/>
      <c r="AG56" s="19"/>
      <c r="AH56" s="19"/>
      <c r="AI56" s="19"/>
      <c r="AJ56" s="19"/>
      <c r="AK56" s="19"/>
      <c r="AL56" s="19"/>
    </row>
    <row r="57" spans="1:38" ht="13.2">
      <c r="A57" s="85" t="s">
        <v>208</v>
      </c>
      <c r="B57" s="16" t="s">
        <v>221</v>
      </c>
      <c r="C57" s="17" t="s">
        <v>223</v>
      </c>
      <c r="D57" s="20">
        <v>0.5625</v>
      </c>
      <c r="E57" s="20">
        <v>0.6875</v>
      </c>
      <c r="F57" s="4">
        <v>2</v>
      </c>
      <c r="G57" s="4">
        <v>2</v>
      </c>
      <c r="H57" s="4">
        <v>0</v>
      </c>
      <c r="I57" s="4">
        <v>1</v>
      </c>
      <c r="J57" s="4">
        <v>2</v>
      </c>
      <c r="K57" s="6">
        <f t="shared" si="0"/>
        <v>7</v>
      </c>
      <c r="L57" s="6"/>
      <c r="M57" s="6"/>
      <c r="N57" s="6"/>
      <c r="O57" s="6"/>
      <c r="P57" s="18"/>
      <c r="Q57" s="6"/>
      <c r="X57" s="19"/>
      <c r="Y57" s="19"/>
      <c r="Z57" s="19"/>
      <c r="AA57" s="19"/>
      <c r="AB57" s="19"/>
      <c r="AC57" s="19"/>
      <c r="AD57" s="19"/>
      <c r="AE57" s="19"/>
      <c r="AF57" s="19"/>
      <c r="AG57" s="19"/>
      <c r="AH57" s="19"/>
      <c r="AI57" s="19"/>
      <c r="AJ57" s="19"/>
      <c r="AK57" s="19"/>
      <c r="AL57" s="19"/>
    </row>
    <row r="58" spans="1:38" ht="13.2">
      <c r="A58" s="85" t="s">
        <v>208</v>
      </c>
      <c r="B58" s="16" t="s">
        <v>226</v>
      </c>
      <c r="C58" s="17" t="s">
        <v>227</v>
      </c>
      <c r="D58" s="20">
        <v>0.5625</v>
      </c>
      <c r="E58" s="20">
        <v>0.6875</v>
      </c>
      <c r="F58" s="4" t="s">
        <v>29</v>
      </c>
      <c r="G58" s="4" t="s">
        <v>29</v>
      </c>
      <c r="H58" s="4" t="s">
        <v>29</v>
      </c>
      <c r="I58" s="4" t="s">
        <v>29</v>
      </c>
      <c r="J58" s="4" t="s">
        <v>29</v>
      </c>
      <c r="K58" s="6">
        <f t="shared" si="0"/>
        <v>0</v>
      </c>
      <c r="L58" s="6"/>
      <c r="M58" s="6"/>
      <c r="N58" s="6"/>
      <c r="O58" s="6"/>
      <c r="P58" s="18"/>
      <c r="Q58" s="6"/>
      <c r="X58" s="19"/>
      <c r="Y58" s="19"/>
      <c r="Z58" s="19"/>
      <c r="AA58" s="19"/>
      <c r="AB58" s="19"/>
      <c r="AC58" s="19"/>
      <c r="AD58" s="19"/>
      <c r="AE58" s="19"/>
      <c r="AF58" s="19"/>
      <c r="AG58" s="19"/>
      <c r="AH58" s="19"/>
      <c r="AI58" s="19"/>
      <c r="AJ58" s="19"/>
      <c r="AK58" s="19"/>
      <c r="AL58" s="19"/>
    </row>
    <row r="59" spans="1:38" ht="13.2">
      <c r="A59" s="85" t="s">
        <v>208</v>
      </c>
      <c r="B59" s="16" t="s">
        <v>234</v>
      </c>
      <c r="C59" s="17" t="s">
        <v>235</v>
      </c>
      <c r="D59" s="20">
        <v>0.55902777777777779</v>
      </c>
      <c r="E59" s="20">
        <v>0.6875</v>
      </c>
      <c r="F59" s="4" t="s">
        <v>29</v>
      </c>
      <c r="G59" s="4" t="s">
        <v>29</v>
      </c>
      <c r="H59" s="4" t="s">
        <v>29</v>
      </c>
      <c r="I59" s="4" t="s">
        <v>29</v>
      </c>
      <c r="J59" s="4" t="s">
        <v>29</v>
      </c>
      <c r="K59" s="6">
        <f t="shared" si="0"/>
        <v>0</v>
      </c>
      <c r="L59" s="6"/>
      <c r="M59" s="6"/>
      <c r="N59" s="6"/>
      <c r="O59" s="6"/>
      <c r="P59" s="18"/>
      <c r="X59" s="19"/>
      <c r="Y59" s="19"/>
      <c r="Z59" s="19"/>
      <c r="AA59" s="19"/>
      <c r="AB59" s="19"/>
      <c r="AC59" s="19"/>
      <c r="AD59" s="19"/>
      <c r="AE59" s="19"/>
      <c r="AF59" s="19"/>
      <c r="AG59" s="19"/>
      <c r="AH59" s="19"/>
      <c r="AI59" s="19"/>
      <c r="AJ59" s="19"/>
      <c r="AK59" s="19"/>
      <c r="AL59" s="19"/>
    </row>
    <row r="60" spans="1:38" ht="13.2">
      <c r="A60" s="85" t="s">
        <v>208</v>
      </c>
      <c r="B60" s="16" t="s">
        <v>238</v>
      </c>
      <c r="C60" s="17" t="s">
        <v>239</v>
      </c>
      <c r="D60" s="20">
        <v>0.56041666666666667</v>
      </c>
      <c r="E60" s="20">
        <v>0.6875</v>
      </c>
      <c r="F60" s="4">
        <v>2</v>
      </c>
      <c r="G60" s="4">
        <v>2</v>
      </c>
      <c r="H60" s="4">
        <v>1</v>
      </c>
      <c r="I60" s="4">
        <v>1</v>
      </c>
      <c r="J60" s="4">
        <v>2</v>
      </c>
      <c r="K60" s="6">
        <f t="shared" si="0"/>
        <v>8</v>
      </c>
      <c r="L60" s="6"/>
      <c r="M60" s="6"/>
      <c r="N60" s="6"/>
      <c r="O60" s="6"/>
      <c r="P60" s="18"/>
      <c r="Q60" s="6"/>
      <c r="X60" s="19"/>
      <c r="Y60" s="19"/>
      <c r="Z60" s="19"/>
      <c r="AA60" s="19"/>
      <c r="AB60" s="19"/>
      <c r="AC60" s="19"/>
      <c r="AD60" s="19"/>
      <c r="AE60" s="19"/>
      <c r="AF60" s="19"/>
      <c r="AG60" s="19"/>
      <c r="AH60" s="19"/>
      <c r="AI60" s="19"/>
      <c r="AJ60" s="19"/>
      <c r="AK60" s="19"/>
      <c r="AL60" s="19"/>
    </row>
    <row r="61" spans="1:38" ht="13.2">
      <c r="A61" s="16" t="s">
        <v>240</v>
      </c>
      <c r="B61" s="16" t="s">
        <v>242</v>
      </c>
      <c r="C61" s="17" t="s">
        <v>243</v>
      </c>
      <c r="D61" s="20">
        <v>0.5625</v>
      </c>
      <c r="E61" s="27" t="s">
        <v>29</v>
      </c>
      <c r="F61" s="4">
        <v>2</v>
      </c>
      <c r="G61" s="4">
        <v>2</v>
      </c>
      <c r="H61" s="4">
        <v>2</v>
      </c>
      <c r="I61" s="4">
        <v>2</v>
      </c>
      <c r="J61" s="4">
        <v>2</v>
      </c>
      <c r="K61" s="6">
        <f t="shared" si="0"/>
        <v>10</v>
      </c>
      <c r="L61" s="6"/>
      <c r="M61" s="6"/>
      <c r="N61" s="6"/>
      <c r="O61" s="6"/>
      <c r="P61" s="18"/>
      <c r="X61" s="19"/>
      <c r="Y61" s="19"/>
      <c r="Z61" s="19"/>
      <c r="AA61" s="19"/>
      <c r="AB61" s="19"/>
      <c r="AC61" s="19"/>
      <c r="AD61" s="19"/>
      <c r="AE61" s="19"/>
      <c r="AF61" s="19"/>
      <c r="AG61" s="19"/>
      <c r="AH61" s="19"/>
      <c r="AI61" s="19"/>
      <c r="AJ61" s="19"/>
      <c r="AK61" s="19"/>
      <c r="AL61" s="19"/>
    </row>
    <row r="62" spans="1:38" ht="13.2">
      <c r="A62" s="16" t="s">
        <v>240</v>
      </c>
      <c r="B62" s="16" t="s">
        <v>228</v>
      </c>
      <c r="C62" s="17" t="s">
        <v>229</v>
      </c>
      <c r="D62" s="20">
        <v>0.57638888888888884</v>
      </c>
      <c r="E62" s="27" t="s">
        <v>29</v>
      </c>
      <c r="F62" s="4">
        <v>0</v>
      </c>
      <c r="G62" s="4">
        <v>2</v>
      </c>
      <c r="H62" s="4">
        <v>2</v>
      </c>
      <c r="I62" s="4">
        <v>0</v>
      </c>
      <c r="J62" s="4">
        <v>0</v>
      </c>
      <c r="K62" s="6">
        <f t="shared" si="0"/>
        <v>4</v>
      </c>
      <c r="L62" s="6"/>
      <c r="M62" s="6"/>
      <c r="N62" s="6"/>
      <c r="O62" s="6"/>
      <c r="P62" s="18"/>
      <c r="X62" s="19"/>
      <c r="Y62" s="19"/>
      <c r="Z62" s="19"/>
      <c r="AA62" s="19"/>
      <c r="AB62" s="19"/>
      <c r="AC62" s="19"/>
      <c r="AD62" s="19"/>
      <c r="AE62" s="19"/>
      <c r="AF62" s="19"/>
      <c r="AG62" s="19"/>
      <c r="AH62" s="19"/>
      <c r="AI62" s="19"/>
      <c r="AJ62" s="19"/>
      <c r="AK62" s="19"/>
      <c r="AL62" s="19"/>
    </row>
    <row r="63" spans="1:38" ht="13.2">
      <c r="A63" s="16" t="s">
        <v>240</v>
      </c>
      <c r="B63" s="16" t="s">
        <v>248</v>
      </c>
      <c r="C63" s="17" t="s">
        <v>249</v>
      </c>
      <c r="D63" s="6"/>
      <c r="E63" s="27" t="s">
        <v>29</v>
      </c>
      <c r="F63" s="4">
        <v>0</v>
      </c>
      <c r="G63" s="4">
        <v>0</v>
      </c>
      <c r="H63" s="4">
        <v>0</v>
      </c>
      <c r="I63" s="4">
        <v>0</v>
      </c>
      <c r="J63" s="4">
        <v>0</v>
      </c>
      <c r="K63" s="6">
        <f t="shared" si="0"/>
        <v>0</v>
      </c>
      <c r="L63" s="6"/>
      <c r="M63" s="6"/>
      <c r="N63" s="6"/>
      <c r="O63" s="6"/>
      <c r="P63" s="18"/>
      <c r="X63" s="19"/>
      <c r="Y63" s="19"/>
      <c r="Z63" s="19"/>
      <c r="AA63" s="19"/>
      <c r="AB63" s="19"/>
      <c r="AC63" s="19"/>
      <c r="AD63" s="19"/>
      <c r="AE63" s="19"/>
      <c r="AF63" s="19"/>
      <c r="AG63" s="19"/>
      <c r="AH63" s="19"/>
      <c r="AI63" s="19"/>
      <c r="AJ63" s="19"/>
      <c r="AK63" s="19"/>
      <c r="AL63" s="19"/>
    </row>
    <row r="64" spans="1:38" ht="13.2">
      <c r="A64" s="16" t="s">
        <v>240</v>
      </c>
      <c r="B64" s="16" t="s">
        <v>252</v>
      </c>
      <c r="C64" s="17" t="s">
        <v>253</v>
      </c>
      <c r="D64" s="20">
        <v>0.5625</v>
      </c>
      <c r="E64" s="27" t="s">
        <v>29</v>
      </c>
      <c r="F64" s="4">
        <v>2</v>
      </c>
      <c r="G64" s="4">
        <v>2</v>
      </c>
      <c r="H64" s="4">
        <v>2</v>
      </c>
      <c r="I64" s="4">
        <v>2</v>
      </c>
      <c r="J64" s="4">
        <v>2</v>
      </c>
      <c r="K64" s="6">
        <f t="shared" si="0"/>
        <v>10</v>
      </c>
      <c r="L64" s="6"/>
      <c r="M64" s="6"/>
      <c r="N64" s="6"/>
      <c r="O64" s="6"/>
      <c r="P64" s="18"/>
      <c r="X64" s="19"/>
      <c r="Y64" s="19"/>
      <c r="Z64" s="19"/>
      <c r="AA64" s="19"/>
      <c r="AB64" s="19"/>
      <c r="AC64" s="19"/>
      <c r="AD64" s="19"/>
      <c r="AE64" s="19"/>
      <c r="AF64" s="19"/>
      <c r="AG64" s="19"/>
      <c r="AH64" s="19"/>
      <c r="AI64" s="19"/>
      <c r="AJ64" s="19"/>
      <c r="AK64" s="19"/>
      <c r="AL64" s="19"/>
    </row>
    <row r="65" spans="1:38" ht="13.2">
      <c r="A65" s="16" t="s">
        <v>240</v>
      </c>
      <c r="B65" s="16" t="s">
        <v>255</v>
      </c>
      <c r="C65" s="17" t="s">
        <v>256</v>
      </c>
      <c r="D65" s="4" t="s">
        <v>29</v>
      </c>
      <c r="E65" s="27" t="s">
        <v>29</v>
      </c>
      <c r="F65" s="4" t="s">
        <v>29</v>
      </c>
      <c r="G65" s="4" t="s">
        <v>29</v>
      </c>
      <c r="H65" s="4" t="s">
        <v>29</v>
      </c>
      <c r="I65" s="4" t="s">
        <v>29</v>
      </c>
      <c r="J65" s="4" t="s">
        <v>29</v>
      </c>
      <c r="K65" s="6">
        <f t="shared" si="0"/>
        <v>0</v>
      </c>
      <c r="L65" s="6"/>
      <c r="M65" s="6"/>
      <c r="N65" s="6"/>
      <c r="O65" s="6"/>
      <c r="P65" s="18"/>
      <c r="X65" s="19"/>
      <c r="Y65" s="19"/>
      <c r="Z65" s="19"/>
      <c r="AA65" s="19"/>
      <c r="AB65" s="19"/>
      <c r="AC65" s="19"/>
      <c r="AD65" s="19"/>
      <c r="AE65" s="19"/>
      <c r="AF65" s="19"/>
      <c r="AG65" s="19"/>
      <c r="AH65" s="19"/>
      <c r="AI65" s="19"/>
      <c r="AJ65" s="19"/>
      <c r="AK65" s="19"/>
      <c r="AL65" s="19"/>
    </row>
    <row r="66" spans="1:38" ht="13.2">
      <c r="A66" s="16" t="s">
        <v>240</v>
      </c>
      <c r="B66" s="16" t="s">
        <v>258</v>
      </c>
      <c r="C66" s="17" t="s">
        <v>260</v>
      </c>
      <c r="D66" s="20">
        <v>0.5625</v>
      </c>
      <c r="E66" s="27" t="s">
        <v>29</v>
      </c>
      <c r="F66" s="4">
        <v>2</v>
      </c>
      <c r="G66" s="4">
        <v>2</v>
      </c>
      <c r="H66" s="4">
        <v>2</v>
      </c>
      <c r="I66" s="4">
        <v>2</v>
      </c>
      <c r="J66" s="4">
        <v>2</v>
      </c>
      <c r="K66" s="6">
        <f t="shared" si="0"/>
        <v>10</v>
      </c>
      <c r="L66" s="6"/>
      <c r="M66" s="6"/>
      <c r="N66" s="6"/>
      <c r="O66" s="6"/>
      <c r="P66" s="18"/>
      <c r="X66" s="19"/>
      <c r="Y66" s="19"/>
      <c r="Z66" s="19"/>
      <c r="AA66" s="19"/>
      <c r="AB66" s="19"/>
      <c r="AC66" s="19"/>
      <c r="AD66" s="19"/>
      <c r="AE66" s="19"/>
      <c r="AF66" s="19"/>
      <c r="AG66" s="19"/>
      <c r="AH66" s="19"/>
      <c r="AI66" s="19"/>
      <c r="AJ66" s="19"/>
      <c r="AK66" s="19"/>
      <c r="AL66" s="19"/>
    </row>
    <row r="67" spans="1:38" ht="13.2">
      <c r="A67" s="16" t="s">
        <v>240</v>
      </c>
      <c r="B67" s="16" t="s">
        <v>261</v>
      </c>
      <c r="C67" s="17" t="s">
        <v>263</v>
      </c>
      <c r="D67" s="4" t="s">
        <v>29</v>
      </c>
      <c r="E67" s="27" t="s">
        <v>29</v>
      </c>
      <c r="F67" s="4">
        <v>0</v>
      </c>
      <c r="G67" s="4">
        <v>0</v>
      </c>
      <c r="H67" s="4">
        <v>1</v>
      </c>
      <c r="I67" s="4">
        <v>0</v>
      </c>
      <c r="J67" s="4">
        <v>0</v>
      </c>
      <c r="K67" s="6">
        <f t="shared" si="0"/>
        <v>1</v>
      </c>
      <c r="L67" s="6"/>
      <c r="M67" s="6"/>
      <c r="N67" s="6"/>
      <c r="O67" s="6"/>
      <c r="P67" s="18"/>
      <c r="X67" s="19"/>
      <c r="Y67" s="19"/>
      <c r="Z67" s="19"/>
      <c r="AA67" s="19"/>
      <c r="AB67" s="19"/>
      <c r="AC67" s="19"/>
      <c r="AD67" s="19"/>
      <c r="AE67" s="19"/>
      <c r="AF67" s="19"/>
      <c r="AG67" s="19"/>
      <c r="AH67" s="19"/>
      <c r="AI67" s="19"/>
      <c r="AJ67" s="19"/>
      <c r="AK67" s="19"/>
      <c r="AL67" s="19"/>
    </row>
    <row r="68" spans="1:38" ht="13.2">
      <c r="A68" s="16" t="s">
        <v>240</v>
      </c>
      <c r="B68" s="16" t="s">
        <v>265</v>
      </c>
      <c r="C68" s="17" t="s">
        <v>266</v>
      </c>
      <c r="D68" s="20">
        <v>0.5625</v>
      </c>
      <c r="E68" s="27" t="s">
        <v>29</v>
      </c>
      <c r="F68" s="4">
        <v>2</v>
      </c>
      <c r="G68" s="4">
        <v>2</v>
      </c>
      <c r="H68" s="4">
        <v>2</v>
      </c>
      <c r="I68" s="4">
        <v>1</v>
      </c>
      <c r="J68" s="4">
        <v>0</v>
      </c>
      <c r="K68" s="6">
        <f t="shared" si="0"/>
        <v>7</v>
      </c>
      <c r="L68" s="6"/>
      <c r="M68" s="6"/>
      <c r="N68" s="6"/>
      <c r="O68" s="6"/>
      <c r="P68" s="18"/>
      <c r="X68" s="19"/>
      <c r="Y68" s="19"/>
      <c r="Z68" s="19"/>
      <c r="AA68" s="19"/>
      <c r="AB68" s="19"/>
      <c r="AC68" s="19"/>
      <c r="AD68" s="19"/>
      <c r="AE68" s="19"/>
      <c r="AF68" s="19"/>
      <c r="AG68" s="19"/>
      <c r="AH68" s="19"/>
      <c r="AI68" s="19"/>
      <c r="AJ68" s="19"/>
      <c r="AK68" s="19"/>
      <c r="AL68" s="19"/>
    </row>
    <row r="69" spans="1:38" ht="13.2">
      <c r="A69" s="16" t="s">
        <v>268</v>
      </c>
      <c r="B69" s="16" t="s">
        <v>269</v>
      </c>
      <c r="C69" s="17" t="s">
        <v>270</v>
      </c>
      <c r="D69" s="4" t="s">
        <v>29</v>
      </c>
      <c r="E69" s="27" t="s">
        <v>29</v>
      </c>
      <c r="F69" s="4">
        <v>2</v>
      </c>
      <c r="G69" s="4">
        <v>2</v>
      </c>
      <c r="H69" s="4">
        <v>2</v>
      </c>
      <c r="I69" s="64" t="s">
        <v>29</v>
      </c>
      <c r="J69" s="64" t="s">
        <v>29</v>
      </c>
      <c r="K69" s="6">
        <f t="shared" si="0"/>
        <v>6</v>
      </c>
      <c r="L69" s="6"/>
      <c r="M69" s="6"/>
      <c r="N69" s="6"/>
      <c r="O69" s="6"/>
      <c r="P69" s="18"/>
      <c r="Q69" s="6"/>
      <c r="X69" s="19"/>
      <c r="Y69" s="19"/>
      <c r="Z69" s="19"/>
      <c r="AA69" s="19"/>
      <c r="AB69" s="19"/>
      <c r="AC69" s="19"/>
      <c r="AD69" s="19"/>
      <c r="AE69" s="19"/>
      <c r="AF69" s="19"/>
      <c r="AG69" s="19"/>
      <c r="AH69" s="19"/>
      <c r="AI69" s="19"/>
      <c r="AJ69" s="19"/>
      <c r="AK69" s="19"/>
      <c r="AL69" s="19"/>
    </row>
    <row r="70" spans="1:38" ht="13.2">
      <c r="A70" s="16" t="s">
        <v>268</v>
      </c>
      <c r="B70" s="16" t="s">
        <v>153</v>
      </c>
      <c r="C70" s="17" t="s">
        <v>154</v>
      </c>
      <c r="D70" s="4" t="s">
        <v>29</v>
      </c>
      <c r="E70" s="27" t="s">
        <v>29</v>
      </c>
      <c r="F70" s="4">
        <v>2</v>
      </c>
      <c r="G70" s="4">
        <v>2</v>
      </c>
      <c r="H70" s="4">
        <v>2</v>
      </c>
      <c r="I70" s="64" t="s">
        <v>29</v>
      </c>
      <c r="J70" s="64" t="s">
        <v>29</v>
      </c>
      <c r="K70" s="6">
        <f t="shared" si="0"/>
        <v>6</v>
      </c>
      <c r="L70" s="6"/>
      <c r="M70" s="6"/>
      <c r="N70" s="6"/>
      <c r="O70" s="6"/>
      <c r="P70" s="18"/>
      <c r="Q70" s="6"/>
      <c r="X70" s="19"/>
      <c r="Y70" s="19"/>
      <c r="Z70" s="19"/>
      <c r="AA70" s="19"/>
      <c r="AB70" s="19"/>
      <c r="AC70" s="19"/>
      <c r="AD70" s="19"/>
      <c r="AE70" s="19"/>
      <c r="AF70" s="19"/>
      <c r="AG70" s="19"/>
      <c r="AH70" s="19"/>
      <c r="AI70" s="19"/>
      <c r="AJ70" s="19"/>
      <c r="AK70" s="19"/>
      <c r="AL70" s="19"/>
    </row>
    <row r="71" spans="1:38" ht="13.2">
      <c r="A71" s="16" t="s">
        <v>268</v>
      </c>
      <c r="B71" s="16" t="s">
        <v>190</v>
      </c>
      <c r="C71" s="17" t="s">
        <v>191</v>
      </c>
      <c r="D71" s="64" t="s">
        <v>202</v>
      </c>
      <c r="E71" s="27" t="s">
        <v>29</v>
      </c>
      <c r="F71" s="4">
        <v>2</v>
      </c>
      <c r="G71" s="4" t="s">
        <v>29</v>
      </c>
      <c r="H71" s="64" t="s">
        <v>29</v>
      </c>
      <c r="I71" s="64" t="s">
        <v>29</v>
      </c>
      <c r="J71" s="64" t="s">
        <v>29</v>
      </c>
      <c r="K71" s="6">
        <f t="shared" si="0"/>
        <v>2</v>
      </c>
      <c r="L71" s="6"/>
      <c r="M71" s="6"/>
      <c r="N71" s="6"/>
      <c r="O71" s="6"/>
      <c r="P71" s="18"/>
      <c r="Q71" s="6"/>
      <c r="X71" s="19"/>
      <c r="Y71" s="19"/>
      <c r="Z71" s="19"/>
      <c r="AA71" s="19"/>
      <c r="AB71" s="19"/>
      <c r="AC71" s="19"/>
      <c r="AD71" s="19"/>
      <c r="AE71" s="19"/>
      <c r="AF71" s="19"/>
      <c r="AG71" s="19"/>
      <c r="AH71" s="19"/>
      <c r="AI71" s="19"/>
      <c r="AJ71" s="19"/>
      <c r="AK71" s="19"/>
      <c r="AL71" s="19"/>
    </row>
    <row r="72" spans="1:38" ht="13.2">
      <c r="A72" s="16" t="s">
        <v>268</v>
      </c>
      <c r="B72" s="16" t="s">
        <v>277</v>
      </c>
      <c r="C72" s="17" t="s">
        <v>278</v>
      </c>
      <c r="D72" s="97">
        <v>0.65277777777777779</v>
      </c>
      <c r="E72" s="27" t="s">
        <v>29</v>
      </c>
      <c r="F72" s="4">
        <v>2</v>
      </c>
      <c r="G72" s="4">
        <v>2</v>
      </c>
      <c r="H72" s="4">
        <v>2</v>
      </c>
      <c r="I72" s="64" t="s">
        <v>29</v>
      </c>
      <c r="J72" s="64" t="s">
        <v>29</v>
      </c>
      <c r="K72" s="6">
        <f t="shared" si="0"/>
        <v>6</v>
      </c>
      <c r="L72" s="6"/>
      <c r="M72" s="6"/>
      <c r="N72" s="6"/>
      <c r="O72" s="6"/>
      <c r="P72" s="18"/>
      <c r="Q72" s="6"/>
      <c r="X72" s="19"/>
      <c r="Y72" s="19"/>
      <c r="Z72" s="19"/>
      <c r="AA72" s="19"/>
      <c r="AB72" s="19"/>
      <c r="AC72" s="19"/>
      <c r="AD72" s="19"/>
      <c r="AE72" s="19"/>
      <c r="AF72" s="19"/>
      <c r="AG72" s="19"/>
      <c r="AH72" s="19"/>
      <c r="AI72" s="19"/>
      <c r="AJ72" s="19"/>
      <c r="AK72" s="19"/>
      <c r="AL72" s="19"/>
    </row>
    <row r="73" spans="1:38" ht="13.2">
      <c r="A73" s="16" t="s">
        <v>268</v>
      </c>
      <c r="B73" s="16" t="s">
        <v>282</v>
      </c>
      <c r="C73" s="17" t="s">
        <v>283</v>
      </c>
      <c r="D73" s="97">
        <v>0.65277777777777779</v>
      </c>
      <c r="E73" s="27" t="s">
        <v>29</v>
      </c>
      <c r="F73" s="4">
        <v>2</v>
      </c>
      <c r="G73" s="4">
        <v>2</v>
      </c>
      <c r="H73" s="4">
        <v>2</v>
      </c>
      <c r="I73" s="4">
        <v>2</v>
      </c>
      <c r="J73" s="64" t="s">
        <v>29</v>
      </c>
      <c r="K73" s="6">
        <f t="shared" si="0"/>
        <v>8</v>
      </c>
      <c r="L73" s="6"/>
      <c r="M73" s="6"/>
      <c r="N73" s="6"/>
      <c r="O73" s="6"/>
      <c r="P73" s="18"/>
      <c r="X73" s="19"/>
      <c r="Y73" s="19"/>
      <c r="Z73" s="19"/>
      <c r="AA73" s="19"/>
      <c r="AB73" s="19"/>
      <c r="AC73" s="19"/>
      <c r="AD73" s="19"/>
      <c r="AE73" s="19"/>
      <c r="AF73" s="19"/>
      <c r="AG73" s="19"/>
      <c r="AH73" s="19"/>
      <c r="AI73" s="19"/>
      <c r="AJ73" s="19"/>
      <c r="AK73" s="19"/>
      <c r="AL73" s="19"/>
    </row>
    <row r="74" spans="1:38" ht="13.2">
      <c r="A74" s="16" t="s">
        <v>268</v>
      </c>
      <c r="B74" s="16" t="s">
        <v>97</v>
      </c>
      <c r="C74" s="17" t="s">
        <v>98</v>
      </c>
      <c r="D74" s="97">
        <v>0.65277777777777779</v>
      </c>
      <c r="E74" s="27" t="s">
        <v>29</v>
      </c>
      <c r="F74" s="4">
        <v>1</v>
      </c>
      <c r="G74" s="4">
        <v>1</v>
      </c>
      <c r="H74" s="64" t="s">
        <v>29</v>
      </c>
      <c r="I74" s="64" t="s">
        <v>29</v>
      </c>
      <c r="J74" s="64" t="s">
        <v>29</v>
      </c>
      <c r="K74" s="6">
        <f t="shared" si="0"/>
        <v>2</v>
      </c>
      <c r="L74" s="6"/>
      <c r="M74" s="6"/>
      <c r="N74" s="6"/>
      <c r="O74" s="6"/>
      <c r="P74" s="18"/>
      <c r="Q74" s="6"/>
      <c r="X74" s="19"/>
      <c r="Y74" s="19"/>
      <c r="Z74" s="19"/>
      <c r="AA74" s="19"/>
      <c r="AB74" s="19"/>
      <c r="AC74" s="19"/>
      <c r="AD74" s="19"/>
      <c r="AE74" s="19"/>
      <c r="AF74" s="19"/>
      <c r="AG74" s="19"/>
      <c r="AH74" s="19"/>
      <c r="AI74" s="19"/>
      <c r="AJ74" s="19"/>
      <c r="AK74" s="19"/>
      <c r="AL74" s="19"/>
    </row>
    <row r="75" spans="1:38" ht="13.2">
      <c r="A75" s="16" t="s">
        <v>268</v>
      </c>
      <c r="B75" s="16" t="s">
        <v>291</v>
      </c>
      <c r="C75" s="17" t="s">
        <v>292</v>
      </c>
      <c r="D75" s="4" t="s">
        <v>202</v>
      </c>
      <c r="E75" s="27" t="s">
        <v>29</v>
      </c>
      <c r="F75" s="4">
        <v>2</v>
      </c>
      <c r="G75" s="4">
        <v>2</v>
      </c>
      <c r="H75" s="64" t="s">
        <v>29</v>
      </c>
      <c r="I75" s="64" t="s">
        <v>29</v>
      </c>
      <c r="J75" s="64" t="s">
        <v>29</v>
      </c>
      <c r="K75" s="6">
        <f t="shared" si="0"/>
        <v>4</v>
      </c>
      <c r="L75" s="6"/>
      <c r="M75" s="6"/>
      <c r="N75" s="6"/>
      <c r="O75" s="6"/>
      <c r="P75" s="18"/>
      <c r="Q75" s="6"/>
      <c r="X75" s="19"/>
      <c r="Y75" s="19"/>
      <c r="Z75" s="19"/>
      <c r="AA75" s="19"/>
      <c r="AB75" s="19"/>
      <c r="AC75" s="19"/>
      <c r="AD75" s="19"/>
      <c r="AE75" s="19"/>
      <c r="AF75" s="19"/>
      <c r="AG75" s="19"/>
      <c r="AH75" s="19"/>
      <c r="AI75" s="19"/>
      <c r="AJ75" s="19"/>
      <c r="AK75" s="19"/>
      <c r="AL75" s="19"/>
    </row>
    <row r="76" spans="1:38" ht="13.2">
      <c r="A76" s="16" t="s">
        <v>268</v>
      </c>
      <c r="B76" s="16" t="s">
        <v>296</v>
      </c>
      <c r="C76" s="17" t="s">
        <v>297</v>
      </c>
      <c r="D76" s="20">
        <v>0.65277777777777779</v>
      </c>
      <c r="E76" s="27" t="s">
        <v>29</v>
      </c>
      <c r="F76" s="4">
        <v>2</v>
      </c>
      <c r="G76" s="4">
        <v>2</v>
      </c>
      <c r="H76" s="4">
        <v>2</v>
      </c>
      <c r="I76" s="4">
        <v>2</v>
      </c>
      <c r="J76" s="4">
        <v>2</v>
      </c>
      <c r="K76" s="6">
        <f t="shared" si="0"/>
        <v>10</v>
      </c>
      <c r="L76" s="6"/>
      <c r="M76" s="6"/>
      <c r="N76" s="6"/>
      <c r="O76" s="6"/>
      <c r="P76" s="18"/>
      <c r="Q76" s="6"/>
      <c r="X76" s="19"/>
      <c r="Y76" s="19"/>
      <c r="Z76" s="19"/>
      <c r="AA76" s="19"/>
      <c r="AB76" s="19"/>
      <c r="AC76" s="19"/>
      <c r="AD76" s="19"/>
      <c r="AE76" s="19"/>
      <c r="AF76" s="19"/>
      <c r="AG76" s="19"/>
      <c r="AH76" s="19"/>
      <c r="AI76" s="19"/>
      <c r="AJ76" s="19"/>
      <c r="AK76" s="19"/>
      <c r="AL76" s="19"/>
    </row>
    <row r="77" spans="1:38" ht="13.2">
      <c r="A77" s="16" t="s">
        <v>299</v>
      </c>
      <c r="B77" s="16" t="s">
        <v>300</v>
      </c>
      <c r="C77" s="17" t="s">
        <v>302</v>
      </c>
      <c r="D77" s="20">
        <v>0.5625</v>
      </c>
      <c r="E77" s="27" t="s">
        <v>29</v>
      </c>
      <c r="F77" s="4" t="s">
        <v>305</v>
      </c>
      <c r="G77" s="4" t="s">
        <v>305</v>
      </c>
      <c r="H77" s="4" t="s">
        <v>305</v>
      </c>
      <c r="I77" s="4" t="s">
        <v>305</v>
      </c>
      <c r="J77" s="4" t="s">
        <v>305</v>
      </c>
      <c r="K77" s="6">
        <f t="shared" si="0"/>
        <v>0</v>
      </c>
      <c r="L77" s="6"/>
      <c r="M77" s="6"/>
      <c r="N77" s="6"/>
      <c r="O77" s="6"/>
      <c r="P77" s="18"/>
      <c r="Q77" s="6"/>
      <c r="X77" s="19"/>
      <c r="Y77" s="19"/>
      <c r="Z77" s="19"/>
      <c r="AA77" s="19"/>
      <c r="AB77" s="19"/>
      <c r="AC77" s="19"/>
      <c r="AD77" s="19"/>
      <c r="AE77" s="19"/>
      <c r="AF77" s="19"/>
      <c r="AG77" s="19"/>
      <c r="AH77" s="19"/>
      <c r="AI77" s="19"/>
      <c r="AJ77" s="19"/>
      <c r="AK77" s="19"/>
      <c r="AL77" s="19"/>
    </row>
    <row r="78" spans="1:38" ht="13.2">
      <c r="A78" s="16" t="s">
        <v>306</v>
      </c>
      <c r="B78" s="16" t="s">
        <v>293</v>
      </c>
      <c r="C78" s="17" t="s">
        <v>294</v>
      </c>
      <c r="D78" s="20">
        <v>0.5625</v>
      </c>
      <c r="E78" s="27" t="s">
        <v>29</v>
      </c>
      <c r="F78" s="4" t="s">
        <v>305</v>
      </c>
      <c r="G78" s="4" t="s">
        <v>305</v>
      </c>
      <c r="H78" s="4" t="s">
        <v>305</v>
      </c>
      <c r="I78" s="4" t="s">
        <v>305</v>
      </c>
      <c r="J78" s="4" t="s">
        <v>305</v>
      </c>
      <c r="K78" s="6">
        <f t="shared" si="0"/>
        <v>0</v>
      </c>
      <c r="L78" s="6"/>
      <c r="M78" s="6"/>
      <c r="N78" s="6"/>
      <c r="O78" s="6"/>
      <c r="P78" s="18"/>
      <c r="Q78" s="6"/>
      <c r="X78" s="19"/>
      <c r="Y78" s="19"/>
      <c r="Z78" s="19"/>
      <c r="AA78" s="19"/>
      <c r="AB78" s="19"/>
      <c r="AC78" s="19"/>
      <c r="AD78" s="19"/>
      <c r="AE78" s="19"/>
      <c r="AF78" s="19"/>
      <c r="AG78" s="19"/>
      <c r="AH78" s="19"/>
      <c r="AI78" s="19"/>
      <c r="AJ78" s="19"/>
      <c r="AK78" s="19"/>
      <c r="AL78" s="19"/>
    </row>
    <row r="79" spans="1:38" ht="13.2">
      <c r="A79" s="16" t="s">
        <v>306</v>
      </c>
      <c r="B79" s="16" t="s">
        <v>310</v>
      </c>
      <c r="C79" s="17" t="s">
        <v>311</v>
      </c>
      <c r="D79" s="4" t="s">
        <v>202</v>
      </c>
      <c r="E79" s="27" t="s">
        <v>29</v>
      </c>
      <c r="F79" s="4" t="s">
        <v>305</v>
      </c>
      <c r="G79" s="4" t="s">
        <v>29</v>
      </c>
      <c r="H79" s="4" t="s">
        <v>29</v>
      </c>
      <c r="I79" s="4" t="s">
        <v>29</v>
      </c>
      <c r="J79" s="4" t="s">
        <v>29</v>
      </c>
      <c r="K79" s="6">
        <f t="shared" si="0"/>
        <v>0</v>
      </c>
      <c r="L79" s="6"/>
      <c r="M79" s="6"/>
      <c r="N79" s="6"/>
      <c r="O79" s="6"/>
      <c r="P79" s="18"/>
      <c r="Q79" s="6"/>
      <c r="X79" s="19"/>
      <c r="Y79" s="19"/>
      <c r="Z79" s="19"/>
      <c r="AA79" s="19"/>
      <c r="AB79" s="19"/>
      <c r="AC79" s="19"/>
      <c r="AD79" s="19"/>
      <c r="AE79" s="19"/>
      <c r="AF79" s="19"/>
      <c r="AG79" s="19"/>
      <c r="AH79" s="19"/>
      <c r="AI79" s="19"/>
      <c r="AJ79" s="19"/>
      <c r="AK79" s="19"/>
      <c r="AL79" s="19"/>
    </row>
    <row r="80" spans="1:38" ht="13.2">
      <c r="A80" s="16" t="s">
        <v>306</v>
      </c>
      <c r="B80" s="16" t="s">
        <v>312</v>
      </c>
      <c r="C80" s="17" t="s">
        <v>313</v>
      </c>
      <c r="D80" s="20">
        <v>0.5625</v>
      </c>
      <c r="E80" s="27" t="s">
        <v>29</v>
      </c>
      <c r="F80" s="4" t="s">
        <v>305</v>
      </c>
      <c r="G80" s="4" t="s">
        <v>305</v>
      </c>
      <c r="H80" s="4" t="s">
        <v>305</v>
      </c>
      <c r="I80" s="4" t="s">
        <v>305</v>
      </c>
      <c r="J80" s="4" t="s">
        <v>305</v>
      </c>
      <c r="K80" s="6">
        <f t="shared" si="0"/>
        <v>0</v>
      </c>
      <c r="L80" s="6"/>
      <c r="M80" s="6"/>
      <c r="N80" s="6"/>
      <c r="O80" s="6"/>
      <c r="P80" s="18"/>
      <c r="Q80" s="6"/>
      <c r="X80" s="19"/>
      <c r="Y80" s="19"/>
      <c r="Z80" s="19"/>
      <c r="AA80" s="19"/>
      <c r="AB80" s="19"/>
      <c r="AC80" s="19"/>
      <c r="AD80" s="19"/>
      <c r="AE80" s="19"/>
      <c r="AF80" s="19"/>
      <c r="AG80" s="19"/>
      <c r="AH80" s="19"/>
      <c r="AI80" s="19"/>
      <c r="AJ80" s="19"/>
      <c r="AK80" s="19"/>
      <c r="AL80" s="19"/>
    </row>
    <row r="81" spans="1:38" ht="13.2">
      <c r="A81" s="85" t="s">
        <v>306</v>
      </c>
      <c r="B81" s="16" t="s">
        <v>315</v>
      </c>
      <c r="C81" s="17" t="s">
        <v>316</v>
      </c>
      <c r="D81" s="20">
        <v>0.5625</v>
      </c>
      <c r="E81" s="27" t="s">
        <v>29</v>
      </c>
      <c r="F81" s="4" t="s">
        <v>305</v>
      </c>
      <c r="G81" s="4" t="s">
        <v>305</v>
      </c>
      <c r="H81" s="4" t="s">
        <v>305</v>
      </c>
      <c r="I81" s="4" t="s">
        <v>305</v>
      </c>
      <c r="J81" s="4" t="s">
        <v>305</v>
      </c>
      <c r="K81" s="6">
        <f t="shared" si="0"/>
        <v>0</v>
      </c>
      <c r="L81" s="6"/>
      <c r="M81" s="6"/>
      <c r="N81" s="6"/>
      <c r="O81" s="6"/>
      <c r="P81" s="18"/>
      <c r="Q81" s="6"/>
      <c r="X81" s="19"/>
      <c r="Y81" s="19"/>
      <c r="Z81" s="19"/>
      <c r="AA81" s="19"/>
      <c r="AB81" s="19"/>
      <c r="AC81" s="19"/>
      <c r="AD81" s="19"/>
      <c r="AE81" s="19"/>
      <c r="AF81" s="19"/>
      <c r="AG81" s="19"/>
      <c r="AH81" s="19"/>
      <c r="AI81" s="19"/>
      <c r="AJ81" s="19"/>
      <c r="AK81" s="19"/>
      <c r="AL81" s="19"/>
    </row>
    <row r="82" spans="1:38" ht="13.2">
      <c r="A82" s="85" t="s">
        <v>306</v>
      </c>
      <c r="B82" s="16" t="s">
        <v>317</v>
      </c>
      <c r="C82" s="17" t="s">
        <v>318</v>
      </c>
      <c r="D82" s="4" t="s">
        <v>202</v>
      </c>
      <c r="E82" s="27" t="s">
        <v>29</v>
      </c>
      <c r="F82" s="4" t="s">
        <v>29</v>
      </c>
      <c r="G82" s="4" t="s">
        <v>29</v>
      </c>
      <c r="H82" s="4" t="s">
        <v>29</v>
      </c>
      <c r="I82" s="4" t="s">
        <v>29</v>
      </c>
      <c r="J82" s="4" t="s">
        <v>29</v>
      </c>
      <c r="K82" s="6">
        <f t="shared" si="0"/>
        <v>0</v>
      </c>
      <c r="L82" s="6"/>
      <c r="M82" s="6"/>
      <c r="N82" s="6"/>
      <c r="O82" s="6"/>
      <c r="P82" s="18"/>
      <c r="Q82" s="6"/>
      <c r="X82" s="19"/>
      <c r="Y82" s="19"/>
      <c r="Z82" s="19"/>
      <c r="AA82" s="19"/>
      <c r="AB82" s="19"/>
      <c r="AC82" s="19"/>
      <c r="AD82" s="19"/>
      <c r="AE82" s="19"/>
      <c r="AF82" s="19"/>
      <c r="AG82" s="19"/>
      <c r="AH82" s="19"/>
      <c r="AI82" s="19"/>
      <c r="AJ82" s="19"/>
      <c r="AK82" s="19"/>
      <c r="AL82" s="19"/>
    </row>
    <row r="83" spans="1:38" ht="13.2">
      <c r="A83" s="85" t="s">
        <v>306</v>
      </c>
      <c r="B83" s="16" t="s">
        <v>321</v>
      </c>
      <c r="C83" s="17" t="s">
        <v>322</v>
      </c>
      <c r="D83" s="4" t="s">
        <v>202</v>
      </c>
      <c r="E83" s="27" t="s">
        <v>29</v>
      </c>
      <c r="F83" s="4" t="s">
        <v>29</v>
      </c>
      <c r="G83" s="4" t="s">
        <v>29</v>
      </c>
      <c r="H83" s="4" t="s">
        <v>29</v>
      </c>
      <c r="I83" s="4" t="s">
        <v>29</v>
      </c>
      <c r="J83" s="4" t="s">
        <v>29</v>
      </c>
      <c r="K83" s="6">
        <f t="shared" si="0"/>
        <v>0</v>
      </c>
      <c r="L83" s="6"/>
      <c r="M83" s="6"/>
      <c r="N83" s="6"/>
      <c r="O83" s="6"/>
      <c r="P83" s="18"/>
      <c r="Q83" s="6"/>
      <c r="X83" s="19"/>
      <c r="Y83" s="19"/>
      <c r="Z83" s="19"/>
      <c r="AA83" s="19"/>
      <c r="AB83" s="19"/>
      <c r="AC83" s="19"/>
      <c r="AD83" s="19"/>
      <c r="AE83" s="19"/>
      <c r="AF83" s="19"/>
      <c r="AG83" s="19"/>
      <c r="AH83" s="19"/>
      <c r="AI83" s="19"/>
      <c r="AJ83" s="19"/>
      <c r="AK83" s="19"/>
      <c r="AL83" s="19"/>
    </row>
    <row r="84" spans="1:38" ht="13.2">
      <c r="A84" s="85" t="s">
        <v>306</v>
      </c>
      <c r="B84" s="16" t="s">
        <v>319</v>
      </c>
      <c r="C84" s="17" t="s">
        <v>320</v>
      </c>
      <c r="D84" s="20">
        <v>0.61250000000000004</v>
      </c>
      <c r="E84" s="27" t="s">
        <v>29</v>
      </c>
      <c r="F84" s="4" t="s">
        <v>305</v>
      </c>
      <c r="G84" s="4" t="s">
        <v>305</v>
      </c>
      <c r="H84" s="4" t="s">
        <v>305</v>
      </c>
      <c r="I84" s="4" t="s">
        <v>305</v>
      </c>
      <c r="J84" s="4" t="s">
        <v>305</v>
      </c>
      <c r="K84" s="6">
        <f t="shared" si="0"/>
        <v>0</v>
      </c>
      <c r="L84" s="6"/>
      <c r="M84" s="6"/>
      <c r="N84" s="6"/>
      <c r="O84" s="6"/>
      <c r="P84" s="18"/>
      <c r="Q84" s="6"/>
      <c r="X84" s="19"/>
      <c r="Y84" s="19"/>
      <c r="Z84" s="19"/>
      <c r="AA84" s="19"/>
      <c r="AB84" s="19"/>
      <c r="AC84" s="19"/>
      <c r="AD84" s="19"/>
      <c r="AE84" s="19"/>
      <c r="AF84" s="19"/>
      <c r="AG84" s="19"/>
      <c r="AH84" s="19"/>
      <c r="AI84" s="19"/>
      <c r="AJ84" s="19"/>
      <c r="AK84" s="19"/>
      <c r="AL84" s="19"/>
    </row>
    <row r="85" spans="1:38" ht="13.2">
      <c r="A85" s="16" t="s">
        <v>324</v>
      </c>
      <c r="B85" s="16" t="s">
        <v>325</v>
      </c>
      <c r="C85" s="17" t="s">
        <v>326</v>
      </c>
      <c r="D85" s="20">
        <v>0.56388888888888888</v>
      </c>
      <c r="E85" s="27" t="s">
        <v>29</v>
      </c>
      <c r="F85" s="4">
        <v>2</v>
      </c>
      <c r="G85" s="4">
        <v>2</v>
      </c>
      <c r="H85" s="4">
        <v>2</v>
      </c>
      <c r="I85" s="4">
        <v>2</v>
      </c>
      <c r="J85" s="4">
        <v>2</v>
      </c>
      <c r="K85" s="6">
        <f t="shared" si="0"/>
        <v>10</v>
      </c>
      <c r="L85" s="6"/>
      <c r="M85" s="6"/>
      <c r="N85" s="6"/>
      <c r="O85" s="6"/>
      <c r="P85" s="18"/>
      <c r="Q85" s="6"/>
      <c r="X85" s="19"/>
      <c r="Y85" s="19"/>
      <c r="Z85" s="19"/>
      <c r="AA85" s="19"/>
      <c r="AB85" s="19"/>
      <c r="AC85" s="19"/>
      <c r="AD85" s="19"/>
      <c r="AE85" s="19"/>
      <c r="AF85" s="19"/>
      <c r="AG85" s="19"/>
      <c r="AH85" s="19"/>
      <c r="AI85" s="19"/>
      <c r="AJ85" s="19"/>
      <c r="AK85" s="19"/>
      <c r="AL85" s="19"/>
    </row>
    <row r="86" spans="1:38" ht="13.2">
      <c r="A86" s="16" t="s">
        <v>324</v>
      </c>
      <c r="B86" s="16" t="s">
        <v>329</v>
      </c>
      <c r="C86" s="17" t="s">
        <v>330</v>
      </c>
      <c r="D86" s="20">
        <v>0.60763888888888884</v>
      </c>
      <c r="E86" s="27" t="s">
        <v>29</v>
      </c>
      <c r="F86" s="4">
        <v>2</v>
      </c>
      <c r="G86" s="4">
        <v>2</v>
      </c>
      <c r="H86" s="4">
        <v>2</v>
      </c>
      <c r="I86" s="4">
        <v>0</v>
      </c>
      <c r="J86" s="4">
        <v>0</v>
      </c>
      <c r="K86" s="6">
        <f t="shared" si="0"/>
        <v>6</v>
      </c>
      <c r="L86" s="6"/>
      <c r="M86" s="6"/>
      <c r="N86" s="6"/>
      <c r="O86" s="6"/>
      <c r="P86" s="18"/>
      <c r="Q86" s="6"/>
      <c r="X86" s="19"/>
      <c r="Y86" s="19"/>
      <c r="Z86" s="19"/>
      <c r="AA86" s="19"/>
      <c r="AB86" s="19"/>
      <c r="AC86" s="19"/>
      <c r="AD86" s="19"/>
      <c r="AE86" s="19"/>
      <c r="AF86" s="19"/>
      <c r="AG86" s="19"/>
      <c r="AH86" s="19"/>
      <c r="AI86" s="19"/>
      <c r="AJ86" s="19"/>
      <c r="AK86" s="19"/>
      <c r="AL86" s="19"/>
    </row>
    <row r="87" spans="1:38" ht="13.2">
      <c r="A87" s="16" t="s">
        <v>324</v>
      </c>
      <c r="B87" s="16" t="s">
        <v>334</v>
      </c>
      <c r="C87" s="17" t="s">
        <v>335</v>
      </c>
      <c r="D87" s="20">
        <v>0.56388888888888888</v>
      </c>
      <c r="E87" s="27" t="s">
        <v>29</v>
      </c>
      <c r="F87" s="4">
        <v>2</v>
      </c>
      <c r="G87" s="4">
        <v>2</v>
      </c>
      <c r="H87" s="4">
        <v>2</v>
      </c>
      <c r="I87" s="4">
        <v>1</v>
      </c>
      <c r="J87" s="4">
        <v>0</v>
      </c>
      <c r="K87" s="6">
        <f t="shared" si="0"/>
        <v>7</v>
      </c>
      <c r="L87" s="6"/>
      <c r="M87" s="6"/>
      <c r="N87" s="6"/>
      <c r="O87" s="6"/>
      <c r="P87" s="18"/>
      <c r="Q87" s="6"/>
      <c r="X87" s="19"/>
      <c r="Y87" s="19"/>
      <c r="Z87" s="19"/>
      <c r="AA87" s="19"/>
      <c r="AB87" s="19"/>
      <c r="AC87" s="19"/>
      <c r="AD87" s="19"/>
      <c r="AE87" s="19"/>
      <c r="AF87" s="19"/>
      <c r="AG87" s="19"/>
      <c r="AH87" s="19"/>
      <c r="AI87" s="19"/>
      <c r="AJ87" s="19"/>
      <c r="AK87" s="19"/>
      <c r="AL87" s="19"/>
    </row>
    <row r="88" spans="1:38" ht="13.2">
      <c r="A88" s="16" t="s">
        <v>324</v>
      </c>
      <c r="B88" s="16" t="s">
        <v>338</v>
      </c>
      <c r="C88" s="17" t="s">
        <v>339</v>
      </c>
      <c r="D88" s="20">
        <v>0.5625</v>
      </c>
      <c r="E88" s="27" t="s">
        <v>29</v>
      </c>
      <c r="F88" s="4">
        <v>2</v>
      </c>
      <c r="G88" s="4">
        <v>2</v>
      </c>
      <c r="H88" s="4">
        <v>2</v>
      </c>
      <c r="I88" s="4">
        <v>0</v>
      </c>
      <c r="J88" s="4">
        <v>0</v>
      </c>
      <c r="K88" s="6">
        <f t="shared" si="0"/>
        <v>6</v>
      </c>
      <c r="L88" s="6"/>
      <c r="M88" s="6"/>
      <c r="N88" s="6"/>
      <c r="O88" s="6"/>
      <c r="P88" s="18"/>
      <c r="Q88" s="6"/>
      <c r="X88" s="19"/>
      <c r="Y88" s="19"/>
      <c r="Z88" s="19"/>
      <c r="AA88" s="19"/>
      <c r="AB88" s="19"/>
      <c r="AC88" s="19"/>
      <c r="AD88" s="19"/>
      <c r="AE88" s="19"/>
      <c r="AF88" s="19"/>
      <c r="AG88" s="19"/>
      <c r="AH88" s="19"/>
      <c r="AI88" s="19"/>
      <c r="AJ88" s="19"/>
      <c r="AK88" s="19"/>
      <c r="AL88" s="19"/>
    </row>
    <row r="89" spans="1:38" ht="13.2">
      <c r="A89" s="16" t="s">
        <v>324</v>
      </c>
      <c r="B89" s="16" t="s">
        <v>285</v>
      </c>
      <c r="C89" s="17" t="s">
        <v>286</v>
      </c>
      <c r="D89" s="6"/>
      <c r="E89" s="27" t="s">
        <v>29</v>
      </c>
      <c r="F89" s="4" t="s">
        <v>29</v>
      </c>
      <c r="G89" s="4" t="s">
        <v>29</v>
      </c>
      <c r="H89" s="4" t="s">
        <v>29</v>
      </c>
      <c r="I89" s="4" t="s">
        <v>29</v>
      </c>
      <c r="J89" s="4" t="s">
        <v>29</v>
      </c>
      <c r="K89" s="6">
        <f t="shared" si="0"/>
        <v>0</v>
      </c>
      <c r="L89" s="6"/>
      <c r="M89" s="6"/>
      <c r="N89" s="6"/>
      <c r="O89" s="6"/>
      <c r="P89" s="18"/>
      <c r="Q89" s="6"/>
      <c r="X89" s="19"/>
      <c r="Y89" s="19"/>
      <c r="Z89" s="19"/>
      <c r="AA89" s="19"/>
      <c r="AB89" s="19"/>
      <c r="AC89" s="19"/>
      <c r="AD89" s="19"/>
      <c r="AE89" s="19"/>
      <c r="AF89" s="19"/>
      <c r="AG89" s="19"/>
      <c r="AH89" s="19"/>
      <c r="AI89" s="19"/>
      <c r="AJ89" s="19"/>
      <c r="AK89" s="19"/>
      <c r="AL89" s="19"/>
    </row>
    <row r="90" spans="1:38" ht="13.2">
      <c r="A90" s="16" t="s">
        <v>324</v>
      </c>
      <c r="B90" s="16" t="s">
        <v>341</v>
      </c>
      <c r="C90" s="17" t="s">
        <v>342</v>
      </c>
      <c r="D90" s="20">
        <v>0.5625</v>
      </c>
      <c r="E90" s="27" t="s">
        <v>29</v>
      </c>
      <c r="F90" s="4" t="s">
        <v>29</v>
      </c>
      <c r="G90" s="4" t="s">
        <v>29</v>
      </c>
      <c r="H90" s="4" t="s">
        <v>29</v>
      </c>
      <c r="I90" s="4" t="s">
        <v>29</v>
      </c>
      <c r="J90" s="4" t="s">
        <v>29</v>
      </c>
      <c r="K90" s="6">
        <f t="shared" si="0"/>
        <v>0</v>
      </c>
      <c r="L90" s="6"/>
      <c r="M90" s="6"/>
      <c r="N90" s="6"/>
      <c r="O90" s="6"/>
      <c r="P90" s="18"/>
      <c r="Q90" s="6"/>
      <c r="X90" s="19"/>
      <c r="Y90" s="19"/>
      <c r="Z90" s="19"/>
      <c r="AA90" s="19"/>
      <c r="AB90" s="19"/>
      <c r="AC90" s="19"/>
      <c r="AD90" s="19"/>
      <c r="AE90" s="19"/>
      <c r="AF90" s="19"/>
      <c r="AG90" s="19"/>
      <c r="AH90" s="19"/>
      <c r="AI90" s="19"/>
      <c r="AJ90" s="19"/>
      <c r="AK90" s="19"/>
      <c r="AL90" s="19"/>
    </row>
    <row r="91" spans="1:38" ht="13.2">
      <c r="A91" s="16" t="s">
        <v>324</v>
      </c>
      <c r="B91" s="16" t="s">
        <v>288</v>
      </c>
      <c r="C91" s="17" t="s">
        <v>290</v>
      </c>
      <c r="D91" s="20">
        <v>0.56388888888888888</v>
      </c>
      <c r="E91" s="27" t="s">
        <v>29</v>
      </c>
      <c r="F91" s="4" t="s">
        <v>29</v>
      </c>
      <c r="G91" s="4" t="s">
        <v>29</v>
      </c>
      <c r="H91" s="4" t="s">
        <v>29</v>
      </c>
      <c r="I91" s="4" t="s">
        <v>29</v>
      </c>
      <c r="J91" s="4" t="s">
        <v>29</v>
      </c>
      <c r="K91" s="6">
        <f t="shared" si="0"/>
        <v>0</v>
      </c>
      <c r="L91" s="6"/>
      <c r="M91" s="6"/>
      <c r="N91" s="6"/>
      <c r="O91" s="6"/>
      <c r="P91" s="18"/>
      <c r="Q91" s="6"/>
      <c r="X91" s="19"/>
      <c r="Y91" s="19"/>
      <c r="Z91" s="19"/>
      <c r="AA91" s="19"/>
      <c r="AB91" s="19"/>
      <c r="AC91" s="19"/>
      <c r="AD91" s="19"/>
      <c r="AE91" s="19"/>
      <c r="AF91" s="19"/>
      <c r="AG91" s="19"/>
      <c r="AH91" s="19"/>
      <c r="AI91" s="19"/>
      <c r="AJ91" s="19"/>
      <c r="AK91" s="19"/>
      <c r="AL91" s="19"/>
    </row>
    <row r="92" spans="1:38" ht="13.2">
      <c r="A92" s="16" t="s">
        <v>324</v>
      </c>
      <c r="B92" s="16" t="s">
        <v>345</v>
      </c>
      <c r="C92" s="17" t="s">
        <v>347</v>
      </c>
      <c r="D92" s="20">
        <v>0.57013888888888886</v>
      </c>
      <c r="E92" s="4" t="s">
        <v>29</v>
      </c>
      <c r="F92" s="4">
        <v>1</v>
      </c>
      <c r="G92" s="4">
        <v>2</v>
      </c>
      <c r="H92" s="4">
        <v>0</v>
      </c>
      <c r="I92" s="4">
        <v>0</v>
      </c>
      <c r="J92" s="4">
        <v>0</v>
      </c>
      <c r="K92" s="6">
        <f t="shared" si="0"/>
        <v>3</v>
      </c>
      <c r="L92" s="6"/>
      <c r="M92" s="6"/>
      <c r="N92" s="6"/>
      <c r="O92" s="6"/>
      <c r="P92" s="18"/>
      <c r="Q92" s="6"/>
      <c r="X92" s="19"/>
      <c r="Y92" s="19"/>
      <c r="Z92" s="19"/>
      <c r="AA92" s="19"/>
      <c r="AB92" s="19"/>
      <c r="AC92" s="19"/>
      <c r="AD92" s="19"/>
      <c r="AE92" s="19"/>
      <c r="AF92" s="19"/>
      <c r="AG92" s="19"/>
      <c r="AH92" s="19"/>
      <c r="AI92" s="19"/>
      <c r="AJ92" s="19"/>
      <c r="AK92" s="19"/>
      <c r="AL92" s="19"/>
    </row>
    <row r="93" spans="1:38" ht="13.2">
      <c r="A93" s="25" t="s">
        <v>349</v>
      </c>
      <c r="B93" s="16" t="s">
        <v>350</v>
      </c>
      <c r="C93" s="17" t="s">
        <v>351</v>
      </c>
      <c r="D93" s="20">
        <v>0.64930555555555558</v>
      </c>
      <c r="E93" s="20">
        <v>0.70486111111111116</v>
      </c>
      <c r="F93" s="4">
        <v>2</v>
      </c>
      <c r="G93" s="4">
        <v>2</v>
      </c>
      <c r="H93" s="4">
        <v>2</v>
      </c>
      <c r="I93" s="4">
        <v>2</v>
      </c>
      <c r="J93" s="4">
        <v>1</v>
      </c>
      <c r="K93" s="6">
        <f t="shared" si="0"/>
        <v>9</v>
      </c>
      <c r="L93" s="6"/>
      <c r="M93" s="6"/>
      <c r="N93" s="6"/>
      <c r="O93" s="6"/>
      <c r="P93" s="18"/>
      <c r="Q93" s="6"/>
      <c r="X93" s="19"/>
      <c r="Y93" s="19"/>
      <c r="Z93" s="19"/>
      <c r="AA93" s="19"/>
      <c r="AB93" s="19"/>
      <c r="AC93" s="19"/>
      <c r="AD93" s="19"/>
      <c r="AE93" s="19"/>
      <c r="AF93" s="19"/>
      <c r="AG93" s="19"/>
      <c r="AH93" s="19"/>
      <c r="AI93" s="19"/>
      <c r="AJ93" s="19"/>
      <c r="AK93" s="19"/>
      <c r="AL93" s="19"/>
    </row>
    <row r="94" spans="1:38" ht="13.2">
      <c r="A94" s="25" t="s">
        <v>349</v>
      </c>
      <c r="B94" s="16" t="s">
        <v>301</v>
      </c>
      <c r="C94" s="17" t="s">
        <v>304</v>
      </c>
      <c r="D94" s="20">
        <v>0.64930555555555558</v>
      </c>
      <c r="E94" s="20">
        <v>0.73611111111111116</v>
      </c>
      <c r="F94" s="4">
        <v>2</v>
      </c>
      <c r="G94" s="4">
        <v>2</v>
      </c>
      <c r="H94" s="4">
        <v>2</v>
      </c>
      <c r="I94" s="4">
        <v>0</v>
      </c>
      <c r="J94" s="4">
        <v>0</v>
      </c>
      <c r="K94" s="6">
        <f t="shared" si="0"/>
        <v>6</v>
      </c>
      <c r="L94" s="6"/>
      <c r="M94" s="6"/>
      <c r="N94" s="6"/>
      <c r="O94" s="6"/>
      <c r="P94" s="18"/>
      <c r="X94" s="19"/>
      <c r="Y94" s="19"/>
      <c r="Z94" s="19"/>
      <c r="AA94" s="19"/>
      <c r="AB94" s="19"/>
      <c r="AC94" s="19"/>
      <c r="AD94" s="19"/>
      <c r="AE94" s="19"/>
      <c r="AF94" s="19"/>
      <c r="AG94" s="19"/>
      <c r="AH94" s="19"/>
      <c r="AI94" s="19"/>
      <c r="AJ94" s="19"/>
      <c r="AK94" s="19"/>
      <c r="AL94" s="19"/>
    </row>
    <row r="95" spans="1:38" ht="13.2">
      <c r="A95" s="25" t="s">
        <v>349</v>
      </c>
      <c r="B95" s="16" t="s">
        <v>355</v>
      </c>
      <c r="C95" s="17" t="s">
        <v>131</v>
      </c>
      <c r="D95" s="20">
        <v>0.64930555555555558</v>
      </c>
      <c r="E95" s="20">
        <v>0.73611111111111116</v>
      </c>
      <c r="F95" s="4">
        <v>2</v>
      </c>
      <c r="G95" s="4">
        <v>2</v>
      </c>
      <c r="H95" s="4">
        <v>2</v>
      </c>
      <c r="I95" s="4">
        <v>0</v>
      </c>
      <c r="J95" s="4">
        <v>0</v>
      </c>
      <c r="K95" s="6">
        <f t="shared" si="0"/>
        <v>6</v>
      </c>
      <c r="L95" s="6"/>
      <c r="M95" s="6"/>
      <c r="N95" s="6"/>
      <c r="O95" s="6"/>
      <c r="P95" s="18"/>
      <c r="Q95" s="6"/>
      <c r="X95" s="19"/>
      <c r="Y95" s="19"/>
      <c r="Z95" s="19"/>
      <c r="AA95" s="19"/>
      <c r="AB95" s="19"/>
      <c r="AC95" s="19"/>
      <c r="AD95" s="19"/>
      <c r="AE95" s="19"/>
      <c r="AF95" s="19"/>
      <c r="AG95" s="19"/>
      <c r="AH95" s="19"/>
      <c r="AI95" s="19"/>
      <c r="AJ95" s="19"/>
      <c r="AK95" s="19"/>
      <c r="AL95" s="19"/>
    </row>
    <row r="96" spans="1:38" ht="13.2">
      <c r="A96" s="25" t="s">
        <v>349</v>
      </c>
      <c r="B96" s="16" t="s">
        <v>203</v>
      </c>
      <c r="C96" s="17" t="s">
        <v>204</v>
      </c>
      <c r="D96" s="20">
        <v>0.64930555555555558</v>
      </c>
      <c r="E96" s="20">
        <v>0.73611111111111116</v>
      </c>
      <c r="F96" s="4">
        <v>2</v>
      </c>
      <c r="G96" s="4">
        <v>2</v>
      </c>
      <c r="H96" s="4">
        <v>2</v>
      </c>
      <c r="I96" s="4">
        <v>2</v>
      </c>
      <c r="J96" s="4">
        <v>0</v>
      </c>
      <c r="K96" s="6">
        <f t="shared" si="0"/>
        <v>8</v>
      </c>
      <c r="L96" s="6"/>
      <c r="M96" s="6"/>
      <c r="N96" s="6"/>
      <c r="O96" s="6"/>
      <c r="P96" s="18"/>
      <c r="X96" s="19"/>
      <c r="Y96" s="19"/>
      <c r="Z96" s="19"/>
      <c r="AA96" s="19"/>
      <c r="AB96" s="19"/>
      <c r="AC96" s="19"/>
      <c r="AD96" s="19"/>
      <c r="AE96" s="19"/>
      <c r="AF96" s="19"/>
      <c r="AG96" s="19"/>
      <c r="AH96" s="19"/>
      <c r="AI96" s="19"/>
      <c r="AJ96" s="19"/>
      <c r="AK96" s="19"/>
      <c r="AL96" s="19"/>
    </row>
    <row r="97" spans="1:38" ht="13.2">
      <c r="A97" s="25" t="s">
        <v>349</v>
      </c>
      <c r="B97" s="16" t="s">
        <v>232</v>
      </c>
      <c r="C97" s="17" t="s">
        <v>233</v>
      </c>
      <c r="D97" s="20">
        <v>0.64930555555555558</v>
      </c>
      <c r="E97" s="20">
        <v>0.73611111111111116</v>
      </c>
      <c r="F97" s="4" t="s">
        <v>29</v>
      </c>
      <c r="G97" s="4" t="s">
        <v>29</v>
      </c>
      <c r="H97" s="4" t="s">
        <v>29</v>
      </c>
      <c r="I97" s="4" t="s">
        <v>29</v>
      </c>
      <c r="J97" s="4" t="s">
        <v>29</v>
      </c>
      <c r="K97" s="4" t="s">
        <v>29</v>
      </c>
      <c r="L97" s="6"/>
      <c r="M97" s="6"/>
      <c r="N97" s="6"/>
      <c r="O97" s="6"/>
      <c r="P97" s="18"/>
      <c r="Q97" s="6"/>
      <c r="X97" s="19"/>
      <c r="Y97" s="19"/>
      <c r="Z97" s="19"/>
      <c r="AA97" s="19"/>
      <c r="AB97" s="19"/>
      <c r="AC97" s="19"/>
      <c r="AD97" s="19"/>
      <c r="AE97" s="19"/>
      <c r="AF97" s="19"/>
      <c r="AG97" s="19"/>
      <c r="AH97" s="19"/>
      <c r="AI97" s="19"/>
      <c r="AJ97" s="19"/>
      <c r="AK97" s="19"/>
      <c r="AL97" s="19"/>
    </row>
    <row r="98" spans="1:38" ht="13.2">
      <c r="A98" s="25" t="s">
        <v>349</v>
      </c>
      <c r="B98" s="16" t="s">
        <v>359</v>
      </c>
      <c r="C98" s="17" t="s">
        <v>360</v>
      </c>
      <c r="D98" s="6"/>
      <c r="E98" s="4" t="s">
        <v>29</v>
      </c>
      <c r="F98" s="4" t="s">
        <v>29</v>
      </c>
      <c r="G98" s="4" t="s">
        <v>29</v>
      </c>
      <c r="H98" s="4" t="s">
        <v>29</v>
      </c>
      <c r="I98" s="4" t="s">
        <v>29</v>
      </c>
      <c r="J98" s="4" t="s">
        <v>29</v>
      </c>
      <c r="K98" s="4" t="s">
        <v>29</v>
      </c>
      <c r="L98" s="6"/>
      <c r="M98" s="6"/>
      <c r="N98" s="6"/>
      <c r="O98" s="6"/>
      <c r="P98" s="18"/>
      <c r="Q98" s="6"/>
      <c r="X98" s="19"/>
      <c r="Y98" s="19"/>
      <c r="Z98" s="19"/>
      <c r="AA98" s="19"/>
      <c r="AB98" s="19"/>
      <c r="AC98" s="19"/>
      <c r="AD98" s="19"/>
      <c r="AE98" s="19"/>
      <c r="AF98" s="19"/>
      <c r="AG98" s="19"/>
      <c r="AH98" s="19"/>
      <c r="AI98" s="19"/>
      <c r="AJ98" s="19"/>
      <c r="AK98" s="19"/>
      <c r="AL98" s="19"/>
    </row>
    <row r="99" spans="1:38" ht="13.2">
      <c r="A99" s="25" t="s">
        <v>349</v>
      </c>
      <c r="B99" s="4" t="s">
        <v>363</v>
      </c>
      <c r="C99" s="17" t="s">
        <v>364</v>
      </c>
      <c r="D99" s="20">
        <v>0.64930555555555558</v>
      </c>
      <c r="E99" s="20">
        <v>0.73611111111111116</v>
      </c>
      <c r="F99" s="4">
        <v>2</v>
      </c>
      <c r="G99" s="4">
        <v>2</v>
      </c>
      <c r="H99" s="4">
        <v>2</v>
      </c>
      <c r="I99" s="4">
        <v>2</v>
      </c>
      <c r="J99" s="4">
        <v>0</v>
      </c>
      <c r="K99" s="6">
        <f>SUM(F99:J99)</f>
        <v>8</v>
      </c>
      <c r="L99" s="6"/>
      <c r="M99" s="6"/>
      <c r="N99" s="6"/>
      <c r="O99" s="6"/>
      <c r="P99" s="18"/>
      <c r="Q99" s="6"/>
      <c r="X99" s="19"/>
      <c r="Y99" s="19"/>
      <c r="Z99" s="19"/>
      <c r="AA99" s="19"/>
      <c r="AB99" s="19"/>
      <c r="AC99" s="19"/>
      <c r="AD99" s="19"/>
      <c r="AE99" s="19"/>
      <c r="AF99" s="19"/>
      <c r="AG99" s="19"/>
      <c r="AH99" s="19"/>
      <c r="AI99" s="19"/>
      <c r="AJ99" s="19"/>
      <c r="AK99" s="19"/>
      <c r="AL99" s="19"/>
    </row>
    <row r="100" spans="1:38" ht="13.2">
      <c r="A100" s="25" t="s">
        <v>349</v>
      </c>
      <c r="B100" s="16" t="s">
        <v>77</v>
      </c>
      <c r="C100" s="17" t="s">
        <v>79</v>
      </c>
      <c r="D100" s="20">
        <v>0.64930555555555558</v>
      </c>
      <c r="E100" s="20">
        <v>0.73611111111111116</v>
      </c>
      <c r="F100" s="4">
        <v>2</v>
      </c>
      <c r="G100" s="4">
        <v>2</v>
      </c>
      <c r="H100" s="4">
        <v>2</v>
      </c>
      <c r="I100" s="4">
        <v>1</v>
      </c>
      <c r="J100" s="4">
        <v>0</v>
      </c>
      <c r="K100" s="6">
        <f>SUM(F100:J100)</f>
        <v>7</v>
      </c>
      <c r="L100" s="6"/>
      <c r="M100" s="6"/>
      <c r="N100" s="6"/>
      <c r="O100" s="6"/>
      <c r="P100" s="18"/>
      <c r="Q100" s="6"/>
      <c r="X100" s="19"/>
      <c r="Y100" s="19"/>
      <c r="Z100" s="19"/>
      <c r="AA100" s="19"/>
      <c r="AB100" s="19"/>
      <c r="AC100" s="19"/>
      <c r="AD100" s="19"/>
      <c r="AE100" s="19"/>
      <c r="AF100" s="19"/>
      <c r="AG100" s="19"/>
      <c r="AH100" s="19"/>
      <c r="AI100" s="19"/>
      <c r="AJ100" s="19"/>
      <c r="AK100" s="19"/>
      <c r="AL100" s="19"/>
    </row>
    <row r="101" spans="1:38" ht="13.2">
      <c r="A101" s="25"/>
      <c r="B101" s="16"/>
      <c r="C101" s="17"/>
      <c r="D101" s="20"/>
      <c r="E101" s="20"/>
      <c r="F101" s="4"/>
      <c r="G101" s="4"/>
      <c r="H101" s="4"/>
      <c r="I101" s="4"/>
      <c r="J101" s="4"/>
      <c r="K101" s="6">
        <f>COUNTIF(K2:K100,"&gt;0")</f>
        <v>58</v>
      </c>
      <c r="L101" s="6">
        <f>COUNTIF(K2:K100,"&gt;5")</f>
        <v>38</v>
      </c>
      <c r="M101" s="6">
        <f>AVERAGEIF(K2:K100,"&gt;0",K2:K100)</f>
        <v>5.9827586206896548</v>
      </c>
      <c r="N101" s="6"/>
      <c r="O101" s="6"/>
      <c r="P101" s="18"/>
      <c r="Q101" s="6"/>
      <c r="X101" s="19"/>
      <c r="Y101" s="19"/>
      <c r="Z101" s="19"/>
      <c r="AA101" s="19"/>
      <c r="AB101" s="19"/>
      <c r="AC101" s="19"/>
      <c r="AD101" s="19"/>
      <c r="AE101" s="19"/>
      <c r="AF101" s="19"/>
      <c r="AG101" s="19"/>
      <c r="AH101" s="19"/>
      <c r="AI101" s="19"/>
      <c r="AJ101" s="19"/>
      <c r="AK101" s="19"/>
      <c r="AL101" s="19"/>
    </row>
  </sheetData>
  <customSheetViews>
    <customSheetView guid="{822965C4-1A2A-43ED-ADA6-DA5DFD6C18ED}" filter="1" showAutoFilter="1">
      <pageMargins left="0.7" right="0.7" top="0.75" bottom="0.75" header="0.3" footer="0.3"/>
      <autoFilter ref="A2:Q102" xr:uid="{00000000-0000-0000-0000-000000000000}"/>
    </customSheetView>
    <customSheetView guid="{822965C4-1A2A-43ED-ADA6-DA5DFD6C18ED}" filter="1" showAutoFilter="1">
      <pageMargins left="0.7" right="0.7" top="0.75" bottom="0.75" header="0.3" footer="0.3"/>
      <autoFilter ref="A2:R102" xr:uid="{00000000-0000-0000-0000-000000000000}">
        <sortState ref="A2:R102">
          <sortCondition ref="A2:A102"/>
          <sortCondition ref="B2:B102"/>
          <sortCondition ref="G2:G102"/>
        </sortState>
      </autoFilter>
    </customSheetView>
  </customSheetView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AJ100"/>
  <sheetViews>
    <sheetView workbookViewId="0">
      <pane xSplit="2" ySplit="1" topLeftCell="E2" activePane="bottomRight" state="frozen"/>
      <selection pane="topRight" activeCell="C1" sqref="C1"/>
      <selection pane="bottomLeft" activeCell="A5" sqref="A5"/>
      <selection pane="bottomRight" activeCell="N1" sqref="N1"/>
    </sheetView>
  </sheetViews>
  <sheetFormatPr defaultColWidth="14.44140625" defaultRowHeight="15.75" customHeight="1"/>
  <cols>
    <col min="1" max="1" width="24.44140625" customWidth="1"/>
    <col min="2" max="2" width="26.6640625" customWidth="1"/>
    <col min="3" max="3" width="29.33203125" customWidth="1"/>
    <col min="4" max="4" width="15.88671875" customWidth="1"/>
    <col min="5" max="5" width="10.6640625" customWidth="1"/>
    <col min="6" max="6" width="11.44140625" customWidth="1"/>
    <col min="7" max="8" width="10.44140625" customWidth="1"/>
    <col min="9" max="9" width="11.5546875" customWidth="1"/>
    <col min="10" max="13" width="10" customWidth="1"/>
    <col min="14" max="14" width="11.109375" customWidth="1"/>
    <col min="15" max="15" width="77" customWidth="1"/>
    <col min="16" max="17" width="35.88671875" customWidth="1"/>
    <col min="18" max="18" width="15.33203125" customWidth="1"/>
  </cols>
  <sheetData>
    <row r="1" spans="1:36" ht="52.8">
      <c r="A1" s="8" t="s">
        <v>15</v>
      </c>
      <c r="B1" s="171" t="s">
        <v>16</v>
      </c>
      <c r="C1" s="171" t="s">
        <v>17</v>
      </c>
      <c r="D1" s="171" t="s">
        <v>102</v>
      </c>
      <c r="E1" s="9" t="s">
        <v>103</v>
      </c>
      <c r="F1" s="9" t="s">
        <v>104</v>
      </c>
      <c r="G1" s="8" t="s">
        <v>105</v>
      </c>
      <c r="H1" s="9" t="s">
        <v>106</v>
      </c>
      <c r="I1" s="9" t="s">
        <v>108</v>
      </c>
      <c r="J1" s="9" t="s">
        <v>109</v>
      </c>
      <c r="K1" s="9" t="s">
        <v>110</v>
      </c>
      <c r="L1" s="9" t="s">
        <v>112</v>
      </c>
      <c r="M1" s="171" t="s">
        <v>113</v>
      </c>
      <c r="N1" s="8" t="s">
        <v>115</v>
      </c>
      <c r="O1" s="9" t="s">
        <v>116</v>
      </c>
      <c r="P1" s="9"/>
      <c r="Q1" s="9"/>
      <c r="R1" s="43"/>
      <c r="S1" s="43"/>
      <c r="T1" s="15"/>
      <c r="U1" s="15"/>
      <c r="V1" s="15"/>
      <c r="W1" s="15"/>
      <c r="X1" s="15"/>
      <c r="Y1" s="15"/>
      <c r="Z1" s="15"/>
      <c r="AA1" s="15"/>
      <c r="AB1" s="15"/>
      <c r="AC1" s="15"/>
      <c r="AD1" s="15"/>
      <c r="AE1" s="15"/>
      <c r="AF1" s="15"/>
      <c r="AG1" s="15"/>
      <c r="AH1" s="15"/>
      <c r="AI1" s="15"/>
      <c r="AJ1" s="15"/>
    </row>
    <row r="2" spans="1:36" ht="13.2">
      <c r="A2" s="16" t="s">
        <v>26</v>
      </c>
      <c r="B2" s="16" t="s">
        <v>27</v>
      </c>
      <c r="C2" s="16" t="s">
        <v>28</v>
      </c>
      <c r="D2" s="46" t="s">
        <v>122</v>
      </c>
      <c r="E2" s="46" t="s">
        <v>123</v>
      </c>
      <c r="F2" s="16" t="s">
        <v>107</v>
      </c>
      <c r="G2" s="49">
        <v>0.5625</v>
      </c>
      <c r="H2" s="51">
        <v>0</v>
      </c>
      <c r="I2" s="16" t="s">
        <v>107</v>
      </c>
      <c r="J2" s="16" t="s">
        <v>107</v>
      </c>
      <c r="K2" s="16" t="s">
        <v>29</v>
      </c>
      <c r="L2" s="16" t="s">
        <v>29</v>
      </c>
      <c r="M2" s="24">
        <f t="shared" ref="M2:M100" si="0">SUMIFS(K2:L2,K2:L2,"&lt;&gt;*NA*")</f>
        <v>0</v>
      </c>
      <c r="N2" s="57" t="e">
        <f>M2/#REF!</f>
        <v>#REF!</v>
      </c>
      <c r="O2" s="16"/>
      <c r="P2" s="58"/>
      <c r="Q2" s="58"/>
      <c r="T2" s="19"/>
      <c r="U2" s="19"/>
      <c r="V2" s="19"/>
      <c r="W2" s="19"/>
      <c r="X2" s="19"/>
      <c r="Y2" s="19"/>
      <c r="Z2" s="19"/>
      <c r="AA2" s="19"/>
      <c r="AB2" s="19"/>
      <c r="AC2" s="19"/>
      <c r="AD2" s="19"/>
      <c r="AE2" s="19"/>
      <c r="AF2" s="19"/>
      <c r="AG2" s="19"/>
      <c r="AH2" s="19"/>
      <c r="AI2" s="19"/>
      <c r="AJ2" s="19"/>
    </row>
    <row r="3" spans="1:36" ht="13.2">
      <c r="A3" s="16" t="s">
        <v>26</v>
      </c>
      <c r="B3" s="16" t="s">
        <v>30</v>
      </c>
      <c r="C3" s="16" t="s">
        <v>31</v>
      </c>
      <c r="D3" s="46" t="s">
        <v>139</v>
      </c>
      <c r="E3" s="46" t="s">
        <v>123</v>
      </c>
      <c r="F3" s="16" t="s">
        <v>140</v>
      </c>
      <c r="G3" s="49">
        <v>0.5625</v>
      </c>
      <c r="H3" s="51">
        <v>0</v>
      </c>
      <c r="I3" s="16" t="s">
        <v>140</v>
      </c>
      <c r="J3" s="16" t="s">
        <v>107</v>
      </c>
      <c r="K3" s="16">
        <v>11</v>
      </c>
      <c r="L3" s="24">
        <v>12</v>
      </c>
      <c r="M3" s="24">
        <f>SUMIFS(K3:L3,K3:L3,"&lt;&gt;*NA*")</f>
        <v>23</v>
      </c>
      <c r="N3" s="57" t="e">
        <f>M3/#REF!</f>
        <v>#REF!</v>
      </c>
      <c r="O3" s="19"/>
      <c r="P3" s="58"/>
      <c r="Q3" s="58"/>
      <c r="T3" s="19"/>
      <c r="U3" s="19"/>
      <c r="V3" s="19"/>
      <c r="W3" s="19"/>
      <c r="X3" s="19"/>
      <c r="Y3" s="19"/>
      <c r="Z3" s="19"/>
      <c r="AA3" s="19"/>
      <c r="AB3" s="19"/>
      <c r="AC3" s="19"/>
      <c r="AD3" s="19"/>
      <c r="AE3" s="19"/>
      <c r="AF3" s="19"/>
      <c r="AG3" s="19"/>
      <c r="AH3" s="19"/>
      <c r="AI3" s="19"/>
      <c r="AJ3" s="19"/>
    </row>
    <row r="4" spans="1:36" ht="13.2">
      <c r="A4" s="16" t="s">
        <v>26</v>
      </c>
      <c r="B4" s="16" t="s">
        <v>32</v>
      </c>
      <c r="C4" s="16" t="s">
        <v>33</v>
      </c>
      <c r="D4" s="46" t="s">
        <v>144</v>
      </c>
      <c r="E4" s="46" t="s">
        <v>123</v>
      </c>
      <c r="F4" s="16" t="s">
        <v>140</v>
      </c>
      <c r="G4" s="49">
        <v>0.5625</v>
      </c>
      <c r="H4" s="51">
        <v>0</v>
      </c>
      <c r="I4" s="16" t="s">
        <v>140</v>
      </c>
      <c r="J4" s="16" t="s">
        <v>107</v>
      </c>
      <c r="K4" s="16">
        <v>9</v>
      </c>
      <c r="L4" s="24">
        <v>0</v>
      </c>
      <c r="M4" s="24">
        <f t="shared" si="0"/>
        <v>9</v>
      </c>
      <c r="N4" s="57" t="e">
        <f>M4/#REF!</f>
        <v>#REF!</v>
      </c>
      <c r="O4" s="64"/>
      <c r="P4" s="58"/>
      <c r="Q4" s="58"/>
      <c r="T4" s="19"/>
      <c r="U4" s="19"/>
      <c r="V4" s="19"/>
      <c r="W4" s="19"/>
      <c r="X4" s="19"/>
      <c r="Y4" s="19"/>
      <c r="Z4" s="19"/>
      <c r="AA4" s="19"/>
      <c r="AB4" s="19"/>
      <c r="AC4" s="19"/>
      <c r="AD4" s="19"/>
      <c r="AE4" s="19"/>
      <c r="AF4" s="19"/>
      <c r="AG4" s="19"/>
      <c r="AH4" s="19"/>
      <c r="AI4" s="19"/>
      <c r="AJ4" s="19"/>
    </row>
    <row r="5" spans="1:36" ht="13.2">
      <c r="A5" s="16" t="s">
        <v>26</v>
      </c>
      <c r="B5" s="16" t="s">
        <v>35</v>
      </c>
      <c r="C5" s="16" t="s">
        <v>36</v>
      </c>
      <c r="D5" s="46" t="s">
        <v>150</v>
      </c>
      <c r="E5" s="46" t="s">
        <v>123</v>
      </c>
      <c r="F5" s="16" t="s">
        <v>107</v>
      </c>
      <c r="G5" s="49">
        <v>0.5625</v>
      </c>
      <c r="H5" s="51">
        <v>0</v>
      </c>
      <c r="I5" s="16" t="s">
        <v>107</v>
      </c>
      <c r="J5" s="16" t="s">
        <v>107</v>
      </c>
      <c r="K5" s="16" t="s">
        <v>29</v>
      </c>
      <c r="L5" s="16" t="s">
        <v>29</v>
      </c>
      <c r="M5" s="24">
        <f t="shared" si="0"/>
        <v>0</v>
      </c>
      <c r="N5" s="57" t="e">
        <f>M5/#REF!</f>
        <v>#REF!</v>
      </c>
      <c r="O5" s="19"/>
      <c r="P5" s="58"/>
      <c r="Q5" s="58"/>
      <c r="T5" s="19"/>
      <c r="U5" s="19"/>
      <c r="V5" s="19"/>
      <c r="W5" s="19"/>
      <c r="X5" s="19"/>
      <c r="Y5" s="19"/>
      <c r="Z5" s="19"/>
      <c r="AA5" s="19"/>
      <c r="AB5" s="19"/>
      <c r="AC5" s="19"/>
      <c r="AD5" s="19"/>
      <c r="AE5" s="19"/>
      <c r="AF5" s="19"/>
      <c r="AG5" s="19"/>
      <c r="AH5" s="19"/>
      <c r="AI5" s="19"/>
      <c r="AJ5" s="19"/>
    </row>
    <row r="6" spans="1:36" ht="13.2">
      <c r="A6" s="16" t="s">
        <v>26</v>
      </c>
      <c r="B6" s="4" t="s">
        <v>37</v>
      </c>
      <c r="C6" s="16" t="s">
        <v>38</v>
      </c>
      <c r="D6" s="46" t="s">
        <v>158</v>
      </c>
      <c r="E6" s="46" t="s">
        <v>159</v>
      </c>
      <c r="F6" s="16" t="s">
        <v>140</v>
      </c>
      <c r="G6" s="49">
        <v>0.60416666666666663</v>
      </c>
      <c r="H6" s="51">
        <v>0</v>
      </c>
      <c r="I6" s="16" t="s">
        <v>140</v>
      </c>
      <c r="J6" s="16" t="s">
        <v>107</v>
      </c>
      <c r="K6" s="16">
        <v>10</v>
      </c>
      <c r="L6" s="24">
        <v>0</v>
      </c>
      <c r="M6" s="24">
        <f t="shared" si="0"/>
        <v>10</v>
      </c>
      <c r="N6" s="57" t="e">
        <f>M6/#REF!</f>
        <v>#REF!</v>
      </c>
      <c r="O6" s="19"/>
      <c r="P6" s="58"/>
      <c r="Q6" s="58"/>
      <c r="T6" s="19"/>
      <c r="U6" s="19"/>
      <c r="V6" s="19"/>
      <c r="W6" s="19"/>
      <c r="X6" s="19"/>
      <c r="Y6" s="19"/>
      <c r="Z6" s="19"/>
      <c r="AA6" s="19"/>
      <c r="AB6" s="19"/>
      <c r="AC6" s="19"/>
      <c r="AD6" s="19"/>
      <c r="AE6" s="19"/>
      <c r="AF6" s="19"/>
      <c r="AG6" s="19"/>
      <c r="AH6" s="19"/>
      <c r="AI6" s="19"/>
      <c r="AJ6" s="19"/>
    </row>
    <row r="7" spans="1:36" ht="13.2">
      <c r="A7" s="16" t="s">
        <v>26</v>
      </c>
      <c r="B7" s="16" t="s">
        <v>39</v>
      </c>
      <c r="C7" s="16" t="s">
        <v>40</v>
      </c>
      <c r="D7" s="46" t="s">
        <v>163</v>
      </c>
      <c r="E7" s="46" t="s">
        <v>159</v>
      </c>
      <c r="F7" s="16" t="s">
        <v>140</v>
      </c>
      <c r="G7" s="49">
        <v>0.60416666666666663</v>
      </c>
      <c r="H7" s="51">
        <v>0</v>
      </c>
      <c r="I7" s="16" t="s">
        <v>140</v>
      </c>
      <c r="J7" s="16" t="s">
        <v>107</v>
      </c>
      <c r="K7" s="16" t="s">
        <v>29</v>
      </c>
      <c r="L7" s="16" t="s">
        <v>29</v>
      </c>
      <c r="M7" s="24">
        <f t="shared" si="0"/>
        <v>0</v>
      </c>
      <c r="N7" s="57" t="e">
        <f>M7/#REF!</f>
        <v>#REF!</v>
      </c>
      <c r="O7" s="19"/>
      <c r="P7" s="58"/>
      <c r="Q7" s="58"/>
      <c r="T7" s="19"/>
      <c r="U7" s="19"/>
      <c r="V7" s="19"/>
      <c r="W7" s="19"/>
      <c r="X7" s="19"/>
      <c r="Y7" s="19"/>
      <c r="Z7" s="19"/>
      <c r="AA7" s="19"/>
      <c r="AB7" s="19"/>
      <c r="AC7" s="19"/>
      <c r="AD7" s="19"/>
      <c r="AE7" s="19"/>
      <c r="AF7" s="19"/>
      <c r="AG7" s="19"/>
      <c r="AH7" s="19"/>
      <c r="AI7" s="19"/>
      <c r="AJ7" s="19"/>
    </row>
    <row r="8" spans="1:36" ht="13.2">
      <c r="A8" s="16" t="s">
        <v>26</v>
      </c>
      <c r="B8" s="16" t="s">
        <v>41</v>
      </c>
      <c r="C8" s="16" t="s">
        <v>42</v>
      </c>
      <c r="D8" s="46" t="s">
        <v>167</v>
      </c>
      <c r="E8" s="46" t="s">
        <v>159</v>
      </c>
      <c r="F8" s="16" t="s">
        <v>140</v>
      </c>
      <c r="G8" s="49">
        <v>0.60416666666666663</v>
      </c>
      <c r="H8" s="51">
        <v>0</v>
      </c>
      <c r="I8" s="16" t="s">
        <v>140</v>
      </c>
      <c r="J8" s="16" t="s">
        <v>107</v>
      </c>
      <c r="K8" s="16" t="s">
        <v>29</v>
      </c>
      <c r="L8" s="16" t="s">
        <v>29</v>
      </c>
      <c r="M8" s="24">
        <f t="shared" si="0"/>
        <v>0</v>
      </c>
      <c r="N8" s="57" t="e">
        <f>M8/#REF!</f>
        <v>#REF!</v>
      </c>
      <c r="O8" s="16"/>
      <c r="P8" s="58"/>
      <c r="Q8" s="58"/>
      <c r="T8" s="19"/>
      <c r="U8" s="19"/>
      <c r="V8" s="19"/>
      <c r="W8" s="19"/>
      <c r="X8" s="19"/>
      <c r="Y8" s="19"/>
      <c r="Z8" s="19"/>
      <c r="AA8" s="19"/>
      <c r="AB8" s="19"/>
      <c r="AC8" s="19"/>
      <c r="AD8" s="19"/>
      <c r="AE8" s="19"/>
      <c r="AF8" s="19"/>
      <c r="AG8" s="19"/>
      <c r="AH8" s="19"/>
      <c r="AI8" s="19"/>
      <c r="AJ8" s="19"/>
    </row>
    <row r="9" spans="1:36" ht="13.2">
      <c r="A9" s="25" t="s">
        <v>44</v>
      </c>
      <c r="B9" s="16" t="s">
        <v>46</v>
      </c>
      <c r="C9" s="16" t="s">
        <v>47</v>
      </c>
      <c r="D9" s="46" t="s">
        <v>173</v>
      </c>
      <c r="E9" s="46" t="s">
        <v>174</v>
      </c>
      <c r="F9" s="16" t="s">
        <v>140</v>
      </c>
      <c r="G9" s="72">
        <v>0.65277777777777779</v>
      </c>
      <c r="H9" s="51">
        <v>5</v>
      </c>
      <c r="I9" s="16" t="s">
        <v>140</v>
      </c>
      <c r="J9" s="16" t="s">
        <v>107</v>
      </c>
      <c r="K9" s="16">
        <v>7</v>
      </c>
      <c r="L9" s="24" t="s">
        <v>29</v>
      </c>
      <c r="M9" s="24">
        <f t="shared" si="0"/>
        <v>7</v>
      </c>
      <c r="N9" s="57" t="e">
        <f>M9/#REF!</f>
        <v>#REF!</v>
      </c>
      <c r="O9" s="19"/>
      <c r="P9" s="58"/>
      <c r="Q9" s="58"/>
      <c r="T9" s="19"/>
      <c r="U9" s="19"/>
      <c r="V9" s="19"/>
      <c r="W9" s="19"/>
      <c r="X9" s="19"/>
      <c r="Y9" s="19"/>
      <c r="Z9" s="19"/>
      <c r="AA9" s="19"/>
      <c r="AB9" s="19"/>
      <c r="AC9" s="19"/>
      <c r="AD9" s="19"/>
      <c r="AE9" s="19"/>
      <c r="AF9" s="19"/>
      <c r="AG9" s="19"/>
      <c r="AH9" s="19"/>
      <c r="AI9" s="19"/>
      <c r="AJ9" s="19"/>
    </row>
    <row r="10" spans="1:36" ht="13.2">
      <c r="A10" s="25" t="s">
        <v>44</v>
      </c>
      <c r="B10" s="16" t="s">
        <v>48</v>
      </c>
      <c r="C10" s="16" t="s">
        <v>49</v>
      </c>
      <c r="D10" s="46" t="s">
        <v>179</v>
      </c>
      <c r="E10" s="46" t="s">
        <v>174</v>
      </c>
      <c r="F10" s="16" t="s">
        <v>140</v>
      </c>
      <c r="G10" s="72">
        <v>0.65277777777777779</v>
      </c>
      <c r="H10" s="51">
        <v>0</v>
      </c>
      <c r="I10" s="16" t="s">
        <v>140</v>
      </c>
      <c r="J10" s="16" t="s">
        <v>107</v>
      </c>
      <c r="K10" s="16">
        <v>9</v>
      </c>
      <c r="L10" s="24">
        <v>0</v>
      </c>
      <c r="M10" s="24">
        <f t="shared" si="0"/>
        <v>9</v>
      </c>
      <c r="N10" s="57" t="e">
        <f>M10/#REF!</f>
        <v>#REF!</v>
      </c>
      <c r="O10" s="19"/>
      <c r="P10" s="58"/>
      <c r="Q10" s="58"/>
      <c r="T10" s="19"/>
      <c r="U10" s="19"/>
      <c r="V10" s="19"/>
      <c r="W10" s="19"/>
      <c r="X10" s="19"/>
      <c r="Y10" s="19"/>
      <c r="Z10" s="19"/>
      <c r="AA10" s="19"/>
      <c r="AB10" s="19"/>
      <c r="AC10" s="19"/>
      <c r="AD10" s="19"/>
      <c r="AE10" s="19"/>
      <c r="AF10" s="19"/>
      <c r="AG10" s="19"/>
      <c r="AH10" s="19"/>
      <c r="AI10" s="19"/>
      <c r="AJ10" s="19"/>
    </row>
    <row r="11" spans="1:36" ht="13.2">
      <c r="A11" s="25" t="s">
        <v>44</v>
      </c>
      <c r="B11" s="16" t="s">
        <v>54</v>
      </c>
      <c r="C11" s="16" t="s">
        <v>55</v>
      </c>
      <c r="D11" s="46" t="s">
        <v>182</v>
      </c>
      <c r="E11" s="46" t="s">
        <v>174</v>
      </c>
      <c r="F11" s="16" t="s">
        <v>107</v>
      </c>
      <c r="G11" s="72"/>
      <c r="H11" s="51"/>
      <c r="I11" s="16" t="s">
        <v>107</v>
      </c>
      <c r="J11" s="16" t="s">
        <v>107</v>
      </c>
      <c r="K11" s="4" t="s">
        <v>29</v>
      </c>
      <c r="L11" s="24" t="s">
        <v>29</v>
      </c>
      <c r="M11" s="24">
        <f t="shared" si="0"/>
        <v>0</v>
      </c>
      <c r="N11" s="57" t="e">
        <f>M11/#REF!</f>
        <v>#REF!</v>
      </c>
      <c r="O11" s="19"/>
      <c r="P11" s="58"/>
      <c r="Q11" s="58"/>
      <c r="T11" s="19"/>
      <c r="U11" s="19"/>
      <c r="V11" s="19"/>
      <c r="W11" s="19"/>
      <c r="X11" s="19"/>
      <c r="Y11" s="19"/>
      <c r="Z11" s="19"/>
      <c r="AA11" s="19"/>
      <c r="AB11" s="19"/>
      <c r="AC11" s="19"/>
      <c r="AD11" s="19"/>
      <c r="AE11" s="19"/>
      <c r="AF11" s="19"/>
      <c r="AG11" s="19"/>
      <c r="AH11" s="19"/>
      <c r="AI11" s="19"/>
      <c r="AJ11" s="19"/>
    </row>
    <row r="12" spans="1:36" ht="13.2">
      <c r="A12" s="25" t="s">
        <v>44</v>
      </c>
      <c r="B12" s="25" t="s">
        <v>56</v>
      </c>
      <c r="C12" s="16" t="s">
        <v>57</v>
      </c>
      <c r="D12" s="46" t="s">
        <v>186</v>
      </c>
      <c r="E12" s="46" t="s">
        <v>174</v>
      </c>
      <c r="F12" s="16" t="s">
        <v>140</v>
      </c>
      <c r="G12" s="72">
        <v>0.65277777777777779</v>
      </c>
      <c r="H12" s="51">
        <v>0</v>
      </c>
      <c r="I12" s="16" t="s">
        <v>140</v>
      </c>
      <c r="J12" s="16" t="s">
        <v>107</v>
      </c>
      <c r="K12" s="16">
        <v>9</v>
      </c>
      <c r="L12" s="24">
        <v>0</v>
      </c>
      <c r="M12" s="24">
        <f t="shared" si="0"/>
        <v>9</v>
      </c>
      <c r="N12" s="57" t="e">
        <f>M12/#REF!</f>
        <v>#REF!</v>
      </c>
      <c r="O12" s="19"/>
      <c r="P12" s="58"/>
      <c r="Q12" s="58"/>
      <c r="T12" s="19"/>
      <c r="U12" s="19"/>
      <c r="V12" s="19"/>
      <c r="W12" s="19"/>
      <c r="X12" s="19"/>
      <c r="Y12" s="19"/>
      <c r="Z12" s="19"/>
      <c r="AA12" s="19"/>
      <c r="AB12" s="19"/>
      <c r="AC12" s="19"/>
      <c r="AD12" s="19"/>
      <c r="AE12" s="19"/>
      <c r="AF12" s="19"/>
      <c r="AG12" s="19"/>
      <c r="AH12" s="19"/>
      <c r="AI12" s="19"/>
      <c r="AJ12" s="19"/>
    </row>
    <row r="13" spans="1:36" ht="13.2">
      <c r="A13" s="25" t="s">
        <v>44</v>
      </c>
      <c r="B13" s="16" t="s">
        <v>58</v>
      </c>
      <c r="C13" s="16" t="s">
        <v>59</v>
      </c>
      <c r="D13" s="46" t="s">
        <v>193</v>
      </c>
      <c r="E13" s="46" t="s">
        <v>195</v>
      </c>
      <c r="F13" s="16" t="s">
        <v>107</v>
      </c>
      <c r="G13" s="49"/>
      <c r="H13" s="51"/>
      <c r="I13" s="16" t="s">
        <v>107</v>
      </c>
      <c r="J13" s="16" t="s">
        <v>107</v>
      </c>
      <c r="K13" s="16" t="s">
        <v>29</v>
      </c>
      <c r="L13" s="24" t="s">
        <v>29</v>
      </c>
      <c r="M13" s="24">
        <f t="shared" si="0"/>
        <v>0</v>
      </c>
      <c r="N13" s="57" t="e">
        <f>M13/#REF!</f>
        <v>#REF!</v>
      </c>
      <c r="O13" s="36"/>
      <c r="P13" s="58"/>
      <c r="Q13" s="58"/>
      <c r="T13" s="19"/>
      <c r="U13" s="19"/>
      <c r="V13" s="19"/>
      <c r="W13" s="19"/>
      <c r="X13" s="19"/>
      <c r="Y13" s="19"/>
      <c r="Z13" s="19"/>
      <c r="AA13" s="19"/>
      <c r="AB13" s="19"/>
      <c r="AC13" s="19"/>
      <c r="AD13" s="19"/>
      <c r="AE13" s="19"/>
      <c r="AF13" s="19"/>
      <c r="AG13" s="19"/>
      <c r="AH13" s="19"/>
      <c r="AI13" s="19"/>
      <c r="AJ13" s="19"/>
    </row>
    <row r="14" spans="1:36" ht="13.2">
      <c r="A14" s="4" t="s">
        <v>44</v>
      </c>
      <c r="B14" s="16" t="s">
        <v>60</v>
      </c>
      <c r="C14" s="16" t="s">
        <v>61</v>
      </c>
      <c r="D14" s="46" t="s">
        <v>200</v>
      </c>
      <c r="E14" s="46" t="s">
        <v>195</v>
      </c>
      <c r="F14" s="16" t="s">
        <v>140</v>
      </c>
      <c r="G14" s="49">
        <v>0.69791666666666663</v>
      </c>
      <c r="H14" s="79"/>
      <c r="I14" s="16" t="s">
        <v>107</v>
      </c>
      <c r="J14" s="16" t="s">
        <v>107</v>
      </c>
      <c r="K14" s="16">
        <v>0</v>
      </c>
      <c r="L14" s="24" t="s">
        <v>29</v>
      </c>
      <c r="M14" s="24">
        <f t="shared" si="0"/>
        <v>0</v>
      </c>
      <c r="N14" s="57" t="e">
        <f>M14/#REF!</f>
        <v>#REF!</v>
      </c>
      <c r="O14" s="19"/>
      <c r="P14" s="58"/>
      <c r="Q14" s="58"/>
      <c r="T14" s="19"/>
      <c r="U14" s="19"/>
      <c r="V14" s="19"/>
      <c r="W14" s="19"/>
      <c r="X14" s="19"/>
      <c r="Y14" s="19"/>
      <c r="Z14" s="19"/>
      <c r="AA14" s="19"/>
      <c r="AB14" s="19"/>
      <c r="AC14" s="19"/>
      <c r="AD14" s="19"/>
      <c r="AE14" s="19"/>
      <c r="AF14" s="19"/>
      <c r="AG14" s="19"/>
      <c r="AH14" s="19"/>
      <c r="AI14" s="19"/>
      <c r="AJ14" s="19"/>
    </row>
    <row r="15" spans="1:36" ht="13.2">
      <c r="A15" s="25" t="s">
        <v>44</v>
      </c>
      <c r="B15" s="16" t="s">
        <v>62</v>
      </c>
      <c r="C15" s="16" t="s">
        <v>63</v>
      </c>
      <c r="D15" s="46" t="s">
        <v>207</v>
      </c>
      <c r="E15" s="46" t="s">
        <v>195</v>
      </c>
      <c r="F15" s="16" t="s">
        <v>140</v>
      </c>
      <c r="G15" s="49">
        <v>0.69791666666666663</v>
      </c>
      <c r="H15" s="79"/>
      <c r="I15" s="16" t="s">
        <v>107</v>
      </c>
      <c r="J15" s="16" t="s">
        <v>107</v>
      </c>
      <c r="K15" s="16">
        <v>0</v>
      </c>
      <c r="L15" s="24" t="s">
        <v>29</v>
      </c>
      <c r="M15" s="24">
        <f t="shared" si="0"/>
        <v>0</v>
      </c>
      <c r="N15" s="57" t="e">
        <f>M15/#REF!</f>
        <v>#REF!</v>
      </c>
      <c r="O15" s="16"/>
      <c r="P15" s="58"/>
      <c r="Q15" s="58"/>
      <c r="T15" s="19"/>
      <c r="U15" s="19"/>
      <c r="V15" s="19"/>
      <c r="W15" s="19"/>
      <c r="X15" s="19"/>
      <c r="Y15" s="19"/>
      <c r="Z15" s="19"/>
      <c r="AA15" s="19"/>
      <c r="AB15" s="19"/>
      <c r="AC15" s="19"/>
      <c r="AD15" s="19"/>
      <c r="AE15" s="19"/>
      <c r="AF15" s="19"/>
      <c r="AG15" s="19"/>
      <c r="AH15" s="19"/>
      <c r="AI15" s="19"/>
      <c r="AJ15" s="19"/>
    </row>
    <row r="16" spans="1:36" ht="13.2">
      <c r="A16" s="16" t="s">
        <v>64</v>
      </c>
      <c r="B16" s="16" t="s">
        <v>65</v>
      </c>
      <c r="C16" s="16" t="s">
        <v>66</v>
      </c>
      <c r="D16" s="46" t="s">
        <v>213</v>
      </c>
      <c r="E16" s="46" t="s">
        <v>214</v>
      </c>
      <c r="F16" s="16" t="s">
        <v>140</v>
      </c>
      <c r="G16" s="82">
        <v>0.65277777777777779</v>
      </c>
      <c r="H16" s="79"/>
      <c r="I16" s="16" t="s">
        <v>140</v>
      </c>
      <c r="J16" s="16" t="s">
        <v>107</v>
      </c>
      <c r="K16" s="16">
        <v>9</v>
      </c>
      <c r="L16" s="24" t="s">
        <v>29</v>
      </c>
      <c r="M16" s="24">
        <f t="shared" si="0"/>
        <v>9</v>
      </c>
      <c r="N16" s="57" t="e">
        <f>M16/#REF!</f>
        <v>#REF!</v>
      </c>
      <c r="O16" s="19"/>
      <c r="P16" s="58"/>
      <c r="Q16" s="58"/>
      <c r="T16" s="19"/>
      <c r="U16" s="19"/>
      <c r="V16" s="19"/>
      <c r="W16" s="19"/>
      <c r="X16" s="19"/>
      <c r="Y16" s="19"/>
      <c r="Z16" s="19"/>
      <c r="AA16" s="19"/>
      <c r="AB16" s="19"/>
      <c r="AC16" s="19"/>
      <c r="AD16" s="19"/>
      <c r="AE16" s="19"/>
      <c r="AF16" s="19"/>
      <c r="AG16" s="19"/>
      <c r="AH16" s="19"/>
      <c r="AI16" s="19"/>
      <c r="AJ16" s="19"/>
    </row>
    <row r="17" spans="1:36" ht="13.2">
      <c r="A17" s="16" t="s">
        <v>64</v>
      </c>
      <c r="B17" s="16" t="s">
        <v>68</v>
      </c>
      <c r="C17" s="16" t="s">
        <v>69</v>
      </c>
      <c r="D17" s="46" t="s">
        <v>218</v>
      </c>
      <c r="E17" s="46" t="s">
        <v>214</v>
      </c>
      <c r="F17" s="16" t="s">
        <v>140</v>
      </c>
      <c r="G17" s="72">
        <v>0.65277777777777779</v>
      </c>
      <c r="H17" s="51"/>
      <c r="I17" s="16" t="s">
        <v>140</v>
      </c>
      <c r="J17" s="16" t="s">
        <v>107</v>
      </c>
      <c r="K17" s="16">
        <v>7</v>
      </c>
      <c r="L17" s="24" t="s">
        <v>29</v>
      </c>
      <c r="M17" s="24">
        <f t="shared" si="0"/>
        <v>7</v>
      </c>
      <c r="N17" s="57" t="e">
        <f>M17/#REF!</f>
        <v>#REF!</v>
      </c>
      <c r="O17" s="16"/>
      <c r="P17" s="58"/>
      <c r="Q17" s="58"/>
      <c r="T17" s="19"/>
      <c r="U17" s="19"/>
      <c r="V17" s="19"/>
      <c r="W17" s="19"/>
      <c r="X17" s="19"/>
      <c r="Y17" s="19"/>
      <c r="Z17" s="19"/>
      <c r="AA17" s="19"/>
      <c r="AB17" s="19"/>
      <c r="AC17" s="19"/>
      <c r="AD17" s="19"/>
      <c r="AE17" s="19"/>
      <c r="AF17" s="19"/>
      <c r="AG17" s="19"/>
      <c r="AH17" s="19"/>
      <c r="AI17" s="19"/>
      <c r="AJ17" s="19"/>
    </row>
    <row r="18" spans="1:36" ht="13.2">
      <c r="A18" s="16" t="s">
        <v>64</v>
      </c>
      <c r="B18" s="16" t="s">
        <v>70</v>
      </c>
      <c r="C18" s="16" t="s">
        <v>71</v>
      </c>
      <c r="D18" s="46" t="s">
        <v>220</v>
      </c>
      <c r="E18" s="46" t="s">
        <v>214</v>
      </c>
      <c r="F18" s="16" t="s">
        <v>140</v>
      </c>
      <c r="G18" s="82">
        <v>0.65277777777777779</v>
      </c>
      <c r="H18" s="51"/>
      <c r="I18" s="16" t="s">
        <v>140</v>
      </c>
      <c r="J18" s="16" t="s">
        <v>107</v>
      </c>
      <c r="K18" s="16">
        <v>14</v>
      </c>
      <c r="L18" s="24">
        <v>8</v>
      </c>
      <c r="M18" s="24">
        <f t="shared" si="0"/>
        <v>22</v>
      </c>
      <c r="N18" s="57" t="e">
        <f>M18/#REF!</f>
        <v>#REF!</v>
      </c>
      <c r="O18" s="19"/>
      <c r="P18" s="58"/>
      <c r="Q18" s="58"/>
      <c r="T18" s="19"/>
      <c r="U18" s="19"/>
      <c r="V18" s="19"/>
      <c r="W18" s="19"/>
      <c r="X18" s="19"/>
      <c r="Y18" s="19"/>
      <c r="Z18" s="19"/>
      <c r="AA18" s="19"/>
      <c r="AB18" s="19"/>
      <c r="AC18" s="19"/>
      <c r="AD18" s="19"/>
      <c r="AE18" s="19"/>
      <c r="AF18" s="19"/>
      <c r="AG18" s="19"/>
      <c r="AH18" s="19"/>
      <c r="AI18" s="19"/>
      <c r="AJ18" s="19"/>
    </row>
    <row r="19" spans="1:36" ht="13.2">
      <c r="A19" s="16" t="s">
        <v>64</v>
      </c>
      <c r="B19" s="16" t="s">
        <v>72</v>
      </c>
      <c r="C19" s="16" t="s">
        <v>73</v>
      </c>
      <c r="D19" s="46" t="s">
        <v>225</v>
      </c>
      <c r="E19" s="46" t="s">
        <v>214</v>
      </c>
      <c r="F19" s="16" t="s">
        <v>140</v>
      </c>
      <c r="G19" s="72">
        <v>0.65277777777777779</v>
      </c>
      <c r="H19" s="51"/>
      <c r="I19" s="16" t="s">
        <v>107</v>
      </c>
      <c r="J19" s="16" t="s">
        <v>107</v>
      </c>
      <c r="K19" s="16" t="s">
        <v>29</v>
      </c>
      <c r="L19" s="24" t="s">
        <v>29</v>
      </c>
      <c r="M19" s="24">
        <f t="shared" si="0"/>
        <v>0</v>
      </c>
      <c r="N19" s="57" t="e">
        <f>M19/#REF!</f>
        <v>#REF!</v>
      </c>
      <c r="O19" s="19"/>
      <c r="P19" s="58"/>
      <c r="Q19" s="58"/>
      <c r="T19" s="19"/>
      <c r="U19" s="19"/>
      <c r="V19" s="19"/>
      <c r="W19" s="19"/>
      <c r="X19" s="19"/>
      <c r="Y19" s="19"/>
      <c r="Z19" s="19"/>
      <c r="AA19" s="19"/>
      <c r="AB19" s="19"/>
      <c r="AC19" s="19"/>
      <c r="AD19" s="19"/>
      <c r="AE19" s="19"/>
      <c r="AF19" s="19"/>
      <c r="AG19" s="19"/>
      <c r="AH19" s="19"/>
      <c r="AI19" s="19"/>
      <c r="AJ19" s="19"/>
    </row>
    <row r="20" spans="1:36" ht="13.2">
      <c r="A20" s="16" t="s">
        <v>64</v>
      </c>
      <c r="B20" s="16" t="s">
        <v>74</v>
      </c>
      <c r="C20" s="16" t="s">
        <v>75</v>
      </c>
      <c r="D20" s="46" t="s">
        <v>230</v>
      </c>
      <c r="E20" s="46" t="s">
        <v>231</v>
      </c>
      <c r="F20" s="16" t="s">
        <v>140</v>
      </c>
      <c r="G20" s="49">
        <v>0.69791666666666663</v>
      </c>
      <c r="H20" s="51"/>
      <c r="I20" s="16" t="s">
        <v>140</v>
      </c>
      <c r="J20" s="16" t="s">
        <v>107</v>
      </c>
      <c r="K20" s="16">
        <v>7</v>
      </c>
      <c r="L20" s="24" t="s">
        <v>29</v>
      </c>
      <c r="M20" s="24">
        <f t="shared" si="0"/>
        <v>7</v>
      </c>
      <c r="N20" s="57" t="e">
        <f>M20/#REF!</f>
        <v>#REF!</v>
      </c>
      <c r="O20" s="19"/>
      <c r="P20" s="58"/>
      <c r="Q20" s="58"/>
      <c r="T20" s="19"/>
      <c r="U20" s="19"/>
      <c r="V20" s="19"/>
      <c r="W20" s="19"/>
      <c r="X20" s="19"/>
      <c r="Y20" s="19"/>
      <c r="Z20" s="19"/>
      <c r="AA20" s="19"/>
      <c r="AB20" s="19"/>
      <c r="AC20" s="19"/>
      <c r="AD20" s="19"/>
      <c r="AE20" s="19"/>
      <c r="AF20" s="19"/>
      <c r="AG20" s="19"/>
      <c r="AH20" s="19"/>
      <c r="AI20" s="19"/>
      <c r="AJ20" s="19"/>
    </row>
    <row r="21" spans="1:36" ht="13.2">
      <c r="A21" s="16" t="s">
        <v>64</v>
      </c>
      <c r="B21" s="16" t="s">
        <v>78</v>
      </c>
      <c r="C21" s="16" t="s">
        <v>80</v>
      </c>
      <c r="D21" s="46" t="s">
        <v>237</v>
      </c>
      <c r="E21" s="46" t="s">
        <v>231</v>
      </c>
      <c r="F21" s="16" t="s">
        <v>140</v>
      </c>
      <c r="G21" s="49">
        <v>0.69791666666666663</v>
      </c>
      <c r="H21" s="79"/>
      <c r="I21" s="16" t="s">
        <v>140</v>
      </c>
      <c r="J21" s="16" t="s">
        <v>107</v>
      </c>
      <c r="K21" s="16">
        <v>5</v>
      </c>
      <c r="L21" s="24" t="s">
        <v>29</v>
      </c>
      <c r="M21" s="24">
        <f t="shared" si="0"/>
        <v>5</v>
      </c>
      <c r="N21" s="57" t="e">
        <f>M21/#REF!</f>
        <v>#REF!</v>
      </c>
      <c r="O21" s="19"/>
      <c r="P21" s="58"/>
      <c r="Q21" s="58"/>
      <c r="T21" s="19"/>
      <c r="U21" s="19"/>
      <c r="V21" s="19"/>
      <c r="W21" s="19"/>
      <c r="X21" s="19"/>
      <c r="Y21" s="19"/>
      <c r="Z21" s="19"/>
      <c r="AA21" s="19"/>
      <c r="AB21" s="19"/>
      <c r="AC21" s="19"/>
      <c r="AD21" s="19"/>
      <c r="AE21" s="19"/>
      <c r="AF21" s="19"/>
      <c r="AG21" s="19"/>
      <c r="AH21" s="19"/>
      <c r="AI21" s="19"/>
      <c r="AJ21" s="19"/>
    </row>
    <row r="22" spans="1:36" ht="13.2">
      <c r="A22" s="16" t="s">
        <v>64</v>
      </c>
      <c r="B22" s="4" t="s">
        <v>81</v>
      </c>
      <c r="C22" s="16" t="s">
        <v>82</v>
      </c>
      <c r="D22" s="46" t="s">
        <v>241</v>
      </c>
      <c r="E22" s="46" t="s">
        <v>231</v>
      </c>
      <c r="F22" s="16" t="s">
        <v>107</v>
      </c>
      <c r="G22" s="49"/>
      <c r="H22" s="79"/>
      <c r="I22" s="16"/>
      <c r="J22" s="16"/>
      <c r="K22" s="16" t="s">
        <v>29</v>
      </c>
      <c r="L22" s="24" t="s">
        <v>29</v>
      </c>
      <c r="M22" s="24">
        <f t="shared" si="0"/>
        <v>0</v>
      </c>
      <c r="N22" s="57" t="e">
        <f>M22/#REF!</f>
        <v>#REF!</v>
      </c>
      <c r="O22" s="19"/>
      <c r="P22" s="58"/>
      <c r="Q22" s="58"/>
      <c r="T22" s="19"/>
      <c r="U22" s="19"/>
      <c r="V22" s="19"/>
      <c r="W22" s="19"/>
      <c r="X22" s="19"/>
      <c r="Y22" s="19"/>
      <c r="Z22" s="19"/>
      <c r="AA22" s="19"/>
      <c r="AB22" s="19"/>
      <c r="AC22" s="19"/>
      <c r="AD22" s="19"/>
      <c r="AE22" s="19"/>
      <c r="AF22" s="19"/>
      <c r="AG22" s="19"/>
      <c r="AH22" s="19"/>
      <c r="AI22" s="19"/>
      <c r="AJ22" s="19"/>
    </row>
    <row r="23" spans="1:36" ht="13.2">
      <c r="A23" s="16" t="s">
        <v>84</v>
      </c>
      <c r="B23" s="16" t="s">
        <v>85</v>
      </c>
      <c r="C23" s="16" t="s">
        <v>86</v>
      </c>
      <c r="D23" s="46" t="s">
        <v>244</v>
      </c>
      <c r="E23" s="46" t="s">
        <v>245</v>
      </c>
      <c r="F23" s="16" t="s">
        <v>140</v>
      </c>
      <c r="G23" s="88">
        <v>0.5625</v>
      </c>
      <c r="H23" s="51"/>
      <c r="I23" s="51" t="s">
        <v>140</v>
      </c>
      <c r="J23" s="16" t="s">
        <v>107</v>
      </c>
      <c r="K23" s="24" t="s">
        <v>29</v>
      </c>
      <c r="L23" s="24" t="s">
        <v>29</v>
      </c>
      <c r="M23" s="24">
        <f t="shared" si="0"/>
        <v>0</v>
      </c>
      <c r="N23" s="57" t="e">
        <f>M23/#REF!</f>
        <v>#REF!</v>
      </c>
      <c r="O23" s="19"/>
      <c r="P23" s="58"/>
      <c r="Q23" s="58"/>
      <c r="T23" s="19"/>
      <c r="U23" s="19"/>
      <c r="V23" s="19"/>
      <c r="W23" s="19"/>
      <c r="X23" s="19"/>
      <c r="Y23" s="19"/>
      <c r="Z23" s="19"/>
      <c r="AA23" s="19"/>
      <c r="AB23" s="19"/>
      <c r="AC23" s="19"/>
      <c r="AD23" s="19"/>
      <c r="AE23" s="19"/>
      <c r="AF23" s="19"/>
      <c r="AG23" s="19"/>
      <c r="AH23" s="19"/>
      <c r="AI23" s="19"/>
      <c r="AJ23" s="19"/>
    </row>
    <row r="24" spans="1:36" ht="13.2">
      <c r="A24" s="16" t="s">
        <v>84</v>
      </c>
      <c r="B24" s="16" t="s">
        <v>91</v>
      </c>
      <c r="C24" s="16" t="s">
        <v>92</v>
      </c>
      <c r="D24" s="46" t="s">
        <v>251</v>
      </c>
      <c r="E24" s="46" t="s">
        <v>245</v>
      </c>
      <c r="F24" s="16" t="s">
        <v>140</v>
      </c>
      <c r="G24" s="91">
        <v>0.5625</v>
      </c>
      <c r="H24" s="51"/>
      <c r="I24" s="16" t="s">
        <v>140</v>
      </c>
      <c r="J24" s="16" t="s">
        <v>107</v>
      </c>
      <c r="K24" s="16">
        <v>11</v>
      </c>
      <c r="L24" s="24">
        <v>0</v>
      </c>
      <c r="M24" s="24">
        <f t="shared" si="0"/>
        <v>11</v>
      </c>
      <c r="N24" s="57" t="e">
        <f>M24/#REF!</f>
        <v>#REF!</v>
      </c>
      <c r="O24" s="19"/>
      <c r="P24" s="58"/>
      <c r="Q24" s="58"/>
      <c r="T24" s="19"/>
      <c r="U24" s="19"/>
      <c r="V24" s="19"/>
      <c r="W24" s="19"/>
      <c r="X24" s="19"/>
      <c r="Y24" s="19"/>
      <c r="Z24" s="19"/>
      <c r="AA24" s="19"/>
      <c r="AB24" s="19"/>
      <c r="AC24" s="19"/>
      <c r="AD24" s="19"/>
      <c r="AE24" s="19"/>
      <c r="AF24" s="19"/>
      <c r="AG24" s="19"/>
      <c r="AH24" s="19"/>
      <c r="AI24" s="19"/>
      <c r="AJ24" s="19"/>
    </row>
    <row r="25" spans="1:36" ht="13.2">
      <c r="A25" s="16" t="s">
        <v>84</v>
      </c>
      <c r="B25" s="16" t="s">
        <v>95</v>
      </c>
      <c r="C25" s="16" t="s">
        <v>96</v>
      </c>
      <c r="D25" s="46" t="s">
        <v>259</v>
      </c>
      <c r="E25" s="46" t="s">
        <v>245</v>
      </c>
      <c r="F25" s="16" t="s">
        <v>140</v>
      </c>
      <c r="G25" s="88">
        <v>0.5625</v>
      </c>
      <c r="H25" s="51"/>
      <c r="I25" s="16" t="s">
        <v>140</v>
      </c>
      <c r="J25" s="16" t="s">
        <v>107</v>
      </c>
      <c r="K25" s="24" t="s">
        <v>29</v>
      </c>
      <c r="L25" s="24" t="s">
        <v>29</v>
      </c>
      <c r="M25" s="24">
        <f t="shared" si="0"/>
        <v>0</v>
      </c>
      <c r="N25" s="57" t="e">
        <f>M25/#REF!</f>
        <v>#REF!</v>
      </c>
      <c r="O25" s="16"/>
      <c r="P25" s="58"/>
      <c r="Q25" s="58"/>
      <c r="T25" s="19"/>
      <c r="U25" s="19"/>
      <c r="V25" s="19"/>
      <c r="W25" s="19"/>
      <c r="X25" s="19"/>
      <c r="Y25" s="19"/>
      <c r="Z25" s="19"/>
      <c r="AA25" s="19"/>
      <c r="AB25" s="19"/>
      <c r="AC25" s="19"/>
      <c r="AD25" s="19"/>
      <c r="AE25" s="19"/>
      <c r="AF25" s="19"/>
      <c r="AG25" s="19"/>
      <c r="AH25" s="19"/>
      <c r="AI25" s="19"/>
      <c r="AJ25" s="19"/>
    </row>
    <row r="26" spans="1:36" ht="13.2">
      <c r="A26" s="16" t="s">
        <v>84</v>
      </c>
      <c r="B26" s="16" t="s">
        <v>99</v>
      </c>
      <c r="C26" s="16" t="s">
        <v>100</v>
      </c>
      <c r="D26" s="46" t="s">
        <v>262</v>
      </c>
      <c r="E26" s="46" t="s">
        <v>245</v>
      </c>
      <c r="F26" s="16" t="s">
        <v>140</v>
      </c>
      <c r="G26" s="94">
        <v>0.5625</v>
      </c>
      <c r="H26" s="51"/>
      <c r="I26" s="16" t="s">
        <v>140</v>
      </c>
      <c r="J26" s="16" t="s">
        <v>107</v>
      </c>
      <c r="K26" s="24" t="s">
        <v>29</v>
      </c>
      <c r="L26" s="24" t="s">
        <v>29</v>
      </c>
      <c r="M26" s="24">
        <f t="shared" si="0"/>
        <v>0</v>
      </c>
      <c r="N26" s="57" t="e">
        <f>M26/#REF!</f>
        <v>#REF!</v>
      </c>
      <c r="O26" s="16"/>
      <c r="P26" s="58"/>
      <c r="Q26" s="58"/>
      <c r="T26" s="19"/>
      <c r="U26" s="19"/>
      <c r="V26" s="19"/>
      <c r="W26" s="19"/>
      <c r="X26" s="19"/>
      <c r="Y26" s="19"/>
      <c r="Z26" s="19"/>
      <c r="AA26" s="19"/>
      <c r="AB26" s="19"/>
      <c r="AC26" s="19"/>
      <c r="AD26" s="19"/>
      <c r="AE26" s="19"/>
      <c r="AF26" s="19"/>
      <c r="AG26" s="19"/>
      <c r="AH26" s="19"/>
      <c r="AI26" s="19"/>
      <c r="AJ26" s="19"/>
    </row>
    <row r="27" spans="1:36" ht="13.2">
      <c r="A27" s="16" t="s">
        <v>84</v>
      </c>
      <c r="B27" s="16" t="s">
        <v>111</v>
      </c>
      <c r="C27" s="16" t="s">
        <v>114</v>
      </c>
      <c r="D27" s="46" t="s">
        <v>271</v>
      </c>
      <c r="E27" s="46" t="s">
        <v>272</v>
      </c>
      <c r="F27" s="16" t="s">
        <v>140</v>
      </c>
      <c r="G27" s="82">
        <v>0.60763888888888884</v>
      </c>
      <c r="H27" s="51"/>
      <c r="I27" s="16" t="s">
        <v>140</v>
      </c>
      <c r="J27" s="16" t="s">
        <v>107</v>
      </c>
      <c r="K27" s="24" t="s">
        <v>29</v>
      </c>
      <c r="L27" s="24" t="s">
        <v>29</v>
      </c>
      <c r="M27" s="24">
        <f t="shared" si="0"/>
        <v>0</v>
      </c>
      <c r="N27" s="57" t="e">
        <f>M27/#REF!</f>
        <v>#REF!</v>
      </c>
      <c r="O27" s="19"/>
      <c r="P27" s="58"/>
      <c r="Q27" s="58"/>
      <c r="T27" s="19"/>
      <c r="U27" s="19"/>
      <c r="V27" s="19"/>
      <c r="W27" s="19"/>
      <c r="X27" s="19"/>
      <c r="Y27" s="19"/>
      <c r="Z27" s="19"/>
      <c r="AA27" s="19"/>
      <c r="AB27" s="19"/>
      <c r="AC27" s="19"/>
      <c r="AD27" s="19"/>
      <c r="AE27" s="19"/>
      <c r="AF27" s="19"/>
      <c r="AG27" s="19"/>
      <c r="AH27" s="19"/>
      <c r="AI27" s="19"/>
      <c r="AJ27" s="19"/>
    </row>
    <row r="28" spans="1:36" ht="13.2">
      <c r="A28" s="16" t="s">
        <v>84</v>
      </c>
      <c r="B28" s="16" t="s">
        <v>120</v>
      </c>
      <c r="C28" s="16" t="s">
        <v>121</v>
      </c>
      <c r="D28" s="46" t="s">
        <v>275</v>
      </c>
      <c r="E28" s="46" t="s">
        <v>272</v>
      </c>
      <c r="F28" s="16" t="s">
        <v>140</v>
      </c>
      <c r="G28" s="82">
        <v>0.60763888888888884</v>
      </c>
      <c r="H28" s="51"/>
      <c r="I28" s="16" t="s">
        <v>140</v>
      </c>
      <c r="J28" s="16" t="s">
        <v>107</v>
      </c>
      <c r="K28" s="16">
        <v>11</v>
      </c>
      <c r="L28" s="24" t="s">
        <v>29</v>
      </c>
      <c r="M28" s="24">
        <f t="shared" si="0"/>
        <v>11</v>
      </c>
      <c r="N28" s="57" t="e">
        <f>M28/#REF!</f>
        <v>#REF!</v>
      </c>
      <c r="O28" s="19"/>
      <c r="P28" s="58"/>
      <c r="Q28" s="58"/>
      <c r="T28" s="19"/>
      <c r="U28" s="19"/>
      <c r="V28" s="19"/>
      <c r="W28" s="19"/>
      <c r="X28" s="19"/>
      <c r="Y28" s="19"/>
      <c r="Z28" s="19"/>
      <c r="AA28" s="19"/>
      <c r="AB28" s="19"/>
      <c r="AC28" s="19"/>
      <c r="AD28" s="19"/>
      <c r="AE28" s="19"/>
      <c r="AF28" s="19"/>
      <c r="AG28" s="19"/>
      <c r="AH28" s="19"/>
      <c r="AI28" s="19"/>
      <c r="AJ28" s="19"/>
    </row>
    <row r="29" spans="1:36" ht="13.2">
      <c r="A29" s="16" t="s">
        <v>84</v>
      </c>
      <c r="B29" s="16" t="s">
        <v>124</v>
      </c>
      <c r="C29" s="16" t="s">
        <v>125</v>
      </c>
      <c r="D29" s="46" t="s">
        <v>276</v>
      </c>
      <c r="E29" s="46" t="s">
        <v>272</v>
      </c>
      <c r="F29" s="16" t="s">
        <v>140</v>
      </c>
      <c r="G29" s="82">
        <v>0.60763888888888884</v>
      </c>
      <c r="H29" s="79"/>
      <c r="I29" s="16" t="s">
        <v>140</v>
      </c>
      <c r="J29" s="16" t="s">
        <v>107</v>
      </c>
      <c r="K29" s="24" t="s">
        <v>29</v>
      </c>
      <c r="L29" s="24" t="s">
        <v>29</v>
      </c>
      <c r="M29" s="24">
        <f t="shared" si="0"/>
        <v>0</v>
      </c>
      <c r="N29" s="57" t="e">
        <f>M29/#REF!</f>
        <v>#REF!</v>
      </c>
      <c r="O29" s="19"/>
      <c r="P29" s="58"/>
      <c r="Q29" s="58"/>
      <c r="T29" s="19"/>
      <c r="U29" s="19"/>
      <c r="V29" s="19"/>
      <c r="W29" s="19"/>
      <c r="X29" s="19"/>
      <c r="Y29" s="19"/>
      <c r="Z29" s="19"/>
      <c r="AA29" s="19"/>
      <c r="AB29" s="19"/>
      <c r="AC29" s="19"/>
      <c r="AD29" s="19"/>
      <c r="AE29" s="19"/>
      <c r="AF29" s="19"/>
      <c r="AG29" s="19"/>
      <c r="AH29" s="19"/>
      <c r="AI29" s="19"/>
      <c r="AJ29" s="19"/>
    </row>
    <row r="30" spans="1:36" ht="13.2">
      <c r="A30" s="16" t="s">
        <v>84</v>
      </c>
      <c r="B30" s="25" t="s">
        <v>126</v>
      </c>
      <c r="C30" s="16" t="s">
        <v>127</v>
      </c>
      <c r="D30" s="46" t="s">
        <v>279</v>
      </c>
      <c r="E30" s="46" t="s">
        <v>272</v>
      </c>
      <c r="F30" s="16" t="s">
        <v>140</v>
      </c>
      <c r="G30" s="82">
        <v>0.60763888888888884</v>
      </c>
      <c r="H30" s="79"/>
      <c r="I30" s="16" t="s">
        <v>140</v>
      </c>
      <c r="J30" s="16" t="s">
        <v>107</v>
      </c>
      <c r="K30" s="24" t="s">
        <v>29</v>
      </c>
      <c r="L30" s="24" t="s">
        <v>29</v>
      </c>
      <c r="M30" s="24">
        <f t="shared" si="0"/>
        <v>0</v>
      </c>
      <c r="N30" s="57" t="e">
        <f>M30/#REF!</f>
        <v>#REF!</v>
      </c>
      <c r="O30" s="19"/>
      <c r="P30" s="58"/>
      <c r="Q30" s="58"/>
      <c r="T30" s="19"/>
      <c r="U30" s="19"/>
      <c r="V30" s="19"/>
      <c r="W30" s="19"/>
      <c r="X30" s="19"/>
      <c r="Y30" s="19"/>
      <c r="Z30" s="19"/>
      <c r="AA30" s="19"/>
      <c r="AB30" s="19"/>
      <c r="AC30" s="19"/>
      <c r="AD30" s="19"/>
      <c r="AE30" s="19"/>
      <c r="AF30" s="19"/>
      <c r="AG30" s="19"/>
      <c r="AH30" s="19"/>
      <c r="AI30" s="19"/>
      <c r="AJ30" s="19"/>
    </row>
    <row r="31" spans="1:36" ht="13.2">
      <c r="A31" s="16" t="s">
        <v>84</v>
      </c>
      <c r="B31" s="16" t="s">
        <v>128</v>
      </c>
      <c r="C31" s="16" t="s">
        <v>129</v>
      </c>
      <c r="D31" s="46" t="s">
        <v>280</v>
      </c>
      <c r="E31" s="46" t="s">
        <v>174</v>
      </c>
      <c r="F31" s="16" t="s">
        <v>140</v>
      </c>
      <c r="G31" s="82">
        <v>0.60763888888888884</v>
      </c>
      <c r="H31" s="51"/>
      <c r="I31" s="16" t="s">
        <v>140</v>
      </c>
      <c r="J31" s="16" t="s">
        <v>107</v>
      </c>
      <c r="K31" s="16">
        <v>0</v>
      </c>
      <c r="L31" s="24">
        <v>6</v>
      </c>
      <c r="M31" s="24">
        <f t="shared" si="0"/>
        <v>6</v>
      </c>
      <c r="N31" s="57" t="e">
        <f>M31/#REF!</f>
        <v>#REF!</v>
      </c>
      <c r="O31" s="16"/>
      <c r="P31" s="58"/>
      <c r="Q31" s="58"/>
      <c r="T31" s="19"/>
      <c r="U31" s="19"/>
      <c r="V31" s="19"/>
      <c r="W31" s="19"/>
      <c r="X31" s="19"/>
      <c r="Y31" s="19"/>
      <c r="Z31" s="19"/>
      <c r="AA31" s="19"/>
      <c r="AB31" s="19"/>
      <c r="AC31" s="19"/>
      <c r="AD31" s="19"/>
      <c r="AE31" s="19"/>
      <c r="AF31" s="19"/>
      <c r="AG31" s="19"/>
      <c r="AH31" s="19"/>
      <c r="AI31" s="19"/>
      <c r="AJ31" s="19"/>
    </row>
    <row r="32" spans="1:36" ht="13.2">
      <c r="A32" s="16" t="s">
        <v>132</v>
      </c>
      <c r="B32" s="16" t="s">
        <v>133</v>
      </c>
      <c r="C32" s="16" t="s">
        <v>134</v>
      </c>
      <c r="D32" s="46" t="s">
        <v>289</v>
      </c>
      <c r="E32" s="46" t="s">
        <v>123</v>
      </c>
      <c r="F32" s="16" t="s">
        <v>107</v>
      </c>
      <c r="G32" s="91"/>
      <c r="H32" s="51"/>
      <c r="I32" s="16" t="s">
        <v>107</v>
      </c>
      <c r="J32" s="16" t="s">
        <v>107</v>
      </c>
      <c r="K32" s="16" t="s">
        <v>29</v>
      </c>
      <c r="L32" s="24" t="s">
        <v>29</v>
      </c>
      <c r="M32" s="24">
        <f t="shared" si="0"/>
        <v>0</v>
      </c>
      <c r="N32" s="57" t="e">
        <f>M32/#REF!</f>
        <v>#REF!</v>
      </c>
      <c r="O32" s="16"/>
      <c r="P32" s="58"/>
      <c r="Q32" s="58"/>
      <c r="T32" s="19"/>
      <c r="U32" s="19"/>
      <c r="V32" s="19"/>
      <c r="W32" s="19"/>
      <c r="X32" s="19"/>
      <c r="Y32" s="19"/>
      <c r="Z32" s="19"/>
      <c r="AA32" s="19"/>
      <c r="AB32" s="19"/>
      <c r="AC32" s="19"/>
      <c r="AD32" s="19"/>
      <c r="AE32" s="19"/>
      <c r="AF32" s="19"/>
      <c r="AG32" s="19"/>
      <c r="AH32" s="19"/>
      <c r="AI32" s="19"/>
      <c r="AJ32" s="19"/>
    </row>
    <row r="33" spans="1:36" ht="13.2">
      <c r="A33" s="16" t="s">
        <v>132</v>
      </c>
      <c r="B33" s="16" t="s">
        <v>135</v>
      </c>
      <c r="C33" s="16" t="s">
        <v>136</v>
      </c>
      <c r="D33" s="46" t="s">
        <v>295</v>
      </c>
      <c r="E33" s="46" t="s">
        <v>123</v>
      </c>
      <c r="F33" s="16" t="s">
        <v>140</v>
      </c>
      <c r="G33" s="91">
        <v>0.56388888888888888</v>
      </c>
      <c r="H33" s="51">
        <v>2</v>
      </c>
      <c r="I33" s="16" t="s">
        <v>140</v>
      </c>
      <c r="J33" s="16" t="s">
        <v>107</v>
      </c>
      <c r="K33" s="16" t="s">
        <v>29</v>
      </c>
      <c r="L33" s="24" t="s">
        <v>29</v>
      </c>
      <c r="M33" s="24">
        <f t="shared" si="0"/>
        <v>0</v>
      </c>
      <c r="N33" s="57" t="e">
        <f>M33/#REF!</f>
        <v>#REF!</v>
      </c>
      <c r="O33" s="19"/>
      <c r="P33" s="58"/>
      <c r="Q33" s="58"/>
      <c r="T33" s="19"/>
      <c r="U33" s="19"/>
      <c r="V33" s="19"/>
      <c r="W33" s="19"/>
      <c r="X33" s="19"/>
      <c r="Y33" s="19"/>
      <c r="Z33" s="19"/>
      <c r="AA33" s="19"/>
      <c r="AB33" s="19"/>
      <c r="AC33" s="19"/>
      <c r="AD33" s="19"/>
      <c r="AE33" s="19"/>
      <c r="AF33" s="19"/>
      <c r="AG33" s="19"/>
      <c r="AH33" s="19"/>
      <c r="AI33" s="19"/>
      <c r="AJ33" s="19"/>
    </row>
    <row r="34" spans="1:36" ht="13.2">
      <c r="A34" s="16" t="s">
        <v>132</v>
      </c>
      <c r="B34" s="16" t="s">
        <v>87</v>
      </c>
      <c r="C34" s="16" t="s">
        <v>88</v>
      </c>
      <c r="D34" s="46" t="s">
        <v>298</v>
      </c>
      <c r="E34" s="46" t="s">
        <v>123</v>
      </c>
      <c r="F34" s="16" t="s">
        <v>140</v>
      </c>
      <c r="G34" s="91">
        <v>0.5625</v>
      </c>
      <c r="H34" s="51"/>
      <c r="I34" s="16" t="s">
        <v>140</v>
      </c>
      <c r="J34" s="16" t="s">
        <v>107</v>
      </c>
      <c r="K34" s="16">
        <v>11</v>
      </c>
      <c r="L34" s="24" t="s">
        <v>29</v>
      </c>
      <c r="M34" s="24">
        <f t="shared" si="0"/>
        <v>11</v>
      </c>
      <c r="N34" s="57" t="e">
        <f>M34/#REF!</f>
        <v>#REF!</v>
      </c>
      <c r="O34" s="36"/>
      <c r="P34" s="58"/>
      <c r="Q34" s="58"/>
      <c r="T34" s="19"/>
      <c r="U34" s="19"/>
      <c r="V34" s="19"/>
      <c r="W34" s="19"/>
      <c r="X34" s="19"/>
      <c r="Y34" s="19"/>
      <c r="Z34" s="19"/>
      <c r="AA34" s="19"/>
      <c r="AB34" s="19"/>
      <c r="AC34" s="19"/>
      <c r="AD34" s="19"/>
      <c r="AE34" s="19"/>
      <c r="AF34" s="19"/>
      <c r="AG34" s="19"/>
      <c r="AH34" s="19"/>
      <c r="AI34" s="19"/>
      <c r="AJ34" s="19"/>
    </row>
    <row r="35" spans="1:36" ht="13.2">
      <c r="A35" s="16" t="s">
        <v>132</v>
      </c>
      <c r="B35" s="16" t="s">
        <v>137</v>
      </c>
      <c r="C35" s="16" t="s">
        <v>138</v>
      </c>
      <c r="D35" s="46" t="s">
        <v>303</v>
      </c>
      <c r="E35" s="46" t="s">
        <v>123</v>
      </c>
      <c r="F35" s="16" t="s">
        <v>140</v>
      </c>
      <c r="G35" s="49">
        <v>0.56388888888888888</v>
      </c>
      <c r="H35" s="51">
        <v>2</v>
      </c>
      <c r="I35" s="16" t="s">
        <v>140</v>
      </c>
      <c r="J35" s="16" t="s">
        <v>107</v>
      </c>
      <c r="K35" s="16">
        <v>9</v>
      </c>
      <c r="L35" s="24">
        <v>0</v>
      </c>
      <c r="M35" s="24">
        <f t="shared" si="0"/>
        <v>9</v>
      </c>
      <c r="N35" s="57" t="e">
        <f>M35/#REF!</f>
        <v>#REF!</v>
      </c>
      <c r="O35" s="64"/>
      <c r="P35" s="58"/>
      <c r="Q35" s="58"/>
      <c r="T35" s="19"/>
      <c r="U35" s="19"/>
      <c r="V35" s="19"/>
      <c r="W35" s="19"/>
      <c r="X35" s="19"/>
      <c r="Y35" s="19"/>
      <c r="Z35" s="19"/>
      <c r="AA35" s="19"/>
      <c r="AB35" s="19"/>
      <c r="AC35" s="19"/>
      <c r="AD35" s="19"/>
      <c r="AE35" s="19"/>
      <c r="AF35" s="19"/>
      <c r="AG35" s="19"/>
      <c r="AH35" s="19"/>
      <c r="AI35" s="19"/>
      <c r="AJ35" s="19"/>
    </row>
    <row r="36" spans="1:36" ht="13.2">
      <c r="A36" s="16" t="s">
        <v>132</v>
      </c>
      <c r="B36" s="16" t="s">
        <v>141</v>
      </c>
      <c r="C36" s="16" t="s">
        <v>142</v>
      </c>
      <c r="D36" s="46" t="s">
        <v>308</v>
      </c>
      <c r="E36" s="46" t="s">
        <v>272</v>
      </c>
      <c r="F36" s="16" t="s">
        <v>140</v>
      </c>
      <c r="G36" s="91">
        <v>0.60763888888888884</v>
      </c>
      <c r="H36" s="51"/>
      <c r="I36" s="16" t="s">
        <v>140</v>
      </c>
      <c r="J36" s="16" t="s">
        <v>107</v>
      </c>
      <c r="K36" s="16">
        <v>7</v>
      </c>
      <c r="L36" s="24">
        <v>0</v>
      </c>
      <c r="M36" s="24">
        <f t="shared" si="0"/>
        <v>7</v>
      </c>
      <c r="N36" s="57" t="e">
        <f>M36/#REF!</f>
        <v>#REF!</v>
      </c>
      <c r="O36" s="16"/>
      <c r="P36" s="58"/>
      <c r="Q36" s="58"/>
      <c r="T36" s="19"/>
      <c r="U36" s="19"/>
      <c r="V36" s="19"/>
      <c r="W36" s="19"/>
      <c r="X36" s="19"/>
      <c r="Y36" s="19"/>
      <c r="Z36" s="19"/>
      <c r="AA36" s="19"/>
      <c r="AB36" s="19"/>
      <c r="AC36" s="19"/>
      <c r="AD36" s="19"/>
      <c r="AE36" s="19"/>
      <c r="AF36" s="19"/>
      <c r="AG36" s="19"/>
      <c r="AH36" s="19"/>
      <c r="AI36" s="19"/>
      <c r="AJ36" s="19"/>
    </row>
    <row r="37" spans="1:36" ht="13.2">
      <c r="A37" s="16" t="s">
        <v>132</v>
      </c>
      <c r="B37" s="16" t="s">
        <v>143</v>
      </c>
      <c r="C37" s="16" t="s">
        <v>145</v>
      </c>
      <c r="D37" s="46" t="s">
        <v>314</v>
      </c>
      <c r="E37" s="46" t="s">
        <v>272</v>
      </c>
      <c r="F37" s="16" t="s">
        <v>140</v>
      </c>
      <c r="G37" s="91">
        <v>0.60763888888888884</v>
      </c>
      <c r="H37" s="51"/>
      <c r="I37" s="16" t="s">
        <v>140</v>
      </c>
      <c r="J37" s="16" t="s">
        <v>107</v>
      </c>
      <c r="K37" s="16">
        <v>10</v>
      </c>
      <c r="L37" s="24">
        <v>10</v>
      </c>
      <c r="M37" s="24">
        <f t="shared" si="0"/>
        <v>20</v>
      </c>
      <c r="N37" s="57" t="e">
        <f>M37/#REF!</f>
        <v>#REF!</v>
      </c>
      <c r="O37" s="19"/>
      <c r="P37" s="58"/>
      <c r="Q37" s="58"/>
      <c r="T37" s="19"/>
      <c r="U37" s="19"/>
      <c r="V37" s="19"/>
      <c r="W37" s="19"/>
      <c r="X37" s="19"/>
      <c r="Y37" s="19"/>
      <c r="Z37" s="19"/>
      <c r="AA37" s="19"/>
      <c r="AB37" s="19"/>
      <c r="AC37" s="19"/>
      <c r="AD37" s="19"/>
      <c r="AE37" s="19"/>
      <c r="AF37" s="19"/>
      <c r="AG37" s="19"/>
      <c r="AH37" s="19"/>
      <c r="AI37" s="19"/>
      <c r="AJ37" s="19"/>
    </row>
    <row r="38" spans="1:36" ht="13.2">
      <c r="A38" s="16" t="s">
        <v>132</v>
      </c>
      <c r="B38" s="16" t="s">
        <v>147</v>
      </c>
      <c r="C38" s="16" t="s">
        <v>148</v>
      </c>
      <c r="D38" s="46" t="s">
        <v>323</v>
      </c>
      <c r="E38" s="46" t="s">
        <v>272</v>
      </c>
      <c r="F38" s="16" t="s">
        <v>140</v>
      </c>
      <c r="G38" s="49">
        <v>0.60763888888888884</v>
      </c>
      <c r="H38" s="79"/>
      <c r="I38" s="16" t="s">
        <v>140</v>
      </c>
      <c r="J38" s="16" t="s">
        <v>107</v>
      </c>
      <c r="K38" s="16">
        <v>11</v>
      </c>
      <c r="L38" s="24">
        <v>8</v>
      </c>
      <c r="M38" s="24">
        <f t="shared" si="0"/>
        <v>19</v>
      </c>
      <c r="N38" s="57" t="e">
        <f>M38/#REF!</f>
        <v>#REF!</v>
      </c>
      <c r="O38" s="16"/>
      <c r="P38" s="58"/>
      <c r="Q38" s="58"/>
      <c r="T38" s="19"/>
      <c r="U38" s="19"/>
      <c r="V38" s="19"/>
      <c r="W38" s="19"/>
      <c r="X38" s="19"/>
      <c r="Y38" s="19"/>
      <c r="Z38" s="19"/>
      <c r="AA38" s="19"/>
      <c r="AB38" s="19"/>
      <c r="AC38" s="19"/>
      <c r="AD38" s="19"/>
      <c r="AE38" s="19"/>
      <c r="AF38" s="19"/>
      <c r="AG38" s="19"/>
      <c r="AH38" s="19"/>
      <c r="AI38" s="19"/>
      <c r="AJ38" s="19"/>
    </row>
    <row r="39" spans="1:36" ht="13.2">
      <c r="A39" s="16" t="s">
        <v>132</v>
      </c>
      <c r="B39" s="16" t="s">
        <v>149</v>
      </c>
      <c r="C39" s="16" t="s">
        <v>151</v>
      </c>
      <c r="D39" s="46" t="s">
        <v>327</v>
      </c>
      <c r="E39" s="46" t="s">
        <v>272</v>
      </c>
      <c r="F39" s="16" t="s">
        <v>140</v>
      </c>
      <c r="G39" s="49">
        <v>0.61041666666666672</v>
      </c>
      <c r="H39" s="51">
        <v>4</v>
      </c>
      <c r="I39" s="16" t="s">
        <v>140</v>
      </c>
      <c r="J39" s="16" t="s">
        <v>107</v>
      </c>
      <c r="K39" s="16" t="s">
        <v>29</v>
      </c>
      <c r="L39" s="24" t="s">
        <v>29</v>
      </c>
      <c r="M39" s="24">
        <f t="shared" si="0"/>
        <v>0</v>
      </c>
      <c r="N39" s="57" t="e">
        <f>M39/#REF!</f>
        <v>#REF!</v>
      </c>
      <c r="O39" s="16"/>
      <c r="P39" s="58"/>
      <c r="Q39" s="58"/>
      <c r="T39" s="19"/>
      <c r="U39" s="19"/>
      <c r="V39" s="19"/>
      <c r="W39" s="19"/>
      <c r="X39" s="19"/>
      <c r="Y39" s="19"/>
      <c r="Z39" s="19"/>
      <c r="AA39" s="19"/>
      <c r="AB39" s="19"/>
      <c r="AC39" s="19"/>
      <c r="AD39" s="19"/>
      <c r="AE39" s="19"/>
      <c r="AF39" s="19"/>
      <c r="AG39" s="19"/>
      <c r="AH39" s="19"/>
      <c r="AI39" s="19"/>
      <c r="AJ39" s="19"/>
    </row>
    <row r="40" spans="1:36" ht="13.2">
      <c r="A40" s="16" t="s">
        <v>155</v>
      </c>
      <c r="B40" s="16" t="s">
        <v>156</v>
      </c>
      <c r="C40" s="16" t="s">
        <v>157</v>
      </c>
      <c r="D40" s="46" t="s">
        <v>331</v>
      </c>
      <c r="E40" s="46" t="s">
        <v>332</v>
      </c>
      <c r="F40" s="16"/>
      <c r="H40" s="79"/>
      <c r="I40" s="16"/>
      <c r="J40" s="16"/>
      <c r="K40" s="16" t="s">
        <v>333</v>
      </c>
      <c r="L40" s="24" t="s">
        <v>333</v>
      </c>
      <c r="M40" s="24">
        <f t="shared" si="0"/>
        <v>0</v>
      </c>
      <c r="N40" s="57" t="e">
        <f>M40/#REF!</f>
        <v>#REF!</v>
      </c>
      <c r="O40" s="16"/>
      <c r="P40" s="58"/>
      <c r="Q40" s="58"/>
      <c r="T40" s="19"/>
      <c r="U40" s="19"/>
      <c r="V40" s="19"/>
      <c r="W40" s="19"/>
      <c r="X40" s="19"/>
      <c r="Y40" s="19"/>
      <c r="Z40" s="19"/>
      <c r="AA40" s="19"/>
      <c r="AB40" s="19"/>
      <c r="AC40" s="19"/>
      <c r="AD40" s="19"/>
      <c r="AE40" s="19"/>
      <c r="AF40" s="19"/>
      <c r="AG40" s="19"/>
      <c r="AH40" s="19"/>
      <c r="AI40" s="19"/>
      <c r="AJ40" s="19"/>
    </row>
    <row r="41" spans="1:36" ht="13.2">
      <c r="A41" s="16" t="s">
        <v>155</v>
      </c>
      <c r="B41" s="16" t="s">
        <v>160</v>
      </c>
      <c r="C41" s="16" t="s">
        <v>161</v>
      </c>
      <c r="D41" s="46" t="s">
        <v>337</v>
      </c>
      <c r="E41" s="46" t="s">
        <v>332</v>
      </c>
      <c r="F41" s="16" t="s">
        <v>140</v>
      </c>
      <c r="G41" s="49">
        <v>0.60763888888888884</v>
      </c>
      <c r="H41" s="79"/>
      <c r="I41" s="16" t="s">
        <v>140</v>
      </c>
      <c r="J41" s="16" t="s">
        <v>107</v>
      </c>
      <c r="K41" s="16">
        <v>6</v>
      </c>
      <c r="L41" s="24" t="s">
        <v>333</v>
      </c>
      <c r="M41" s="24">
        <f t="shared" si="0"/>
        <v>6</v>
      </c>
      <c r="N41" s="57" t="e">
        <f>M41/#REF!</f>
        <v>#REF!</v>
      </c>
      <c r="O41" s="19"/>
      <c r="P41" s="58"/>
      <c r="Q41" s="58"/>
      <c r="T41" s="19"/>
      <c r="U41" s="19"/>
      <c r="V41" s="19"/>
      <c r="W41" s="19"/>
      <c r="X41" s="19"/>
      <c r="Y41" s="19"/>
      <c r="Z41" s="19"/>
      <c r="AA41" s="19"/>
      <c r="AB41" s="19"/>
      <c r="AC41" s="19"/>
      <c r="AD41" s="19"/>
      <c r="AE41" s="19"/>
      <c r="AF41" s="19"/>
      <c r="AG41" s="19"/>
      <c r="AH41" s="19"/>
      <c r="AI41" s="19"/>
      <c r="AJ41" s="19"/>
    </row>
    <row r="42" spans="1:36" ht="13.2">
      <c r="A42" s="16" t="s">
        <v>155</v>
      </c>
      <c r="B42" s="16" t="s">
        <v>162</v>
      </c>
      <c r="C42" s="16" t="s">
        <v>164</v>
      </c>
      <c r="D42" s="46" t="s">
        <v>340</v>
      </c>
      <c r="E42" s="46" t="s">
        <v>332</v>
      </c>
      <c r="F42" s="16" t="s">
        <v>140</v>
      </c>
      <c r="G42" s="49">
        <v>0.60763888888888884</v>
      </c>
      <c r="H42" s="51"/>
      <c r="I42" s="16" t="s">
        <v>140</v>
      </c>
      <c r="J42" s="16" t="s">
        <v>140</v>
      </c>
      <c r="K42" s="16">
        <v>10</v>
      </c>
      <c r="L42" s="24">
        <v>4</v>
      </c>
      <c r="M42" s="24">
        <f t="shared" si="0"/>
        <v>14</v>
      </c>
      <c r="N42" s="57" t="e">
        <f>M42/#REF!</f>
        <v>#REF!</v>
      </c>
      <c r="O42" s="19"/>
      <c r="P42" s="58"/>
      <c r="Q42" s="58"/>
      <c r="T42" s="19"/>
      <c r="U42" s="19"/>
      <c r="V42" s="19"/>
      <c r="W42" s="19"/>
      <c r="X42" s="19"/>
      <c r="Y42" s="19"/>
      <c r="Z42" s="19"/>
      <c r="AA42" s="19"/>
      <c r="AB42" s="19"/>
      <c r="AC42" s="19"/>
      <c r="AD42" s="19"/>
      <c r="AE42" s="19"/>
      <c r="AF42" s="19"/>
      <c r="AG42" s="19"/>
      <c r="AH42" s="19"/>
      <c r="AI42" s="19"/>
      <c r="AJ42" s="19"/>
    </row>
    <row r="43" spans="1:36" ht="13.2">
      <c r="A43" s="16" t="s">
        <v>155</v>
      </c>
      <c r="B43" s="16" t="s">
        <v>165</v>
      </c>
      <c r="C43" s="16" t="s">
        <v>166</v>
      </c>
      <c r="D43" s="46" t="s">
        <v>343</v>
      </c>
      <c r="E43" s="46" t="s">
        <v>332</v>
      </c>
      <c r="F43" s="16" t="s">
        <v>140</v>
      </c>
      <c r="G43" s="49">
        <v>0.60763888888888884</v>
      </c>
      <c r="H43" s="51"/>
      <c r="I43" s="16" t="s">
        <v>140</v>
      </c>
      <c r="J43" s="16" t="s">
        <v>107</v>
      </c>
      <c r="K43" s="16">
        <v>11</v>
      </c>
      <c r="L43" s="24">
        <v>4</v>
      </c>
      <c r="M43" s="24">
        <f t="shared" si="0"/>
        <v>15</v>
      </c>
      <c r="N43" s="57" t="e">
        <f>M43/#REF!</f>
        <v>#REF!</v>
      </c>
      <c r="O43" s="19"/>
      <c r="P43" s="58"/>
      <c r="Q43" s="58"/>
      <c r="T43" s="19"/>
      <c r="U43" s="19"/>
      <c r="V43" s="19"/>
      <c r="W43" s="19"/>
      <c r="X43" s="19"/>
      <c r="Y43" s="19"/>
      <c r="Z43" s="19"/>
      <c r="AA43" s="19"/>
      <c r="AB43" s="19"/>
      <c r="AC43" s="19"/>
      <c r="AD43" s="19"/>
      <c r="AE43" s="19"/>
      <c r="AF43" s="19"/>
      <c r="AG43" s="19"/>
      <c r="AH43" s="19"/>
      <c r="AI43" s="19"/>
      <c r="AJ43" s="19"/>
    </row>
    <row r="44" spans="1:36" ht="13.2">
      <c r="A44" s="16" t="s">
        <v>155</v>
      </c>
      <c r="B44" s="16" t="s">
        <v>168</v>
      </c>
      <c r="C44" s="16" t="s">
        <v>169</v>
      </c>
      <c r="D44" s="46" t="s">
        <v>344</v>
      </c>
      <c r="E44" s="46" t="s">
        <v>346</v>
      </c>
      <c r="F44" s="16" t="s">
        <v>140</v>
      </c>
      <c r="G44" s="49">
        <v>0.65277777777777779</v>
      </c>
      <c r="H44" s="79"/>
      <c r="I44" s="16" t="s">
        <v>140</v>
      </c>
      <c r="J44" s="16" t="s">
        <v>107</v>
      </c>
      <c r="K44" s="16">
        <v>11</v>
      </c>
      <c r="L44" s="24">
        <v>6</v>
      </c>
      <c r="M44" s="24">
        <f t="shared" si="0"/>
        <v>17</v>
      </c>
      <c r="N44" s="57" t="e">
        <f>M44/#REF!</f>
        <v>#REF!</v>
      </c>
      <c r="O44" s="19"/>
      <c r="P44" s="58"/>
      <c r="Q44" s="58"/>
      <c r="T44" s="19"/>
      <c r="U44" s="19"/>
      <c r="V44" s="19"/>
      <c r="W44" s="19"/>
      <c r="X44" s="19"/>
      <c r="Y44" s="19"/>
      <c r="Z44" s="19"/>
      <c r="AA44" s="19"/>
      <c r="AB44" s="19"/>
      <c r="AC44" s="19"/>
      <c r="AD44" s="19"/>
      <c r="AE44" s="19"/>
      <c r="AF44" s="19"/>
      <c r="AG44" s="19"/>
      <c r="AH44" s="19"/>
      <c r="AI44" s="19"/>
      <c r="AJ44" s="19"/>
    </row>
    <row r="45" spans="1:36" ht="13.2">
      <c r="A45" s="16" t="s">
        <v>155</v>
      </c>
      <c r="B45" s="16" t="s">
        <v>171</v>
      </c>
      <c r="C45" s="16" t="s">
        <v>172</v>
      </c>
      <c r="D45" s="46" t="s">
        <v>348</v>
      </c>
      <c r="E45" s="46" t="s">
        <v>346</v>
      </c>
      <c r="F45" s="16" t="s">
        <v>140</v>
      </c>
      <c r="G45" s="49">
        <v>0.65277777777777779</v>
      </c>
      <c r="H45" s="79"/>
      <c r="I45" s="16" t="s">
        <v>140</v>
      </c>
      <c r="J45" s="16" t="s">
        <v>107</v>
      </c>
      <c r="K45" s="16" t="s">
        <v>333</v>
      </c>
      <c r="L45" s="24" t="s">
        <v>333</v>
      </c>
      <c r="M45" s="24">
        <f t="shared" si="0"/>
        <v>0</v>
      </c>
      <c r="N45" s="57" t="e">
        <f>M45/#REF!</f>
        <v>#REF!</v>
      </c>
      <c r="O45" s="19"/>
      <c r="P45" s="58"/>
      <c r="Q45" s="58"/>
      <c r="T45" s="19"/>
      <c r="U45" s="19"/>
      <c r="V45" s="19"/>
      <c r="W45" s="19"/>
      <c r="X45" s="19"/>
      <c r="Y45" s="19"/>
      <c r="Z45" s="19"/>
      <c r="AA45" s="19"/>
      <c r="AB45" s="19"/>
      <c r="AC45" s="19"/>
      <c r="AD45" s="19"/>
      <c r="AE45" s="19"/>
      <c r="AF45" s="19"/>
      <c r="AG45" s="19"/>
      <c r="AH45" s="19"/>
      <c r="AI45" s="19"/>
      <c r="AJ45" s="19"/>
    </row>
    <row r="46" spans="1:36" ht="13.2">
      <c r="A46" s="25" t="s">
        <v>176</v>
      </c>
      <c r="B46" s="16" t="s">
        <v>177</v>
      </c>
      <c r="C46" s="16" t="s">
        <v>178</v>
      </c>
      <c r="D46" s="46" t="s">
        <v>352</v>
      </c>
      <c r="E46" s="46" t="s">
        <v>174</v>
      </c>
      <c r="F46" s="16" t="s">
        <v>140</v>
      </c>
      <c r="G46" s="49">
        <v>0.65277777777777779</v>
      </c>
      <c r="H46" s="51">
        <v>0</v>
      </c>
      <c r="I46" s="16" t="s">
        <v>140</v>
      </c>
      <c r="J46" s="16" t="s">
        <v>107</v>
      </c>
      <c r="K46" s="16">
        <v>13.5</v>
      </c>
      <c r="L46" s="24">
        <v>6</v>
      </c>
      <c r="M46" s="24">
        <f t="shared" si="0"/>
        <v>19.5</v>
      </c>
      <c r="N46" s="57" t="e">
        <f>M46/#REF!</f>
        <v>#REF!</v>
      </c>
      <c r="O46" s="16"/>
      <c r="P46" s="58"/>
      <c r="Q46" s="58"/>
      <c r="T46" s="19"/>
      <c r="U46" s="19"/>
      <c r="V46" s="19"/>
      <c r="W46" s="19"/>
      <c r="X46" s="19"/>
      <c r="Y46" s="19"/>
      <c r="Z46" s="19"/>
      <c r="AA46" s="19"/>
      <c r="AB46" s="19"/>
      <c r="AC46" s="19"/>
      <c r="AD46" s="19"/>
      <c r="AE46" s="19"/>
      <c r="AF46" s="19"/>
      <c r="AG46" s="19"/>
      <c r="AH46" s="19"/>
      <c r="AI46" s="19"/>
      <c r="AJ46" s="19"/>
    </row>
    <row r="47" spans="1:36" ht="13.2">
      <c r="A47" s="25" t="s">
        <v>176</v>
      </c>
      <c r="B47" s="16" t="s">
        <v>180</v>
      </c>
      <c r="C47" s="16" t="s">
        <v>181</v>
      </c>
      <c r="D47" s="46" t="s">
        <v>354</v>
      </c>
      <c r="E47" s="46" t="s">
        <v>174</v>
      </c>
      <c r="F47" s="16" t="s">
        <v>107</v>
      </c>
      <c r="G47" s="51" t="s">
        <v>29</v>
      </c>
      <c r="H47" s="51" t="s">
        <v>29</v>
      </c>
      <c r="I47" s="16" t="s">
        <v>29</v>
      </c>
      <c r="J47" s="16" t="s">
        <v>107</v>
      </c>
      <c r="K47" s="16" t="s">
        <v>29</v>
      </c>
      <c r="L47" s="24" t="s">
        <v>333</v>
      </c>
      <c r="M47" s="24">
        <f t="shared" si="0"/>
        <v>0</v>
      </c>
      <c r="N47" s="57" t="e">
        <f>M47/#REF!</f>
        <v>#REF!</v>
      </c>
      <c r="O47" s="16"/>
      <c r="P47" s="58"/>
      <c r="Q47" s="58"/>
      <c r="T47" s="19"/>
      <c r="U47" s="19"/>
      <c r="V47" s="19"/>
      <c r="W47" s="19"/>
      <c r="X47" s="19"/>
      <c r="Y47" s="19"/>
      <c r="Z47" s="19"/>
      <c r="AA47" s="19"/>
      <c r="AB47" s="19"/>
      <c r="AC47" s="19"/>
      <c r="AD47" s="19"/>
      <c r="AE47" s="19"/>
      <c r="AF47" s="19"/>
      <c r="AG47" s="19"/>
      <c r="AH47" s="19"/>
      <c r="AI47" s="19"/>
      <c r="AJ47" s="19"/>
    </row>
    <row r="48" spans="1:36" ht="13.2">
      <c r="A48" s="25" t="s">
        <v>176</v>
      </c>
      <c r="B48" s="16" t="s">
        <v>184</v>
      </c>
      <c r="C48" s="16" t="s">
        <v>185</v>
      </c>
      <c r="D48" s="46" t="s">
        <v>356</v>
      </c>
      <c r="E48" s="46" t="s">
        <v>174</v>
      </c>
      <c r="F48" s="16" t="s">
        <v>140</v>
      </c>
      <c r="G48" s="91">
        <v>0.65277777777777779</v>
      </c>
      <c r="H48" s="51">
        <v>0</v>
      </c>
      <c r="I48" s="16" t="s">
        <v>140</v>
      </c>
      <c r="J48" s="16" t="s">
        <v>140</v>
      </c>
      <c r="K48" s="16">
        <v>14</v>
      </c>
      <c r="L48" s="24">
        <v>4</v>
      </c>
      <c r="M48" s="24">
        <f t="shared" si="0"/>
        <v>18</v>
      </c>
      <c r="N48" s="57" t="e">
        <f>M48/#REF!</f>
        <v>#REF!</v>
      </c>
      <c r="O48" s="16"/>
      <c r="P48" s="58"/>
      <c r="Q48" s="58"/>
      <c r="T48" s="19"/>
      <c r="U48" s="19"/>
      <c r="V48" s="19"/>
      <c r="W48" s="19"/>
      <c r="X48" s="19"/>
      <c r="Y48" s="19"/>
      <c r="Z48" s="19"/>
      <c r="AA48" s="19"/>
      <c r="AB48" s="19"/>
      <c r="AC48" s="19"/>
      <c r="AD48" s="19"/>
      <c r="AE48" s="19"/>
      <c r="AF48" s="19"/>
      <c r="AG48" s="19"/>
      <c r="AH48" s="19"/>
      <c r="AI48" s="19"/>
      <c r="AJ48" s="19"/>
    </row>
    <row r="49" spans="1:36" ht="13.2">
      <c r="A49" s="25" t="s">
        <v>176</v>
      </c>
      <c r="B49" s="16" t="s">
        <v>187</v>
      </c>
      <c r="C49" s="16" t="s">
        <v>188</v>
      </c>
      <c r="D49" s="46" t="s">
        <v>357</v>
      </c>
      <c r="E49" s="46" t="s">
        <v>346</v>
      </c>
      <c r="F49" s="16" t="s">
        <v>140</v>
      </c>
      <c r="G49" s="91">
        <v>0.69305555555555554</v>
      </c>
      <c r="H49" s="51">
        <v>0</v>
      </c>
      <c r="I49" s="16" t="s">
        <v>140</v>
      </c>
      <c r="J49" s="16" t="s">
        <v>107</v>
      </c>
      <c r="K49" s="16">
        <v>9</v>
      </c>
      <c r="L49" s="24">
        <v>0.5</v>
      </c>
      <c r="M49" s="24">
        <f t="shared" si="0"/>
        <v>9.5</v>
      </c>
      <c r="N49" s="57" t="e">
        <f>M49/#REF!</f>
        <v>#REF!</v>
      </c>
      <c r="O49" s="16"/>
      <c r="P49" s="58"/>
      <c r="Q49" s="58"/>
      <c r="T49" s="19"/>
      <c r="U49" s="19"/>
      <c r="V49" s="19"/>
      <c r="W49" s="19"/>
      <c r="X49" s="19"/>
      <c r="Y49" s="19"/>
      <c r="Z49" s="19"/>
      <c r="AA49" s="19"/>
      <c r="AB49" s="19"/>
      <c r="AC49" s="19"/>
      <c r="AD49" s="19"/>
      <c r="AE49" s="19"/>
      <c r="AF49" s="19"/>
      <c r="AG49" s="19"/>
      <c r="AH49" s="19"/>
      <c r="AI49" s="19"/>
      <c r="AJ49" s="19"/>
    </row>
    <row r="50" spans="1:36" ht="13.2">
      <c r="A50" s="25" t="s">
        <v>176</v>
      </c>
      <c r="B50" s="16" t="s">
        <v>192</v>
      </c>
      <c r="C50" s="16" t="s">
        <v>194</v>
      </c>
      <c r="D50" s="46" t="s">
        <v>361</v>
      </c>
      <c r="E50" s="46" t="s">
        <v>346</v>
      </c>
      <c r="F50" s="16" t="s">
        <v>140</v>
      </c>
      <c r="G50" s="91">
        <v>0.69236111111111109</v>
      </c>
      <c r="H50" s="51">
        <v>0</v>
      </c>
      <c r="I50" s="16" t="s">
        <v>140</v>
      </c>
      <c r="J50" s="16" t="s">
        <v>107</v>
      </c>
      <c r="K50" s="16">
        <v>2</v>
      </c>
      <c r="L50" s="24" t="s">
        <v>333</v>
      </c>
      <c r="M50" s="24">
        <f t="shared" si="0"/>
        <v>2</v>
      </c>
      <c r="N50" s="57" t="e">
        <f>M50/#REF!</f>
        <v>#REF!</v>
      </c>
      <c r="P50" s="58"/>
      <c r="Q50" s="58"/>
      <c r="T50" s="19"/>
      <c r="U50" s="19"/>
      <c r="V50" s="19"/>
      <c r="W50" s="19"/>
      <c r="X50" s="19"/>
      <c r="Y50" s="19"/>
      <c r="Z50" s="19"/>
      <c r="AA50" s="19"/>
      <c r="AB50" s="19"/>
      <c r="AC50" s="19"/>
      <c r="AD50" s="19"/>
      <c r="AE50" s="19"/>
      <c r="AF50" s="19"/>
      <c r="AG50" s="19"/>
      <c r="AH50" s="19"/>
      <c r="AI50" s="19"/>
      <c r="AJ50" s="19"/>
    </row>
    <row r="51" spans="1:36" ht="13.2">
      <c r="A51" s="25" t="s">
        <v>176</v>
      </c>
      <c r="B51" s="16" t="s">
        <v>199</v>
      </c>
      <c r="C51" s="16" t="s">
        <v>201</v>
      </c>
      <c r="D51" s="46" t="s">
        <v>365</v>
      </c>
      <c r="E51" s="46" t="s">
        <v>346</v>
      </c>
      <c r="F51" s="16" t="s">
        <v>140</v>
      </c>
      <c r="G51" s="91">
        <v>0.65277777777777779</v>
      </c>
      <c r="H51" s="51">
        <v>0</v>
      </c>
      <c r="I51" s="16" t="s">
        <v>140</v>
      </c>
      <c r="J51" s="16" t="s">
        <v>107</v>
      </c>
      <c r="K51" s="16" t="s">
        <v>29</v>
      </c>
      <c r="L51" s="24" t="s">
        <v>333</v>
      </c>
      <c r="M51" s="24">
        <f t="shared" si="0"/>
        <v>0</v>
      </c>
      <c r="N51" s="57" t="e">
        <f>M51/#REF!</f>
        <v>#REF!</v>
      </c>
      <c r="O51" s="16"/>
      <c r="P51" s="58"/>
      <c r="Q51" s="58"/>
      <c r="T51" s="19"/>
      <c r="U51" s="19"/>
      <c r="V51" s="19"/>
      <c r="W51" s="19"/>
      <c r="X51" s="19"/>
      <c r="Y51" s="19"/>
      <c r="Z51" s="19"/>
      <c r="AA51" s="19"/>
      <c r="AB51" s="19"/>
      <c r="AC51" s="19"/>
      <c r="AD51" s="19"/>
      <c r="AE51" s="19"/>
      <c r="AF51" s="19"/>
      <c r="AG51" s="19"/>
      <c r="AH51" s="19"/>
      <c r="AI51" s="19"/>
      <c r="AJ51" s="19"/>
    </row>
    <row r="52" spans="1:36" ht="13.2">
      <c r="A52" s="25" t="s">
        <v>176</v>
      </c>
      <c r="B52" s="16" t="s">
        <v>197</v>
      </c>
      <c r="C52" s="16" t="s">
        <v>198</v>
      </c>
      <c r="D52" s="46" t="s">
        <v>367</v>
      </c>
      <c r="E52" s="46" t="s">
        <v>346</v>
      </c>
      <c r="F52" s="16" t="s">
        <v>140</v>
      </c>
      <c r="G52" s="91">
        <v>0.69236111111111109</v>
      </c>
      <c r="H52" s="51">
        <v>0</v>
      </c>
      <c r="I52" s="16" t="s">
        <v>140</v>
      </c>
      <c r="J52" s="16" t="s">
        <v>107</v>
      </c>
      <c r="K52" s="16">
        <v>5.5</v>
      </c>
      <c r="L52" s="24" t="s">
        <v>333</v>
      </c>
      <c r="M52" s="24">
        <f t="shared" si="0"/>
        <v>5.5</v>
      </c>
      <c r="N52" s="57" t="e">
        <f>M52/#REF!</f>
        <v>#REF!</v>
      </c>
      <c r="O52" s="16"/>
      <c r="P52" s="58"/>
      <c r="Q52" s="58"/>
      <c r="T52" s="19"/>
      <c r="U52" s="19"/>
      <c r="V52" s="19"/>
      <c r="W52" s="19"/>
      <c r="X52" s="19"/>
      <c r="Y52" s="19"/>
      <c r="Z52" s="19"/>
      <c r="AA52" s="19"/>
      <c r="AB52" s="19"/>
      <c r="AC52" s="19"/>
      <c r="AD52" s="19"/>
      <c r="AE52" s="19"/>
      <c r="AF52" s="19"/>
      <c r="AG52" s="19"/>
      <c r="AH52" s="19"/>
      <c r="AI52" s="19"/>
      <c r="AJ52" s="19"/>
    </row>
    <row r="53" spans="1:36" ht="13.2">
      <c r="A53" s="16" t="s">
        <v>208</v>
      </c>
      <c r="B53" s="16" t="s">
        <v>93</v>
      </c>
      <c r="C53" s="16" t="s">
        <v>94</v>
      </c>
      <c r="D53" s="46" t="s">
        <v>368</v>
      </c>
      <c r="E53" s="46" t="s">
        <v>123</v>
      </c>
      <c r="F53" s="16" t="s">
        <v>140</v>
      </c>
      <c r="G53" s="105">
        <v>0.5625</v>
      </c>
      <c r="H53" s="51">
        <v>0</v>
      </c>
      <c r="I53" s="16" t="s">
        <v>140</v>
      </c>
      <c r="J53" s="16" t="s">
        <v>107</v>
      </c>
      <c r="K53" s="16" t="s">
        <v>29</v>
      </c>
      <c r="L53" s="24" t="s">
        <v>29</v>
      </c>
      <c r="M53" s="24">
        <f t="shared" si="0"/>
        <v>0</v>
      </c>
      <c r="N53" s="57" t="e">
        <f>M53/#REF!</f>
        <v>#REF!</v>
      </c>
      <c r="O53" s="16"/>
      <c r="P53" s="58"/>
      <c r="Q53" s="58"/>
      <c r="T53" s="19"/>
      <c r="U53" s="19"/>
      <c r="V53" s="19"/>
      <c r="W53" s="19"/>
      <c r="X53" s="19"/>
      <c r="Y53" s="19"/>
      <c r="Z53" s="19"/>
      <c r="AA53" s="19"/>
      <c r="AB53" s="19"/>
      <c r="AC53" s="19"/>
      <c r="AD53" s="19"/>
      <c r="AE53" s="19"/>
      <c r="AF53" s="19"/>
      <c r="AG53" s="19"/>
      <c r="AH53" s="19"/>
      <c r="AI53" s="19"/>
      <c r="AJ53" s="19"/>
    </row>
    <row r="54" spans="1:36" ht="13.2">
      <c r="A54" s="16" t="s">
        <v>208</v>
      </c>
      <c r="B54" s="16" t="s">
        <v>52</v>
      </c>
      <c r="C54" s="16" t="s">
        <v>53</v>
      </c>
      <c r="D54" s="46" t="s">
        <v>370</v>
      </c>
      <c r="E54" s="46" t="s">
        <v>123</v>
      </c>
      <c r="F54" s="16" t="s">
        <v>140</v>
      </c>
      <c r="G54" s="105">
        <v>0.5625</v>
      </c>
      <c r="H54" s="51">
        <v>0</v>
      </c>
      <c r="I54" s="16" t="s">
        <v>140</v>
      </c>
      <c r="J54" s="16" t="s">
        <v>140</v>
      </c>
      <c r="K54" s="16">
        <v>9</v>
      </c>
      <c r="L54" s="24">
        <v>7</v>
      </c>
      <c r="M54" s="24">
        <f t="shared" si="0"/>
        <v>16</v>
      </c>
      <c r="N54" s="57" t="e">
        <f>M54/#REF!</f>
        <v>#REF!</v>
      </c>
      <c r="O54" s="16"/>
      <c r="P54" s="58"/>
      <c r="Q54" s="58"/>
      <c r="T54" s="19"/>
      <c r="U54" s="19"/>
      <c r="V54" s="19"/>
      <c r="W54" s="19"/>
      <c r="X54" s="19"/>
      <c r="Y54" s="19"/>
      <c r="Z54" s="19"/>
      <c r="AA54" s="19"/>
      <c r="AB54" s="19"/>
      <c r="AC54" s="19"/>
      <c r="AD54" s="19"/>
      <c r="AE54" s="19"/>
      <c r="AF54" s="19"/>
      <c r="AG54" s="19"/>
      <c r="AH54" s="19"/>
      <c r="AI54" s="19"/>
      <c r="AJ54" s="19"/>
    </row>
    <row r="55" spans="1:36" ht="13.2">
      <c r="A55" s="16" t="s">
        <v>208</v>
      </c>
      <c r="B55" s="16" t="s">
        <v>211</v>
      </c>
      <c r="C55" s="16" t="s">
        <v>212</v>
      </c>
      <c r="D55" s="46" t="s">
        <v>372</v>
      </c>
      <c r="E55" s="46" t="s">
        <v>123</v>
      </c>
      <c r="F55" s="16" t="s">
        <v>140</v>
      </c>
      <c r="G55" s="105">
        <v>0.56041666666666667</v>
      </c>
      <c r="H55" s="51">
        <v>0</v>
      </c>
      <c r="I55" s="16" t="s">
        <v>140</v>
      </c>
      <c r="J55" s="16" t="s">
        <v>140</v>
      </c>
      <c r="K55" s="16">
        <v>8</v>
      </c>
      <c r="L55" s="24">
        <v>8</v>
      </c>
      <c r="M55" s="24">
        <f t="shared" si="0"/>
        <v>16</v>
      </c>
      <c r="N55" s="57" t="e">
        <f>M55/#REF!</f>
        <v>#REF!</v>
      </c>
      <c r="O55" s="16"/>
      <c r="P55" s="58"/>
      <c r="Q55" s="58"/>
      <c r="T55" s="19"/>
      <c r="U55" s="19"/>
      <c r="V55" s="19"/>
      <c r="W55" s="19"/>
      <c r="X55" s="19"/>
      <c r="Y55" s="19"/>
      <c r="Z55" s="19"/>
      <c r="AA55" s="19"/>
      <c r="AB55" s="19"/>
      <c r="AC55" s="19"/>
      <c r="AD55" s="19"/>
      <c r="AE55" s="19"/>
      <c r="AF55" s="19"/>
      <c r="AG55" s="19"/>
      <c r="AH55" s="19"/>
      <c r="AI55" s="19"/>
      <c r="AJ55" s="19"/>
    </row>
    <row r="56" spans="1:36" ht="13.2">
      <c r="A56" s="16" t="s">
        <v>208</v>
      </c>
      <c r="B56" s="16" t="s">
        <v>216</v>
      </c>
      <c r="C56" s="16" t="s">
        <v>217</v>
      </c>
      <c r="D56" s="46" t="s">
        <v>374</v>
      </c>
      <c r="E56" s="46" t="s">
        <v>123</v>
      </c>
      <c r="F56" s="16" t="s">
        <v>140</v>
      </c>
      <c r="G56" s="105">
        <v>0.56111111111111112</v>
      </c>
      <c r="H56" s="51">
        <v>0</v>
      </c>
      <c r="I56" s="16" t="s">
        <v>140</v>
      </c>
      <c r="J56" s="16" t="s">
        <v>140</v>
      </c>
      <c r="K56" s="16">
        <v>14</v>
      </c>
      <c r="L56" s="24"/>
      <c r="M56" s="24">
        <f t="shared" si="0"/>
        <v>14</v>
      </c>
      <c r="N56" s="57" t="e">
        <f>M56/#REF!</f>
        <v>#REF!</v>
      </c>
      <c r="O56" s="16"/>
      <c r="P56" s="58"/>
      <c r="Q56" s="58"/>
      <c r="T56" s="19"/>
      <c r="U56" s="19"/>
      <c r="V56" s="19"/>
      <c r="W56" s="19"/>
      <c r="X56" s="19"/>
      <c r="Y56" s="19"/>
      <c r="Z56" s="19"/>
      <c r="AA56" s="19"/>
      <c r="AB56" s="19"/>
      <c r="AC56" s="19"/>
      <c r="AD56" s="19"/>
      <c r="AE56" s="19"/>
      <c r="AF56" s="19"/>
      <c r="AG56" s="19"/>
      <c r="AH56" s="19"/>
      <c r="AI56" s="19"/>
      <c r="AJ56" s="19"/>
    </row>
    <row r="57" spans="1:36" ht="13.2">
      <c r="A57" s="85" t="s">
        <v>208</v>
      </c>
      <c r="B57" s="16" t="s">
        <v>221</v>
      </c>
      <c r="C57" s="16" t="s">
        <v>223</v>
      </c>
      <c r="D57" s="46" t="s">
        <v>376</v>
      </c>
      <c r="E57" s="46" t="s">
        <v>377</v>
      </c>
      <c r="F57" s="16" t="s">
        <v>140</v>
      </c>
      <c r="G57" s="49">
        <v>0.60763888888888884</v>
      </c>
      <c r="H57" s="51">
        <v>0</v>
      </c>
      <c r="I57" s="16" t="s">
        <v>140</v>
      </c>
      <c r="J57" s="16" t="s">
        <v>107</v>
      </c>
      <c r="K57" s="16" t="s">
        <v>29</v>
      </c>
      <c r="L57" s="24" t="s">
        <v>29</v>
      </c>
      <c r="M57" s="24">
        <f t="shared" si="0"/>
        <v>0</v>
      </c>
      <c r="N57" s="57" t="e">
        <f>M57/#REF!</f>
        <v>#REF!</v>
      </c>
      <c r="O57" s="16"/>
      <c r="P57" s="58"/>
      <c r="Q57" s="58"/>
      <c r="T57" s="19"/>
      <c r="U57" s="19"/>
      <c r="V57" s="19"/>
      <c r="W57" s="19"/>
      <c r="X57" s="19"/>
      <c r="Y57" s="19"/>
      <c r="Z57" s="19"/>
      <c r="AA57" s="19"/>
      <c r="AB57" s="19"/>
      <c r="AC57" s="19"/>
      <c r="AD57" s="19"/>
      <c r="AE57" s="19"/>
      <c r="AF57" s="19"/>
      <c r="AG57" s="19"/>
      <c r="AH57" s="19"/>
      <c r="AI57" s="19"/>
      <c r="AJ57" s="19"/>
    </row>
    <row r="58" spans="1:36" ht="13.2">
      <c r="A58" s="85" t="s">
        <v>208</v>
      </c>
      <c r="B58" s="16" t="s">
        <v>226</v>
      </c>
      <c r="C58" s="16" t="s">
        <v>227</v>
      </c>
      <c r="D58" s="46" t="s">
        <v>378</v>
      </c>
      <c r="E58" s="46" t="s">
        <v>377</v>
      </c>
      <c r="F58" s="16" t="s">
        <v>140</v>
      </c>
      <c r="G58" s="105">
        <v>0.60763888888888884</v>
      </c>
      <c r="H58" s="51">
        <v>0</v>
      </c>
      <c r="I58" s="16" t="s">
        <v>140</v>
      </c>
      <c r="J58" s="16" t="s">
        <v>140</v>
      </c>
      <c r="K58" s="16">
        <v>4</v>
      </c>
      <c r="L58" s="24">
        <v>2</v>
      </c>
      <c r="M58" s="24">
        <f t="shared" si="0"/>
        <v>6</v>
      </c>
      <c r="N58" s="57" t="e">
        <f>M58/#REF!</f>
        <v>#REF!</v>
      </c>
      <c r="O58" s="16"/>
      <c r="P58" s="58"/>
      <c r="Q58" s="58"/>
      <c r="T58" s="19"/>
      <c r="U58" s="19"/>
      <c r="V58" s="19"/>
      <c r="W58" s="19"/>
      <c r="X58" s="19"/>
      <c r="Y58" s="19"/>
      <c r="Z58" s="19"/>
      <c r="AA58" s="19"/>
      <c r="AB58" s="19"/>
      <c r="AC58" s="19"/>
      <c r="AD58" s="19"/>
      <c r="AE58" s="19"/>
      <c r="AF58" s="19"/>
      <c r="AG58" s="19"/>
      <c r="AH58" s="19"/>
      <c r="AI58" s="19"/>
      <c r="AJ58" s="19"/>
    </row>
    <row r="59" spans="1:36" ht="13.2">
      <c r="A59" s="85" t="s">
        <v>208</v>
      </c>
      <c r="B59" s="16" t="s">
        <v>234</v>
      </c>
      <c r="C59" s="16" t="s">
        <v>235</v>
      </c>
      <c r="D59" s="46" t="s">
        <v>380</v>
      </c>
      <c r="E59" s="46" t="s">
        <v>377</v>
      </c>
      <c r="F59" s="16" t="s">
        <v>140</v>
      </c>
      <c r="G59" s="105">
        <v>0.60555555555555551</v>
      </c>
      <c r="H59" s="51">
        <v>0</v>
      </c>
      <c r="I59" s="16" t="s">
        <v>140</v>
      </c>
      <c r="J59" s="16" t="s">
        <v>140</v>
      </c>
      <c r="K59" s="16">
        <v>4</v>
      </c>
      <c r="L59" s="24">
        <v>4</v>
      </c>
      <c r="M59" s="24">
        <f t="shared" si="0"/>
        <v>8</v>
      </c>
      <c r="N59" s="57" t="e">
        <f>M59/#REF!</f>
        <v>#REF!</v>
      </c>
      <c r="O59" s="19"/>
      <c r="P59" s="58"/>
      <c r="Q59" s="58"/>
      <c r="T59" s="19"/>
      <c r="U59" s="19"/>
      <c r="V59" s="19"/>
      <c r="W59" s="19"/>
      <c r="X59" s="19"/>
      <c r="Y59" s="19"/>
      <c r="Z59" s="19"/>
      <c r="AA59" s="19"/>
      <c r="AB59" s="19"/>
      <c r="AC59" s="19"/>
      <c r="AD59" s="19"/>
      <c r="AE59" s="19"/>
      <c r="AF59" s="19"/>
      <c r="AG59" s="19"/>
      <c r="AH59" s="19"/>
      <c r="AI59" s="19"/>
      <c r="AJ59" s="19"/>
    </row>
    <row r="60" spans="1:36" ht="13.2">
      <c r="A60" s="85" t="s">
        <v>208</v>
      </c>
      <c r="B60" s="16" t="s">
        <v>238</v>
      </c>
      <c r="C60" s="16" t="s">
        <v>239</v>
      </c>
      <c r="D60" s="46" t="s">
        <v>382</v>
      </c>
      <c r="E60" s="46" t="s">
        <v>377</v>
      </c>
      <c r="F60" s="16" t="s">
        <v>140</v>
      </c>
      <c r="G60" s="105">
        <v>0.60416666666666663</v>
      </c>
      <c r="H60" s="51">
        <v>0</v>
      </c>
      <c r="I60" s="16" t="s">
        <v>140</v>
      </c>
      <c r="J60" s="16" t="s">
        <v>107</v>
      </c>
      <c r="K60" s="16" t="s">
        <v>29</v>
      </c>
      <c r="L60" s="24" t="s">
        <v>29</v>
      </c>
      <c r="M60" s="24">
        <f t="shared" si="0"/>
        <v>0</v>
      </c>
      <c r="N60" s="57" t="e">
        <f>M60/#REF!</f>
        <v>#REF!</v>
      </c>
      <c r="O60" s="16"/>
      <c r="P60" s="58"/>
      <c r="Q60" s="58"/>
      <c r="T60" s="19"/>
      <c r="U60" s="19"/>
      <c r="V60" s="19"/>
      <c r="W60" s="19"/>
      <c r="X60" s="19"/>
      <c r="Y60" s="19"/>
      <c r="Z60" s="19"/>
      <c r="AA60" s="19"/>
      <c r="AB60" s="19"/>
      <c r="AC60" s="19"/>
      <c r="AD60" s="19"/>
      <c r="AE60" s="19"/>
      <c r="AF60" s="19"/>
      <c r="AG60" s="19"/>
      <c r="AH60" s="19"/>
      <c r="AI60" s="19"/>
      <c r="AJ60" s="19"/>
    </row>
    <row r="61" spans="1:36" ht="13.2">
      <c r="A61" s="16" t="s">
        <v>240</v>
      </c>
      <c r="B61" s="16" t="s">
        <v>242</v>
      </c>
      <c r="C61" s="16" t="s">
        <v>243</v>
      </c>
      <c r="D61" s="46" t="s">
        <v>384</v>
      </c>
      <c r="E61" s="46" t="s">
        <v>245</v>
      </c>
      <c r="F61" s="16" t="s">
        <v>140</v>
      </c>
      <c r="G61" s="105">
        <v>0.55694444444444446</v>
      </c>
      <c r="H61" s="51">
        <v>0</v>
      </c>
      <c r="I61" s="16" t="s">
        <v>140</v>
      </c>
      <c r="J61" s="16" t="s">
        <v>107</v>
      </c>
      <c r="K61" s="16">
        <v>9</v>
      </c>
      <c r="L61" s="24">
        <v>13</v>
      </c>
      <c r="M61" s="24">
        <f t="shared" si="0"/>
        <v>22</v>
      </c>
      <c r="N61" s="57" t="e">
        <f>M61/#REF!</f>
        <v>#REF!</v>
      </c>
      <c r="P61" s="58"/>
      <c r="Q61" s="58"/>
      <c r="T61" s="19"/>
      <c r="U61" s="19"/>
      <c r="V61" s="19"/>
      <c r="W61" s="19"/>
      <c r="X61" s="19"/>
      <c r="Y61" s="19"/>
      <c r="Z61" s="19"/>
      <c r="AA61" s="19"/>
      <c r="AB61" s="19"/>
      <c r="AC61" s="19"/>
      <c r="AD61" s="19"/>
      <c r="AE61" s="19"/>
      <c r="AF61" s="19"/>
      <c r="AG61" s="19"/>
      <c r="AH61" s="19"/>
      <c r="AI61" s="19"/>
      <c r="AJ61" s="19"/>
    </row>
    <row r="62" spans="1:36" ht="13.2">
      <c r="A62" s="16" t="s">
        <v>240</v>
      </c>
      <c r="B62" s="16" t="s">
        <v>228</v>
      </c>
      <c r="C62" s="16" t="s">
        <v>229</v>
      </c>
      <c r="D62" s="46" t="s">
        <v>386</v>
      </c>
      <c r="E62" s="46" t="s">
        <v>245</v>
      </c>
      <c r="F62" s="16" t="s">
        <v>140</v>
      </c>
      <c r="G62" s="91">
        <v>0.5625</v>
      </c>
      <c r="H62" s="51">
        <v>0</v>
      </c>
      <c r="I62" s="16" t="s">
        <v>140</v>
      </c>
      <c r="J62" s="16" t="s">
        <v>107</v>
      </c>
      <c r="K62" s="16">
        <v>3</v>
      </c>
      <c r="L62" s="24" t="s">
        <v>29</v>
      </c>
      <c r="M62" s="24">
        <f t="shared" si="0"/>
        <v>3</v>
      </c>
      <c r="N62" s="57" t="e">
        <f>M62/#REF!</f>
        <v>#REF!</v>
      </c>
      <c r="P62" s="58"/>
      <c r="Q62" s="58"/>
      <c r="T62" s="19"/>
      <c r="U62" s="19"/>
      <c r="V62" s="19"/>
      <c r="W62" s="19"/>
      <c r="X62" s="19"/>
      <c r="Y62" s="19"/>
      <c r="Z62" s="19"/>
      <c r="AA62" s="19"/>
      <c r="AB62" s="19"/>
      <c r="AC62" s="19"/>
      <c r="AD62" s="19"/>
      <c r="AE62" s="19"/>
      <c r="AF62" s="19"/>
      <c r="AG62" s="19"/>
      <c r="AH62" s="19"/>
      <c r="AI62" s="19"/>
      <c r="AJ62" s="19"/>
    </row>
    <row r="63" spans="1:36" ht="13.2">
      <c r="A63" s="16" t="s">
        <v>240</v>
      </c>
      <c r="B63" s="16" t="s">
        <v>248</v>
      </c>
      <c r="C63" s="16" t="s">
        <v>249</v>
      </c>
      <c r="D63" s="46" t="s">
        <v>387</v>
      </c>
      <c r="E63" s="46" t="s">
        <v>245</v>
      </c>
      <c r="F63" s="16" t="s">
        <v>140</v>
      </c>
      <c r="G63" s="91">
        <v>0.5625</v>
      </c>
      <c r="H63" s="51">
        <v>0</v>
      </c>
      <c r="I63" s="16" t="s">
        <v>140</v>
      </c>
      <c r="J63" s="16" t="s">
        <v>107</v>
      </c>
      <c r="K63" s="16">
        <v>5</v>
      </c>
      <c r="L63" s="24" t="s">
        <v>29</v>
      </c>
      <c r="M63" s="24">
        <f t="shared" si="0"/>
        <v>5</v>
      </c>
      <c r="N63" s="57" t="e">
        <f>M63/#REF!</f>
        <v>#REF!</v>
      </c>
      <c r="O63" s="19"/>
      <c r="P63" s="58"/>
      <c r="Q63" s="58"/>
      <c r="T63" s="19"/>
      <c r="U63" s="19"/>
      <c r="V63" s="19"/>
      <c r="W63" s="19"/>
      <c r="X63" s="19"/>
      <c r="Y63" s="19"/>
      <c r="Z63" s="19"/>
      <c r="AA63" s="19"/>
      <c r="AB63" s="19"/>
      <c r="AC63" s="19"/>
      <c r="AD63" s="19"/>
      <c r="AE63" s="19"/>
      <c r="AF63" s="19"/>
      <c r="AG63" s="19"/>
      <c r="AH63" s="19"/>
      <c r="AI63" s="19"/>
      <c r="AJ63" s="19"/>
    </row>
    <row r="64" spans="1:36" ht="13.2">
      <c r="A64" s="16" t="s">
        <v>240</v>
      </c>
      <c r="B64" s="16" t="s">
        <v>252</v>
      </c>
      <c r="C64" s="16" t="s">
        <v>253</v>
      </c>
      <c r="D64" s="46" t="s">
        <v>390</v>
      </c>
      <c r="E64" s="46" t="s">
        <v>245</v>
      </c>
      <c r="F64" s="16" t="s">
        <v>140</v>
      </c>
      <c r="G64" s="91">
        <v>0.56041666666666667</v>
      </c>
      <c r="H64" s="51">
        <v>0</v>
      </c>
      <c r="I64" s="16" t="s">
        <v>140</v>
      </c>
      <c r="J64" s="16" t="s">
        <v>140</v>
      </c>
      <c r="K64" s="16">
        <v>14</v>
      </c>
      <c r="L64" s="24">
        <v>11</v>
      </c>
      <c r="M64" s="24">
        <f t="shared" si="0"/>
        <v>25</v>
      </c>
      <c r="N64" s="57" t="e">
        <f>M64/#REF!</f>
        <v>#REF!</v>
      </c>
      <c r="O64" s="19"/>
      <c r="P64" s="58"/>
      <c r="Q64" s="58"/>
      <c r="T64" s="19"/>
      <c r="U64" s="19"/>
      <c r="V64" s="19"/>
      <c r="W64" s="19"/>
      <c r="X64" s="19"/>
      <c r="Y64" s="19"/>
      <c r="Z64" s="19"/>
      <c r="AA64" s="19"/>
      <c r="AB64" s="19"/>
      <c r="AC64" s="19"/>
      <c r="AD64" s="19"/>
      <c r="AE64" s="19"/>
      <c r="AF64" s="19"/>
      <c r="AG64" s="19"/>
      <c r="AH64" s="19"/>
      <c r="AI64" s="19"/>
      <c r="AJ64" s="19"/>
    </row>
    <row r="65" spans="1:36" ht="13.2">
      <c r="A65" s="16" t="s">
        <v>240</v>
      </c>
      <c r="B65" s="16" t="s">
        <v>255</v>
      </c>
      <c r="C65" s="16" t="s">
        <v>256</v>
      </c>
      <c r="D65" s="46" t="s">
        <v>391</v>
      </c>
      <c r="E65" s="46" t="s">
        <v>159</v>
      </c>
      <c r="F65" s="16" t="s">
        <v>107</v>
      </c>
      <c r="G65" s="51" t="s">
        <v>29</v>
      </c>
      <c r="H65" s="51" t="s">
        <v>29</v>
      </c>
      <c r="I65" s="16" t="s">
        <v>29</v>
      </c>
      <c r="J65" s="16" t="s">
        <v>29</v>
      </c>
      <c r="K65" s="16" t="s">
        <v>29</v>
      </c>
      <c r="L65" s="24" t="s">
        <v>29</v>
      </c>
      <c r="M65" s="24">
        <f t="shared" si="0"/>
        <v>0</v>
      </c>
      <c r="N65" s="57" t="e">
        <f>M65/#REF!</f>
        <v>#REF!</v>
      </c>
      <c r="O65" s="19"/>
      <c r="P65" s="58"/>
      <c r="Q65" s="58"/>
      <c r="T65" s="19"/>
      <c r="U65" s="19"/>
      <c r="V65" s="19"/>
      <c r="W65" s="19"/>
      <c r="X65" s="19"/>
      <c r="Y65" s="19"/>
      <c r="Z65" s="19"/>
      <c r="AA65" s="19"/>
      <c r="AB65" s="19"/>
      <c r="AC65" s="19"/>
      <c r="AD65" s="19"/>
      <c r="AE65" s="19"/>
      <c r="AF65" s="19"/>
      <c r="AG65" s="19"/>
      <c r="AH65" s="19"/>
      <c r="AI65" s="19"/>
      <c r="AJ65" s="19"/>
    </row>
    <row r="66" spans="1:36" ht="13.2">
      <c r="A66" s="16" t="s">
        <v>240</v>
      </c>
      <c r="B66" s="16" t="s">
        <v>258</v>
      </c>
      <c r="C66" s="16" t="s">
        <v>260</v>
      </c>
      <c r="D66" s="46" t="s">
        <v>392</v>
      </c>
      <c r="E66" s="46" t="s">
        <v>159</v>
      </c>
      <c r="F66" s="16" t="s">
        <v>140</v>
      </c>
      <c r="G66" s="49">
        <v>0.60416666666666663</v>
      </c>
      <c r="H66" s="51">
        <v>0</v>
      </c>
      <c r="I66" s="16" t="s">
        <v>140</v>
      </c>
      <c r="J66" s="16" t="s">
        <v>140</v>
      </c>
      <c r="K66" s="16">
        <v>10</v>
      </c>
      <c r="L66" s="24">
        <v>2</v>
      </c>
      <c r="M66" s="24">
        <f t="shared" si="0"/>
        <v>12</v>
      </c>
      <c r="N66" s="57" t="e">
        <f>M66/#REF!</f>
        <v>#REF!</v>
      </c>
      <c r="O66" s="19"/>
      <c r="P66" s="58"/>
      <c r="Q66" s="58"/>
      <c r="T66" s="19"/>
      <c r="U66" s="19"/>
      <c r="V66" s="19"/>
      <c r="W66" s="19"/>
      <c r="X66" s="19"/>
      <c r="Y66" s="19"/>
      <c r="Z66" s="19"/>
      <c r="AA66" s="19"/>
      <c r="AB66" s="19"/>
      <c r="AC66" s="19"/>
      <c r="AD66" s="19"/>
      <c r="AE66" s="19"/>
      <c r="AF66" s="19"/>
      <c r="AG66" s="19"/>
      <c r="AH66" s="19"/>
      <c r="AI66" s="19"/>
      <c r="AJ66" s="19"/>
    </row>
    <row r="67" spans="1:36" ht="13.2">
      <c r="A67" s="16" t="s">
        <v>240</v>
      </c>
      <c r="B67" s="16" t="s">
        <v>261</v>
      </c>
      <c r="C67" s="16" t="s">
        <v>263</v>
      </c>
      <c r="D67" s="46" t="s">
        <v>393</v>
      </c>
      <c r="E67" s="46" t="s">
        <v>159</v>
      </c>
      <c r="F67" s="16" t="s">
        <v>107</v>
      </c>
      <c r="G67" s="51" t="s">
        <v>29</v>
      </c>
      <c r="H67" s="51" t="s">
        <v>29</v>
      </c>
      <c r="I67" s="51" t="s">
        <v>29</v>
      </c>
      <c r="J67" s="51" t="s">
        <v>29</v>
      </c>
      <c r="K67" s="51" t="s">
        <v>29</v>
      </c>
      <c r="L67" s="24" t="s">
        <v>29</v>
      </c>
      <c r="M67" s="24">
        <f t="shared" si="0"/>
        <v>0</v>
      </c>
      <c r="N67" s="57" t="e">
        <f>M67/#REF!</f>
        <v>#REF!</v>
      </c>
      <c r="O67" s="19"/>
      <c r="P67" s="58"/>
      <c r="Q67" s="58"/>
      <c r="T67" s="19"/>
      <c r="U67" s="19"/>
      <c r="V67" s="19"/>
      <c r="W67" s="19"/>
      <c r="X67" s="19"/>
      <c r="Y67" s="19"/>
      <c r="Z67" s="19"/>
      <c r="AA67" s="19"/>
      <c r="AB67" s="19"/>
      <c r="AC67" s="19"/>
      <c r="AD67" s="19"/>
      <c r="AE67" s="19"/>
      <c r="AF67" s="19"/>
      <c r="AG67" s="19"/>
      <c r="AH67" s="19"/>
      <c r="AI67" s="19"/>
      <c r="AJ67" s="19"/>
    </row>
    <row r="68" spans="1:36" ht="13.2">
      <c r="A68" s="16" t="s">
        <v>240</v>
      </c>
      <c r="B68" s="16" t="s">
        <v>265</v>
      </c>
      <c r="C68" s="16" t="s">
        <v>266</v>
      </c>
      <c r="D68" s="46" t="s">
        <v>395</v>
      </c>
      <c r="E68" s="46" t="s">
        <v>159</v>
      </c>
      <c r="F68" s="16" t="s">
        <v>107</v>
      </c>
      <c r="G68" s="51" t="s">
        <v>29</v>
      </c>
      <c r="H68" s="51" t="s">
        <v>29</v>
      </c>
      <c r="I68" s="51" t="s">
        <v>29</v>
      </c>
      <c r="J68" s="51" t="s">
        <v>29</v>
      </c>
      <c r="K68" s="51" t="s">
        <v>29</v>
      </c>
      <c r="L68" s="24" t="s">
        <v>29</v>
      </c>
      <c r="M68" s="24">
        <f t="shared" si="0"/>
        <v>0</v>
      </c>
      <c r="N68" s="57" t="e">
        <f>M68/#REF!</f>
        <v>#REF!</v>
      </c>
      <c r="O68" s="19"/>
      <c r="P68" s="58"/>
      <c r="Q68" s="58"/>
      <c r="T68" s="19"/>
      <c r="U68" s="19"/>
      <c r="V68" s="19"/>
      <c r="W68" s="19"/>
      <c r="X68" s="19"/>
      <c r="Y68" s="19"/>
      <c r="Z68" s="19"/>
      <c r="AA68" s="19"/>
      <c r="AB68" s="19"/>
      <c r="AC68" s="19"/>
      <c r="AD68" s="19"/>
      <c r="AE68" s="19"/>
      <c r="AF68" s="19"/>
      <c r="AG68" s="19"/>
      <c r="AH68" s="19"/>
      <c r="AI68" s="19"/>
      <c r="AJ68" s="19"/>
    </row>
    <row r="69" spans="1:36" ht="13.2">
      <c r="A69" s="16" t="s">
        <v>268</v>
      </c>
      <c r="B69" s="16" t="s">
        <v>269</v>
      </c>
      <c r="C69" s="16" t="s">
        <v>270</v>
      </c>
      <c r="D69" s="46" t="s">
        <v>396</v>
      </c>
      <c r="E69" s="46" t="s">
        <v>214</v>
      </c>
      <c r="F69" s="16" t="s">
        <v>140</v>
      </c>
      <c r="G69" s="82">
        <v>0.65277777777777779</v>
      </c>
      <c r="H69" s="51">
        <v>0</v>
      </c>
      <c r="I69" s="16" t="s">
        <v>140</v>
      </c>
      <c r="J69" s="16" t="s">
        <v>107</v>
      </c>
      <c r="K69" s="16">
        <v>11</v>
      </c>
      <c r="L69" s="24" t="s">
        <v>29</v>
      </c>
      <c r="M69" s="24">
        <f t="shared" si="0"/>
        <v>11</v>
      </c>
      <c r="N69" s="57" t="e">
        <f>M69/#REF!</f>
        <v>#REF!</v>
      </c>
      <c r="O69" s="16" t="s">
        <v>397</v>
      </c>
      <c r="P69" s="58"/>
      <c r="Q69" s="58"/>
      <c r="T69" s="19"/>
      <c r="U69" s="19"/>
      <c r="V69" s="19"/>
      <c r="W69" s="19"/>
      <c r="X69" s="19"/>
      <c r="Y69" s="19"/>
      <c r="Z69" s="19"/>
      <c r="AA69" s="19"/>
      <c r="AB69" s="19"/>
      <c r="AC69" s="19"/>
      <c r="AD69" s="19"/>
      <c r="AE69" s="19"/>
      <c r="AF69" s="19"/>
      <c r="AG69" s="19"/>
      <c r="AH69" s="19"/>
      <c r="AI69" s="19"/>
      <c r="AJ69" s="19"/>
    </row>
    <row r="70" spans="1:36" ht="13.2">
      <c r="A70" s="16" t="s">
        <v>268</v>
      </c>
      <c r="B70" s="16" t="s">
        <v>153</v>
      </c>
      <c r="C70" s="16" t="s">
        <v>154</v>
      </c>
      <c r="D70" s="46" t="s">
        <v>398</v>
      </c>
      <c r="E70" s="46" t="s">
        <v>214</v>
      </c>
      <c r="F70" s="16" t="s">
        <v>140</v>
      </c>
      <c r="G70" s="82">
        <v>0.65277777777777779</v>
      </c>
      <c r="H70" s="51">
        <v>0</v>
      </c>
      <c r="I70" s="16" t="s">
        <v>140</v>
      </c>
      <c r="J70" s="16" t="s">
        <v>107</v>
      </c>
      <c r="K70" s="16">
        <v>10</v>
      </c>
      <c r="L70" s="24" t="s">
        <v>29</v>
      </c>
      <c r="M70" s="24">
        <f t="shared" si="0"/>
        <v>10</v>
      </c>
      <c r="N70" s="57" t="e">
        <f>M70/#REF!</f>
        <v>#REF!</v>
      </c>
      <c r="O70" s="64" t="s">
        <v>397</v>
      </c>
      <c r="P70" s="58"/>
      <c r="Q70" s="58"/>
      <c r="T70" s="19"/>
      <c r="U70" s="19"/>
      <c r="V70" s="19"/>
      <c r="W70" s="19"/>
      <c r="X70" s="19"/>
      <c r="Y70" s="19"/>
      <c r="Z70" s="19"/>
      <c r="AA70" s="19"/>
      <c r="AB70" s="19"/>
      <c r="AC70" s="19"/>
      <c r="AD70" s="19"/>
      <c r="AE70" s="19"/>
      <c r="AF70" s="19"/>
      <c r="AG70" s="19"/>
      <c r="AH70" s="19"/>
      <c r="AI70" s="19"/>
      <c r="AJ70" s="19"/>
    </row>
    <row r="71" spans="1:36" ht="13.2">
      <c r="A71" s="16" t="s">
        <v>268</v>
      </c>
      <c r="B71" s="16" t="s">
        <v>190</v>
      </c>
      <c r="C71" s="16" t="s">
        <v>191</v>
      </c>
      <c r="D71" s="46" t="s">
        <v>400</v>
      </c>
      <c r="E71" s="46" t="s">
        <v>214</v>
      </c>
      <c r="F71" s="16" t="s">
        <v>140</v>
      </c>
      <c r="G71" s="116">
        <v>0.65277777777777779</v>
      </c>
      <c r="H71" s="51">
        <v>0</v>
      </c>
      <c r="I71" s="16" t="s">
        <v>140</v>
      </c>
      <c r="J71" s="51" t="s">
        <v>107</v>
      </c>
      <c r="K71" s="16">
        <v>12</v>
      </c>
      <c r="L71" s="24" t="s">
        <v>29</v>
      </c>
      <c r="M71" s="24">
        <f t="shared" si="0"/>
        <v>12</v>
      </c>
      <c r="N71" s="57" t="e">
        <f>M71/#REF!</f>
        <v>#REF!</v>
      </c>
      <c r="O71" s="64" t="s">
        <v>397</v>
      </c>
      <c r="P71" s="58"/>
      <c r="Q71" s="58"/>
      <c r="T71" s="19"/>
      <c r="U71" s="19"/>
      <c r="V71" s="19"/>
      <c r="W71" s="19"/>
      <c r="X71" s="19"/>
      <c r="Y71" s="19"/>
      <c r="Z71" s="19"/>
      <c r="AA71" s="19"/>
      <c r="AB71" s="19"/>
      <c r="AC71" s="19"/>
      <c r="AD71" s="19"/>
      <c r="AE71" s="19"/>
      <c r="AF71" s="19"/>
      <c r="AG71" s="19"/>
      <c r="AH71" s="19"/>
      <c r="AI71" s="19"/>
      <c r="AJ71" s="19"/>
    </row>
    <row r="72" spans="1:36" ht="13.2">
      <c r="A72" s="16" t="s">
        <v>268</v>
      </c>
      <c r="B72" s="16" t="s">
        <v>277</v>
      </c>
      <c r="C72" s="16" t="s">
        <v>278</v>
      </c>
      <c r="D72" s="46" t="s">
        <v>403</v>
      </c>
      <c r="E72" s="46" t="s">
        <v>214</v>
      </c>
      <c r="F72" s="16" t="s">
        <v>140</v>
      </c>
      <c r="G72" s="116">
        <v>0.65277777777777779</v>
      </c>
      <c r="H72" s="51">
        <v>0</v>
      </c>
      <c r="I72" s="16" t="s">
        <v>140</v>
      </c>
      <c r="J72" s="16" t="s">
        <v>107</v>
      </c>
      <c r="K72" s="16">
        <v>14</v>
      </c>
      <c r="L72" s="24" t="s">
        <v>29</v>
      </c>
      <c r="M72" s="24">
        <f t="shared" si="0"/>
        <v>14</v>
      </c>
      <c r="N72" s="57" t="e">
        <f>M72/#REF!</f>
        <v>#REF!</v>
      </c>
      <c r="O72" s="64" t="s">
        <v>397</v>
      </c>
      <c r="P72" s="58"/>
      <c r="Q72" s="58"/>
      <c r="T72" s="19"/>
      <c r="U72" s="19"/>
      <c r="V72" s="19"/>
      <c r="W72" s="19"/>
      <c r="X72" s="19"/>
      <c r="Y72" s="19"/>
      <c r="Z72" s="19"/>
      <c r="AA72" s="19"/>
      <c r="AB72" s="19"/>
      <c r="AC72" s="19"/>
      <c r="AD72" s="19"/>
      <c r="AE72" s="19"/>
      <c r="AF72" s="19"/>
      <c r="AG72" s="19"/>
      <c r="AH72" s="19"/>
      <c r="AI72" s="19"/>
      <c r="AJ72" s="19"/>
    </row>
    <row r="73" spans="1:36" ht="13.2">
      <c r="A73" s="16" t="s">
        <v>268</v>
      </c>
      <c r="B73" s="16" t="s">
        <v>282</v>
      </c>
      <c r="C73" s="16" t="s">
        <v>283</v>
      </c>
      <c r="D73" s="46" t="s">
        <v>405</v>
      </c>
      <c r="E73" s="46" t="s">
        <v>195</v>
      </c>
      <c r="F73" s="16" t="s">
        <v>107</v>
      </c>
      <c r="G73" s="105"/>
      <c r="H73" s="51"/>
      <c r="I73" s="16"/>
      <c r="J73" s="16"/>
      <c r="K73" s="16" t="s">
        <v>29</v>
      </c>
      <c r="L73" s="24" t="s">
        <v>29</v>
      </c>
      <c r="M73" s="24">
        <f t="shared" si="0"/>
        <v>0</v>
      </c>
      <c r="N73" s="57" t="e">
        <f>M73/#REF!</f>
        <v>#REF!</v>
      </c>
      <c r="O73" s="19"/>
      <c r="P73" s="58"/>
      <c r="Q73" s="58"/>
      <c r="T73" s="19"/>
      <c r="U73" s="19"/>
      <c r="V73" s="19"/>
      <c r="W73" s="19"/>
      <c r="X73" s="19"/>
      <c r="Y73" s="19"/>
      <c r="Z73" s="19"/>
      <c r="AA73" s="19"/>
      <c r="AB73" s="19"/>
      <c r="AC73" s="19"/>
      <c r="AD73" s="19"/>
      <c r="AE73" s="19"/>
      <c r="AF73" s="19"/>
      <c r="AG73" s="19"/>
      <c r="AH73" s="19"/>
      <c r="AI73" s="19"/>
      <c r="AJ73" s="19"/>
    </row>
    <row r="74" spans="1:36" ht="13.2">
      <c r="A74" s="16" t="s">
        <v>268</v>
      </c>
      <c r="B74" s="16" t="s">
        <v>97</v>
      </c>
      <c r="C74" s="16" t="s">
        <v>98</v>
      </c>
      <c r="D74" s="46" t="s">
        <v>406</v>
      </c>
      <c r="E74" s="46" t="s">
        <v>195</v>
      </c>
      <c r="F74" s="16" t="s">
        <v>140</v>
      </c>
      <c r="G74" s="82">
        <v>0.69791666666666663</v>
      </c>
      <c r="H74" s="51">
        <v>0</v>
      </c>
      <c r="I74" s="16" t="s">
        <v>140</v>
      </c>
      <c r="J74" s="16" t="s">
        <v>107</v>
      </c>
      <c r="K74" s="16">
        <v>6</v>
      </c>
      <c r="L74" s="24" t="s">
        <v>29</v>
      </c>
      <c r="M74" s="24">
        <f t="shared" si="0"/>
        <v>6</v>
      </c>
      <c r="N74" s="57" t="e">
        <f>M74/#REF!</f>
        <v>#REF!</v>
      </c>
      <c r="O74" s="64" t="s">
        <v>407</v>
      </c>
      <c r="P74" s="58"/>
      <c r="Q74" s="58"/>
      <c r="T74" s="19"/>
      <c r="U74" s="19"/>
      <c r="V74" s="19"/>
      <c r="W74" s="19"/>
      <c r="X74" s="19"/>
      <c r="Y74" s="19"/>
      <c r="Z74" s="19"/>
      <c r="AA74" s="19"/>
      <c r="AB74" s="19"/>
      <c r="AC74" s="19"/>
      <c r="AD74" s="19"/>
      <c r="AE74" s="19"/>
      <c r="AF74" s="19"/>
      <c r="AG74" s="19"/>
      <c r="AH74" s="19"/>
      <c r="AI74" s="19"/>
      <c r="AJ74" s="19"/>
    </row>
    <row r="75" spans="1:36" ht="13.2">
      <c r="A75" s="16" t="s">
        <v>268</v>
      </c>
      <c r="B75" s="16" t="s">
        <v>291</v>
      </c>
      <c r="C75" s="16" t="s">
        <v>292</v>
      </c>
      <c r="D75" s="46" t="s">
        <v>408</v>
      </c>
      <c r="E75" s="46" t="s">
        <v>195</v>
      </c>
      <c r="F75" s="16" t="s">
        <v>140</v>
      </c>
      <c r="G75" s="116">
        <v>0.69791666666666663</v>
      </c>
      <c r="H75" s="51">
        <v>0</v>
      </c>
      <c r="I75" s="16" t="s">
        <v>140</v>
      </c>
      <c r="J75" s="16" t="s">
        <v>107</v>
      </c>
      <c r="K75" s="16" t="s">
        <v>29</v>
      </c>
      <c r="L75" s="24" t="s">
        <v>29</v>
      </c>
      <c r="M75" s="24">
        <f t="shared" si="0"/>
        <v>0</v>
      </c>
      <c r="N75" s="57" t="e">
        <f>M75/#REF!</f>
        <v>#REF!</v>
      </c>
      <c r="O75" s="64" t="s">
        <v>407</v>
      </c>
      <c r="P75" s="58"/>
      <c r="Q75" s="58"/>
      <c r="T75" s="19"/>
      <c r="U75" s="19"/>
      <c r="V75" s="19"/>
      <c r="W75" s="19"/>
      <c r="X75" s="19"/>
      <c r="Y75" s="19"/>
      <c r="Z75" s="19"/>
      <c r="AA75" s="19"/>
      <c r="AB75" s="19"/>
      <c r="AC75" s="19"/>
      <c r="AD75" s="19"/>
      <c r="AE75" s="19"/>
      <c r="AF75" s="19"/>
      <c r="AG75" s="19"/>
      <c r="AH75" s="19"/>
      <c r="AI75" s="19"/>
      <c r="AJ75" s="19"/>
    </row>
    <row r="76" spans="1:36" ht="13.2">
      <c r="A76" s="16" t="s">
        <v>268</v>
      </c>
      <c r="B76" s="16" t="s">
        <v>296</v>
      </c>
      <c r="C76" s="16" t="s">
        <v>297</v>
      </c>
      <c r="D76" s="46" t="s">
        <v>409</v>
      </c>
      <c r="E76" s="46" t="s">
        <v>195</v>
      </c>
      <c r="F76" s="16" t="s">
        <v>107</v>
      </c>
      <c r="G76" s="105">
        <v>0.70833333333333337</v>
      </c>
      <c r="H76" s="51">
        <v>15</v>
      </c>
      <c r="I76" s="16" t="s">
        <v>140</v>
      </c>
      <c r="J76" s="16" t="s">
        <v>140</v>
      </c>
      <c r="K76" s="16">
        <v>14</v>
      </c>
      <c r="L76" s="24">
        <v>20</v>
      </c>
      <c r="M76" s="24">
        <f t="shared" si="0"/>
        <v>34</v>
      </c>
      <c r="N76" s="57" t="e">
        <f>M76/#REF!</f>
        <v>#REF!</v>
      </c>
      <c r="O76" s="16"/>
      <c r="P76" s="58"/>
      <c r="Q76" s="58"/>
      <c r="T76" s="19"/>
      <c r="U76" s="19"/>
      <c r="V76" s="19"/>
      <c r="W76" s="19"/>
      <c r="X76" s="19"/>
      <c r="Y76" s="19"/>
      <c r="Z76" s="19"/>
      <c r="AA76" s="19"/>
      <c r="AB76" s="19"/>
      <c r="AC76" s="19"/>
      <c r="AD76" s="19"/>
      <c r="AE76" s="19"/>
      <c r="AF76" s="19"/>
      <c r="AG76" s="19"/>
      <c r="AH76" s="19"/>
      <c r="AI76" s="19"/>
      <c r="AJ76" s="19"/>
    </row>
    <row r="77" spans="1:36" ht="13.2">
      <c r="A77" s="16" t="s">
        <v>299</v>
      </c>
      <c r="B77" s="16" t="s">
        <v>300</v>
      </c>
      <c r="C77" s="16" t="s">
        <v>302</v>
      </c>
      <c r="D77" s="46" t="s">
        <v>410</v>
      </c>
      <c r="E77" s="46" t="s">
        <v>411</v>
      </c>
      <c r="F77" s="16" t="s">
        <v>140</v>
      </c>
      <c r="G77" s="49">
        <v>0.5625</v>
      </c>
      <c r="H77" s="51"/>
      <c r="I77" s="16" t="s">
        <v>140</v>
      </c>
      <c r="J77" s="16" t="s">
        <v>140</v>
      </c>
      <c r="K77" s="16">
        <v>6</v>
      </c>
      <c r="L77" s="24">
        <v>10</v>
      </c>
      <c r="M77" s="24">
        <f t="shared" si="0"/>
        <v>16</v>
      </c>
      <c r="N77" s="57" t="e">
        <f>M77/#REF!</f>
        <v>#REF!</v>
      </c>
      <c r="O77" s="16"/>
      <c r="P77" s="58"/>
      <c r="Q77" s="58"/>
      <c r="T77" s="19"/>
      <c r="U77" s="19"/>
      <c r="V77" s="19"/>
      <c r="W77" s="19"/>
      <c r="X77" s="19"/>
      <c r="Y77" s="19"/>
      <c r="Z77" s="19"/>
      <c r="AA77" s="19"/>
      <c r="AB77" s="19"/>
      <c r="AC77" s="19"/>
      <c r="AD77" s="19"/>
      <c r="AE77" s="19"/>
      <c r="AF77" s="19"/>
      <c r="AG77" s="19"/>
      <c r="AH77" s="19"/>
      <c r="AI77" s="19"/>
      <c r="AJ77" s="19"/>
    </row>
    <row r="78" spans="1:36" ht="13.2">
      <c r="A78" s="16" t="s">
        <v>306</v>
      </c>
      <c r="B78" s="16" t="s">
        <v>293</v>
      </c>
      <c r="C78" s="16" t="s">
        <v>294</v>
      </c>
      <c r="D78" s="46" t="s">
        <v>412</v>
      </c>
      <c r="E78" s="46" t="s">
        <v>411</v>
      </c>
      <c r="F78" s="16" t="s">
        <v>107</v>
      </c>
      <c r="G78" s="91"/>
      <c r="H78" s="51"/>
      <c r="I78" s="16"/>
      <c r="J78" s="16" t="s">
        <v>107</v>
      </c>
      <c r="K78" s="16">
        <v>5</v>
      </c>
      <c r="L78" s="24">
        <v>21</v>
      </c>
      <c r="M78" s="24">
        <f t="shared" si="0"/>
        <v>26</v>
      </c>
      <c r="N78" s="57" t="e">
        <f>M78/#REF!</f>
        <v>#REF!</v>
      </c>
      <c r="O78" s="16"/>
      <c r="P78" s="58"/>
      <c r="Q78" s="58"/>
      <c r="T78" s="19"/>
      <c r="U78" s="19"/>
      <c r="V78" s="19"/>
      <c r="W78" s="19"/>
      <c r="X78" s="19"/>
      <c r="Y78" s="19"/>
      <c r="Z78" s="19"/>
      <c r="AA78" s="19"/>
      <c r="AB78" s="19"/>
      <c r="AC78" s="19"/>
      <c r="AD78" s="19"/>
      <c r="AE78" s="19"/>
      <c r="AF78" s="19"/>
      <c r="AG78" s="19"/>
      <c r="AH78" s="19"/>
      <c r="AI78" s="19"/>
      <c r="AJ78" s="19"/>
    </row>
    <row r="79" spans="1:36" ht="13.2">
      <c r="A79" s="16" t="s">
        <v>306</v>
      </c>
      <c r="B79" s="16" t="s">
        <v>310</v>
      </c>
      <c r="C79" s="16" t="s">
        <v>311</v>
      </c>
      <c r="D79" s="46" t="s">
        <v>415</v>
      </c>
      <c r="E79" s="46" t="s">
        <v>411</v>
      </c>
      <c r="F79" s="16" t="s">
        <v>107</v>
      </c>
      <c r="G79" s="91"/>
      <c r="H79" s="51"/>
      <c r="I79" s="16"/>
      <c r="J79" s="16" t="s">
        <v>107</v>
      </c>
      <c r="K79" s="16" t="s">
        <v>305</v>
      </c>
      <c r="L79" s="24" t="s">
        <v>305</v>
      </c>
      <c r="M79" s="24">
        <f t="shared" si="0"/>
        <v>0</v>
      </c>
      <c r="N79" s="57" t="e">
        <f>M79/#REF!</f>
        <v>#REF!</v>
      </c>
      <c r="O79" s="16"/>
      <c r="P79" s="58"/>
      <c r="Q79" s="58"/>
      <c r="T79" s="19"/>
      <c r="U79" s="19"/>
      <c r="V79" s="19"/>
      <c r="W79" s="19"/>
      <c r="X79" s="19"/>
      <c r="Y79" s="19"/>
      <c r="Z79" s="19"/>
      <c r="AA79" s="19"/>
      <c r="AB79" s="19"/>
      <c r="AC79" s="19"/>
      <c r="AD79" s="19"/>
      <c r="AE79" s="19"/>
      <c r="AF79" s="19"/>
      <c r="AG79" s="19"/>
      <c r="AH79" s="19"/>
      <c r="AI79" s="19"/>
      <c r="AJ79" s="19"/>
    </row>
    <row r="80" spans="1:36" ht="13.2">
      <c r="A80" s="16" t="s">
        <v>306</v>
      </c>
      <c r="B80" s="16" t="s">
        <v>312</v>
      </c>
      <c r="C80" s="16" t="s">
        <v>313</v>
      </c>
      <c r="D80" s="46" t="s">
        <v>416</v>
      </c>
      <c r="E80" s="46" t="s">
        <v>411</v>
      </c>
      <c r="F80" s="16" t="s">
        <v>140</v>
      </c>
      <c r="G80" s="49">
        <v>0.5625</v>
      </c>
      <c r="H80" s="51"/>
      <c r="I80" s="16" t="s">
        <v>140</v>
      </c>
      <c r="J80" s="16" t="s">
        <v>140</v>
      </c>
      <c r="K80" s="16">
        <v>6</v>
      </c>
      <c r="L80" s="24">
        <v>3</v>
      </c>
      <c r="M80" s="24">
        <f t="shared" si="0"/>
        <v>9</v>
      </c>
      <c r="N80" s="57" t="e">
        <f>M80/#REF!</f>
        <v>#REF!</v>
      </c>
      <c r="O80" s="16"/>
      <c r="P80" s="58"/>
      <c r="Q80" s="58"/>
      <c r="T80" s="19"/>
      <c r="U80" s="19"/>
      <c r="V80" s="19"/>
      <c r="W80" s="19"/>
      <c r="X80" s="19"/>
      <c r="Y80" s="19"/>
      <c r="Z80" s="19"/>
      <c r="AA80" s="19"/>
      <c r="AB80" s="19"/>
      <c r="AC80" s="19"/>
      <c r="AD80" s="19"/>
      <c r="AE80" s="19"/>
      <c r="AF80" s="19"/>
      <c r="AG80" s="19"/>
      <c r="AH80" s="19"/>
      <c r="AI80" s="19"/>
      <c r="AJ80" s="19"/>
    </row>
    <row r="81" spans="1:36" ht="13.2">
      <c r="A81" s="85" t="s">
        <v>306</v>
      </c>
      <c r="B81" s="16" t="s">
        <v>315</v>
      </c>
      <c r="C81" s="16" t="s">
        <v>316</v>
      </c>
      <c r="D81" s="46" t="s">
        <v>418</v>
      </c>
      <c r="E81" s="46" t="s">
        <v>377</v>
      </c>
      <c r="F81" s="16" t="s">
        <v>140</v>
      </c>
      <c r="G81" s="49">
        <v>0.60416666666666663</v>
      </c>
      <c r="H81" s="79"/>
      <c r="I81" s="16" t="s">
        <v>140</v>
      </c>
      <c r="J81" s="16" t="s">
        <v>107</v>
      </c>
      <c r="K81" s="16">
        <v>5</v>
      </c>
      <c r="L81" s="24">
        <v>3</v>
      </c>
      <c r="M81" s="24">
        <f t="shared" si="0"/>
        <v>8</v>
      </c>
      <c r="N81" s="57" t="e">
        <f>M81/#REF!</f>
        <v>#REF!</v>
      </c>
      <c r="O81" s="16"/>
      <c r="P81" s="58"/>
      <c r="Q81" s="58"/>
      <c r="T81" s="19"/>
      <c r="U81" s="19"/>
      <c r="V81" s="19"/>
      <c r="W81" s="19"/>
      <c r="X81" s="19"/>
      <c r="Y81" s="19"/>
      <c r="Z81" s="19"/>
      <c r="AA81" s="19"/>
      <c r="AB81" s="19"/>
      <c r="AC81" s="19"/>
      <c r="AD81" s="19"/>
      <c r="AE81" s="19"/>
      <c r="AF81" s="19"/>
      <c r="AG81" s="19"/>
      <c r="AH81" s="19"/>
      <c r="AI81" s="19"/>
      <c r="AJ81" s="19"/>
    </row>
    <row r="82" spans="1:36" ht="13.2">
      <c r="A82" s="85" t="s">
        <v>306</v>
      </c>
      <c r="B82" s="16" t="s">
        <v>317</v>
      </c>
      <c r="C82" s="16" t="s">
        <v>318</v>
      </c>
      <c r="D82" s="46" t="s">
        <v>419</v>
      </c>
      <c r="E82" s="46" t="s">
        <v>377</v>
      </c>
      <c r="F82" s="16" t="s">
        <v>107</v>
      </c>
      <c r="G82" s="49"/>
      <c r="H82" s="79"/>
      <c r="I82" s="16"/>
      <c r="J82" s="16" t="s">
        <v>107</v>
      </c>
      <c r="K82" s="16" t="s">
        <v>305</v>
      </c>
      <c r="L82" s="24" t="s">
        <v>305</v>
      </c>
      <c r="M82" s="24">
        <f t="shared" si="0"/>
        <v>0</v>
      </c>
      <c r="N82" s="57" t="e">
        <f>M82/#REF!</f>
        <v>#REF!</v>
      </c>
      <c r="O82" s="16" t="s">
        <v>420</v>
      </c>
      <c r="P82" s="58"/>
      <c r="Q82" s="58"/>
      <c r="T82" s="19"/>
      <c r="U82" s="19"/>
      <c r="V82" s="19"/>
      <c r="W82" s="19"/>
      <c r="X82" s="19"/>
      <c r="Y82" s="19"/>
      <c r="Z82" s="19"/>
      <c r="AA82" s="19"/>
      <c r="AB82" s="19"/>
      <c r="AC82" s="19"/>
      <c r="AD82" s="19"/>
      <c r="AE82" s="19"/>
      <c r="AF82" s="19"/>
      <c r="AG82" s="19"/>
      <c r="AH82" s="19"/>
      <c r="AI82" s="19"/>
      <c r="AJ82" s="19"/>
    </row>
    <row r="83" spans="1:36" ht="13.2">
      <c r="A83" s="85" t="s">
        <v>306</v>
      </c>
      <c r="B83" s="16" t="s">
        <v>321</v>
      </c>
      <c r="C83" s="16" t="s">
        <v>322</v>
      </c>
      <c r="D83" s="46" t="s">
        <v>421</v>
      </c>
      <c r="E83" s="46" t="s">
        <v>377</v>
      </c>
      <c r="F83" s="16" t="s">
        <v>140</v>
      </c>
      <c r="G83" s="91">
        <v>0.60416666666666663</v>
      </c>
      <c r="H83" s="79"/>
      <c r="I83" s="16" t="s">
        <v>140</v>
      </c>
      <c r="J83" s="16"/>
      <c r="K83" s="16" t="s">
        <v>305</v>
      </c>
      <c r="L83" s="24" t="s">
        <v>305</v>
      </c>
      <c r="M83" s="24">
        <f t="shared" si="0"/>
        <v>0</v>
      </c>
      <c r="N83" s="57" t="e">
        <f>M83/#REF!</f>
        <v>#REF!</v>
      </c>
      <c r="O83" s="16"/>
      <c r="P83" s="58"/>
      <c r="Q83" s="58"/>
      <c r="T83" s="19"/>
      <c r="U83" s="19"/>
      <c r="V83" s="19"/>
      <c r="W83" s="19"/>
      <c r="X83" s="19"/>
      <c r="Y83" s="19"/>
      <c r="Z83" s="19"/>
      <c r="AA83" s="19"/>
      <c r="AB83" s="19"/>
      <c r="AC83" s="19"/>
      <c r="AD83" s="19"/>
      <c r="AE83" s="19"/>
      <c r="AF83" s="19"/>
      <c r="AG83" s="19"/>
      <c r="AH83" s="19"/>
      <c r="AI83" s="19"/>
      <c r="AJ83" s="19"/>
    </row>
    <row r="84" spans="1:36" ht="13.2">
      <c r="A84" s="85" t="s">
        <v>306</v>
      </c>
      <c r="B84" s="16" t="s">
        <v>319</v>
      </c>
      <c r="C84" s="16" t="s">
        <v>320</v>
      </c>
      <c r="D84" s="46" t="s">
        <v>423</v>
      </c>
      <c r="E84" s="46" t="s">
        <v>377</v>
      </c>
      <c r="F84" s="16" t="s">
        <v>140</v>
      </c>
      <c r="G84" s="49">
        <v>0.60763888888888884</v>
      </c>
      <c r="H84" s="79"/>
      <c r="I84" s="16" t="s">
        <v>140</v>
      </c>
      <c r="J84" s="16"/>
      <c r="K84" s="16" t="s">
        <v>305</v>
      </c>
      <c r="L84" s="24" t="s">
        <v>305</v>
      </c>
      <c r="M84" s="24">
        <f t="shared" si="0"/>
        <v>0</v>
      </c>
      <c r="N84" s="57" t="e">
        <f>M84/#REF!</f>
        <v>#REF!</v>
      </c>
      <c r="O84" s="16"/>
      <c r="P84" s="58"/>
      <c r="Q84" s="58"/>
      <c r="T84" s="19"/>
      <c r="U84" s="19"/>
      <c r="V84" s="19"/>
      <c r="W84" s="19"/>
      <c r="X84" s="19"/>
      <c r="Y84" s="19"/>
      <c r="Z84" s="19"/>
      <c r="AA84" s="19"/>
      <c r="AB84" s="19"/>
      <c r="AC84" s="19"/>
      <c r="AD84" s="19"/>
      <c r="AE84" s="19"/>
      <c r="AF84" s="19"/>
      <c r="AG84" s="19"/>
      <c r="AH84" s="19"/>
      <c r="AI84" s="19"/>
      <c r="AJ84" s="19"/>
    </row>
    <row r="85" spans="1:36" ht="13.2">
      <c r="A85" s="16" t="s">
        <v>324</v>
      </c>
      <c r="B85" s="16" t="s">
        <v>325</v>
      </c>
      <c r="C85" s="16" t="s">
        <v>326</v>
      </c>
      <c r="D85" s="46" t="s">
        <v>425</v>
      </c>
      <c r="E85" s="46" t="s">
        <v>411</v>
      </c>
      <c r="F85" s="16" t="s">
        <v>140</v>
      </c>
      <c r="G85" s="49">
        <v>0.5625</v>
      </c>
      <c r="H85" s="51"/>
      <c r="I85" s="16" t="s">
        <v>140</v>
      </c>
      <c r="J85" s="16" t="s">
        <v>140</v>
      </c>
      <c r="K85" s="16">
        <v>14</v>
      </c>
      <c r="L85" s="24">
        <v>16</v>
      </c>
      <c r="M85" s="24">
        <f t="shared" si="0"/>
        <v>30</v>
      </c>
      <c r="N85" s="57" t="e">
        <f>M85/#REF!</f>
        <v>#REF!</v>
      </c>
      <c r="O85" s="16"/>
      <c r="P85" s="58"/>
      <c r="Q85" s="58"/>
      <c r="T85" s="19"/>
      <c r="U85" s="19"/>
      <c r="V85" s="19"/>
      <c r="W85" s="19"/>
      <c r="X85" s="19"/>
      <c r="Y85" s="19"/>
      <c r="Z85" s="19"/>
      <c r="AA85" s="19"/>
      <c r="AB85" s="19"/>
      <c r="AC85" s="19"/>
      <c r="AD85" s="19"/>
      <c r="AE85" s="19"/>
      <c r="AF85" s="19"/>
      <c r="AG85" s="19"/>
      <c r="AH85" s="19"/>
      <c r="AI85" s="19"/>
      <c r="AJ85" s="19"/>
    </row>
    <row r="86" spans="1:36" ht="13.2">
      <c r="A86" s="16" t="s">
        <v>324</v>
      </c>
      <c r="B86" s="16" t="s">
        <v>329</v>
      </c>
      <c r="C86" s="16" t="s">
        <v>330</v>
      </c>
      <c r="D86" s="46" t="s">
        <v>427</v>
      </c>
      <c r="E86" s="46" t="s">
        <v>411</v>
      </c>
      <c r="F86" s="16" t="s">
        <v>140</v>
      </c>
      <c r="G86" s="49">
        <v>0.5625</v>
      </c>
      <c r="H86" s="51"/>
      <c r="I86" s="16" t="s">
        <v>140</v>
      </c>
      <c r="J86" s="16" t="s">
        <v>140</v>
      </c>
      <c r="K86" s="16">
        <v>13</v>
      </c>
      <c r="L86" s="24">
        <v>6</v>
      </c>
      <c r="M86" s="24">
        <f t="shared" si="0"/>
        <v>19</v>
      </c>
      <c r="N86" s="57" t="e">
        <f>M86/#REF!</f>
        <v>#REF!</v>
      </c>
      <c r="O86" s="16"/>
      <c r="P86" s="58"/>
      <c r="Q86" s="58"/>
      <c r="T86" s="19"/>
      <c r="U86" s="19"/>
      <c r="V86" s="19"/>
      <c r="W86" s="19"/>
      <c r="X86" s="19"/>
      <c r="Y86" s="19"/>
      <c r="Z86" s="19"/>
      <c r="AA86" s="19"/>
      <c r="AB86" s="19"/>
      <c r="AC86" s="19"/>
      <c r="AD86" s="19"/>
      <c r="AE86" s="19"/>
      <c r="AF86" s="19"/>
      <c r="AG86" s="19"/>
      <c r="AH86" s="19"/>
      <c r="AI86" s="19"/>
      <c r="AJ86" s="19"/>
    </row>
    <row r="87" spans="1:36" ht="13.2">
      <c r="A87" s="16" t="s">
        <v>324</v>
      </c>
      <c r="B87" s="16" t="s">
        <v>334</v>
      </c>
      <c r="C87" s="16" t="s">
        <v>335</v>
      </c>
      <c r="D87" s="46" t="s">
        <v>428</v>
      </c>
      <c r="E87" s="46" t="s">
        <v>411</v>
      </c>
      <c r="F87" s="16" t="s">
        <v>140</v>
      </c>
      <c r="G87" s="49">
        <v>0.5625</v>
      </c>
      <c r="H87" s="51"/>
      <c r="I87" s="16" t="s">
        <v>140</v>
      </c>
      <c r="J87" s="16" t="s">
        <v>140</v>
      </c>
      <c r="K87" s="16">
        <v>14</v>
      </c>
      <c r="L87" s="24">
        <v>6</v>
      </c>
      <c r="M87" s="24">
        <f t="shared" si="0"/>
        <v>20</v>
      </c>
      <c r="N87" s="57" t="e">
        <f>M87/#REF!</f>
        <v>#REF!</v>
      </c>
      <c r="O87" s="16"/>
      <c r="P87" s="58"/>
      <c r="Q87" s="58"/>
      <c r="T87" s="19"/>
      <c r="U87" s="19"/>
      <c r="V87" s="19"/>
      <c r="W87" s="19"/>
      <c r="X87" s="19"/>
      <c r="Y87" s="19"/>
      <c r="Z87" s="19"/>
      <c r="AA87" s="19"/>
      <c r="AB87" s="19"/>
      <c r="AC87" s="19"/>
      <c r="AD87" s="19"/>
      <c r="AE87" s="19"/>
      <c r="AF87" s="19"/>
      <c r="AG87" s="19"/>
      <c r="AH87" s="19"/>
      <c r="AI87" s="19"/>
      <c r="AJ87" s="19"/>
    </row>
    <row r="88" spans="1:36" ht="13.2">
      <c r="A88" s="16" t="s">
        <v>324</v>
      </c>
      <c r="B88" s="16" t="s">
        <v>338</v>
      </c>
      <c r="C88" s="16" t="s">
        <v>339</v>
      </c>
      <c r="D88" s="46" t="s">
        <v>429</v>
      </c>
      <c r="E88" s="46" t="s">
        <v>411</v>
      </c>
      <c r="F88" s="16" t="s">
        <v>140</v>
      </c>
      <c r="G88" s="91">
        <v>0.6875</v>
      </c>
      <c r="H88" s="51">
        <v>0</v>
      </c>
      <c r="I88" s="16" t="s">
        <v>140</v>
      </c>
      <c r="J88" s="16" t="s">
        <v>107</v>
      </c>
      <c r="K88" s="16">
        <v>14</v>
      </c>
      <c r="L88" s="24">
        <v>14</v>
      </c>
      <c r="M88" s="24">
        <f t="shared" si="0"/>
        <v>28</v>
      </c>
      <c r="N88" s="57" t="e">
        <f>M88/#REF!</f>
        <v>#REF!</v>
      </c>
      <c r="O88" s="16" t="s">
        <v>430</v>
      </c>
      <c r="P88" s="58"/>
      <c r="Q88" s="58"/>
      <c r="T88" s="19"/>
      <c r="U88" s="19"/>
      <c r="V88" s="19"/>
      <c r="W88" s="19"/>
      <c r="X88" s="19"/>
      <c r="Y88" s="19"/>
      <c r="Z88" s="19"/>
      <c r="AA88" s="19"/>
      <c r="AB88" s="19"/>
      <c r="AC88" s="19"/>
      <c r="AD88" s="19"/>
      <c r="AE88" s="19"/>
      <c r="AF88" s="19"/>
      <c r="AG88" s="19"/>
      <c r="AH88" s="19"/>
      <c r="AI88" s="19"/>
      <c r="AJ88" s="19"/>
    </row>
    <row r="89" spans="1:36" ht="13.2">
      <c r="A89" s="16" t="s">
        <v>324</v>
      </c>
      <c r="B89" s="16" t="s">
        <v>285</v>
      </c>
      <c r="C89" s="16" t="s">
        <v>286</v>
      </c>
      <c r="D89" s="46" t="s">
        <v>431</v>
      </c>
      <c r="E89" s="46" t="s">
        <v>272</v>
      </c>
      <c r="F89" s="16" t="s">
        <v>107</v>
      </c>
      <c r="G89" s="91"/>
      <c r="H89" s="51"/>
      <c r="I89" s="16"/>
      <c r="J89" s="16" t="s">
        <v>107</v>
      </c>
      <c r="K89" s="16" t="s">
        <v>29</v>
      </c>
      <c r="L89" s="24" t="s">
        <v>29</v>
      </c>
      <c r="M89" s="24">
        <f t="shared" si="0"/>
        <v>0</v>
      </c>
      <c r="N89" s="57" t="e">
        <f>M89/#REF!</f>
        <v>#REF!</v>
      </c>
      <c r="O89" s="16"/>
      <c r="P89" s="58"/>
      <c r="Q89" s="58"/>
      <c r="T89" s="19"/>
      <c r="U89" s="19"/>
      <c r="V89" s="19"/>
      <c r="W89" s="19"/>
      <c r="X89" s="19"/>
      <c r="Y89" s="19"/>
      <c r="Z89" s="19"/>
      <c r="AA89" s="19"/>
      <c r="AB89" s="19"/>
      <c r="AC89" s="19"/>
      <c r="AD89" s="19"/>
      <c r="AE89" s="19"/>
      <c r="AF89" s="19"/>
      <c r="AG89" s="19"/>
      <c r="AH89" s="19"/>
      <c r="AI89" s="19"/>
      <c r="AJ89" s="19"/>
    </row>
    <row r="90" spans="1:36" ht="13.2">
      <c r="A90" s="16" t="s">
        <v>324</v>
      </c>
      <c r="B90" s="16" t="s">
        <v>341</v>
      </c>
      <c r="C90" s="16" t="s">
        <v>342</v>
      </c>
      <c r="D90" s="46" t="s">
        <v>432</v>
      </c>
      <c r="E90" s="46" t="s">
        <v>272</v>
      </c>
      <c r="F90" s="16" t="s">
        <v>140</v>
      </c>
      <c r="G90" s="49">
        <v>0.61388888888888893</v>
      </c>
      <c r="H90" s="51">
        <v>9</v>
      </c>
      <c r="I90" s="16" t="s">
        <v>140</v>
      </c>
      <c r="J90" s="16" t="s">
        <v>107</v>
      </c>
      <c r="K90" s="16">
        <v>8</v>
      </c>
      <c r="L90" s="24" t="s">
        <v>29</v>
      </c>
      <c r="M90" s="24">
        <f t="shared" si="0"/>
        <v>8</v>
      </c>
      <c r="N90" s="57" t="e">
        <f>M90/#REF!</f>
        <v>#REF!</v>
      </c>
      <c r="O90" s="16"/>
      <c r="P90" s="58"/>
      <c r="Q90" s="58"/>
      <c r="T90" s="19"/>
      <c r="U90" s="19"/>
      <c r="V90" s="19"/>
      <c r="W90" s="19"/>
      <c r="X90" s="19"/>
      <c r="Y90" s="19"/>
      <c r="Z90" s="19"/>
      <c r="AA90" s="19"/>
      <c r="AB90" s="19"/>
      <c r="AC90" s="19"/>
      <c r="AD90" s="19"/>
      <c r="AE90" s="19"/>
      <c r="AF90" s="19"/>
      <c r="AG90" s="19"/>
      <c r="AH90" s="19"/>
      <c r="AI90" s="19"/>
      <c r="AJ90" s="19"/>
    </row>
    <row r="91" spans="1:36" ht="13.2">
      <c r="A91" s="16" t="s">
        <v>324</v>
      </c>
      <c r="B91" s="16" t="s">
        <v>288</v>
      </c>
      <c r="C91" s="16" t="s">
        <v>290</v>
      </c>
      <c r="D91" s="46" t="s">
        <v>433</v>
      </c>
      <c r="E91" s="46" t="s">
        <v>272</v>
      </c>
      <c r="F91" s="16" t="s">
        <v>140</v>
      </c>
      <c r="G91" s="49">
        <v>0.60833333333333328</v>
      </c>
      <c r="H91" s="51">
        <v>1</v>
      </c>
      <c r="I91" s="16" t="s">
        <v>140</v>
      </c>
      <c r="J91" s="16" t="s">
        <v>107</v>
      </c>
      <c r="K91" s="16">
        <v>4</v>
      </c>
      <c r="L91" s="24" t="s">
        <v>29</v>
      </c>
      <c r="M91" s="24">
        <f t="shared" si="0"/>
        <v>4</v>
      </c>
      <c r="N91" s="57" t="e">
        <f>M91/#REF!</f>
        <v>#REF!</v>
      </c>
      <c r="O91" s="16"/>
      <c r="P91" s="58"/>
      <c r="Q91" s="58"/>
      <c r="T91" s="19"/>
      <c r="U91" s="19"/>
      <c r="V91" s="19"/>
      <c r="W91" s="19"/>
      <c r="X91" s="19"/>
      <c r="Y91" s="19"/>
      <c r="Z91" s="19"/>
      <c r="AA91" s="19"/>
      <c r="AB91" s="19"/>
      <c r="AC91" s="19"/>
      <c r="AD91" s="19"/>
      <c r="AE91" s="19"/>
      <c r="AF91" s="19"/>
      <c r="AG91" s="19"/>
      <c r="AH91" s="19"/>
      <c r="AI91" s="19"/>
      <c r="AJ91" s="19"/>
    </row>
    <row r="92" spans="1:36" ht="13.2">
      <c r="A92" s="16" t="s">
        <v>324</v>
      </c>
      <c r="B92" s="16" t="s">
        <v>345</v>
      </c>
      <c r="C92" s="16" t="s">
        <v>347</v>
      </c>
      <c r="D92" s="46" t="s">
        <v>434</v>
      </c>
      <c r="E92" s="46" t="s">
        <v>272</v>
      </c>
      <c r="F92" s="16" t="s">
        <v>140</v>
      </c>
      <c r="G92" s="91">
        <v>0.61041666666666672</v>
      </c>
      <c r="H92" s="51">
        <v>4</v>
      </c>
      <c r="I92" s="16" t="s">
        <v>140</v>
      </c>
      <c r="J92" s="16" t="s">
        <v>107</v>
      </c>
      <c r="K92" s="16">
        <v>8</v>
      </c>
      <c r="L92" s="24">
        <v>0</v>
      </c>
      <c r="M92" s="24">
        <f t="shared" si="0"/>
        <v>8</v>
      </c>
      <c r="N92" s="57" t="e">
        <f>M92/#REF!</f>
        <v>#REF!</v>
      </c>
      <c r="O92" s="16"/>
      <c r="P92" s="58"/>
      <c r="Q92" s="58"/>
      <c r="T92" s="19"/>
      <c r="U92" s="19"/>
      <c r="V92" s="19"/>
      <c r="W92" s="19"/>
      <c r="X92" s="19"/>
      <c r="Y92" s="19"/>
      <c r="Z92" s="19"/>
      <c r="AA92" s="19"/>
      <c r="AB92" s="19"/>
      <c r="AC92" s="19"/>
      <c r="AD92" s="19"/>
      <c r="AE92" s="19"/>
      <c r="AF92" s="19"/>
      <c r="AG92" s="19"/>
      <c r="AH92" s="19"/>
      <c r="AI92" s="19"/>
      <c r="AJ92" s="19"/>
    </row>
    <row r="93" spans="1:36" ht="13.2">
      <c r="A93" s="25" t="s">
        <v>349</v>
      </c>
      <c r="B93" s="16" t="s">
        <v>350</v>
      </c>
      <c r="C93" s="16" t="s">
        <v>351</v>
      </c>
      <c r="D93" s="46" t="s">
        <v>435</v>
      </c>
      <c r="E93" s="46" t="s">
        <v>332</v>
      </c>
      <c r="F93" s="16" t="s">
        <v>140</v>
      </c>
      <c r="G93" s="105">
        <v>0.65277777777777779</v>
      </c>
      <c r="H93" s="51">
        <v>0</v>
      </c>
      <c r="I93" s="16" t="s">
        <v>140</v>
      </c>
      <c r="J93" s="16" t="s">
        <v>107</v>
      </c>
      <c r="K93" s="16">
        <v>12</v>
      </c>
      <c r="L93" s="24" t="s">
        <v>29</v>
      </c>
      <c r="M93" s="24">
        <f t="shared" si="0"/>
        <v>12</v>
      </c>
      <c r="N93" s="57" t="e">
        <f>M93/#REF!</f>
        <v>#REF!</v>
      </c>
      <c r="O93" s="16"/>
      <c r="P93" s="58"/>
      <c r="Q93" s="58"/>
      <c r="T93" s="19"/>
      <c r="U93" s="19"/>
      <c r="V93" s="19"/>
      <c r="W93" s="19"/>
      <c r="X93" s="19"/>
      <c r="Y93" s="19"/>
      <c r="Z93" s="19"/>
      <c r="AA93" s="19"/>
      <c r="AB93" s="19"/>
      <c r="AC93" s="19"/>
      <c r="AD93" s="19"/>
      <c r="AE93" s="19"/>
      <c r="AF93" s="19"/>
      <c r="AG93" s="19"/>
      <c r="AH93" s="19"/>
      <c r="AI93" s="19"/>
      <c r="AJ93" s="19"/>
    </row>
    <row r="94" spans="1:36" ht="13.2">
      <c r="A94" s="25" t="s">
        <v>349</v>
      </c>
      <c r="B94" s="16" t="s">
        <v>301</v>
      </c>
      <c r="C94" s="16" t="s">
        <v>304</v>
      </c>
      <c r="D94" s="46" t="s">
        <v>437</v>
      </c>
      <c r="E94" s="46" t="s">
        <v>332</v>
      </c>
      <c r="F94" s="16" t="s">
        <v>140</v>
      </c>
      <c r="G94" s="105">
        <v>0.65277777777777779</v>
      </c>
      <c r="H94" s="51">
        <v>0</v>
      </c>
      <c r="I94" s="16" t="s">
        <v>140</v>
      </c>
      <c r="J94" s="16" t="s">
        <v>107</v>
      </c>
      <c r="K94" s="16">
        <v>12</v>
      </c>
      <c r="L94" s="24" t="s">
        <v>29</v>
      </c>
      <c r="M94" s="24">
        <f t="shared" si="0"/>
        <v>12</v>
      </c>
      <c r="N94" s="57" t="e">
        <f>M94/#REF!</f>
        <v>#REF!</v>
      </c>
      <c r="O94" s="19"/>
      <c r="P94" s="58"/>
      <c r="Q94" s="58"/>
      <c r="T94" s="19"/>
      <c r="U94" s="19"/>
      <c r="V94" s="19"/>
      <c r="W94" s="19"/>
      <c r="X94" s="19"/>
      <c r="Y94" s="19"/>
      <c r="Z94" s="19"/>
      <c r="AA94" s="19"/>
      <c r="AB94" s="19"/>
      <c r="AC94" s="19"/>
      <c r="AD94" s="19"/>
      <c r="AE94" s="19"/>
      <c r="AF94" s="19"/>
      <c r="AG94" s="19"/>
      <c r="AH94" s="19"/>
      <c r="AI94" s="19"/>
      <c r="AJ94" s="19"/>
    </row>
    <row r="95" spans="1:36" ht="13.2">
      <c r="A95" s="25" t="s">
        <v>349</v>
      </c>
      <c r="B95" s="16" t="s">
        <v>355</v>
      </c>
      <c r="C95" s="16" t="s">
        <v>131</v>
      </c>
      <c r="D95" s="46" t="s">
        <v>438</v>
      </c>
      <c r="E95" s="46" t="s">
        <v>332</v>
      </c>
      <c r="F95" s="16" t="s">
        <v>140</v>
      </c>
      <c r="G95" s="105">
        <v>0.65277777777777779</v>
      </c>
      <c r="H95" s="51">
        <v>0</v>
      </c>
      <c r="I95" s="16" t="s">
        <v>140</v>
      </c>
      <c r="J95" s="16" t="s">
        <v>107</v>
      </c>
      <c r="K95" s="16">
        <v>13</v>
      </c>
      <c r="L95" s="24" t="s">
        <v>29</v>
      </c>
      <c r="M95" s="24">
        <f t="shared" si="0"/>
        <v>13</v>
      </c>
      <c r="N95" s="57" t="e">
        <f>M95/#REF!</f>
        <v>#REF!</v>
      </c>
      <c r="O95" s="16"/>
      <c r="P95" s="58"/>
      <c r="Q95" s="58"/>
      <c r="T95" s="19"/>
      <c r="U95" s="19"/>
      <c r="V95" s="19"/>
      <c r="W95" s="19"/>
      <c r="X95" s="19"/>
      <c r="Y95" s="19"/>
      <c r="Z95" s="19"/>
      <c r="AA95" s="19"/>
      <c r="AB95" s="19"/>
      <c r="AC95" s="19"/>
      <c r="AD95" s="19"/>
      <c r="AE95" s="19"/>
      <c r="AF95" s="19"/>
      <c r="AG95" s="19"/>
      <c r="AH95" s="19"/>
      <c r="AI95" s="19"/>
      <c r="AJ95" s="19"/>
    </row>
    <row r="96" spans="1:36" ht="13.2">
      <c r="A96" s="25" t="s">
        <v>349</v>
      </c>
      <c r="B96" s="16" t="s">
        <v>203</v>
      </c>
      <c r="C96" s="16" t="s">
        <v>204</v>
      </c>
      <c r="D96" s="46" t="s">
        <v>439</v>
      </c>
      <c r="E96" s="46" t="s">
        <v>332</v>
      </c>
      <c r="F96" s="16" t="s">
        <v>140</v>
      </c>
      <c r="G96" s="105">
        <v>0.65277777777777779</v>
      </c>
      <c r="H96" s="51">
        <v>0</v>
      </c>
      <c r="I96" s="16" t="s">
        <v>140</v>
      </c>
      <c r="J96" s="16" t="s">
        <v>107</v>
      </c>
      <c r="K96" s="16" t="s">
        <v>29</v>
      </c>
      <c r="L96" s="24" t="s">
        <v>29</v>
      </c>
      <c r="M96" s="24">
        <f t="shared" si="0"/>
        <v>0</v>
      </c>
      <c r="N96" s="57" t="e">
        <f>M96/#REF!</f>
        <v>#REF!</v>
      </c>
      <c r="O96" s="19"/>
      <c r="P96" s="58"/>
      <c r="Q96" s="58"/>
      <c r="T96" s="19"/>
      <c r="U96" s="19"/>
      <c r="V96" s="19"/>
      <c r="W96" s="19"/>
      <c r="X96" s="19"/>
      <c r="Y96" s="19"/>
      <c r="Z96" s="19"/>
      <c r="AA96" s="19"/>
      <c r="AB96" s="19"/>
      <c r="AC96" s="19"/>
      <c r="AD96" s="19"/>
      <c r="AE96" s="19"/>
      <c r="AF96" s="19"/>
      <c r="AG96" s="19"/>
      <c r="AH96" s="19"/>
      <c r="AI96" s="19"/>
      <c r="AJ96" s="19"/>
    </row>
    <row r="97" spans="1:36" ht="13.2">
      <c r="A97" s="25" t="s">
        <v>349</v>
      </c>
      <c r="B97" s="16" t="s">
        <v>232</v>
      </c>
      <c r="C97" s="16" t="s">
        <v>233</v>
      </c>
      <c r="D97" s="46" t="s">
        <v>441</v>
      </c>
      <c r="E97" s="46" t="s">
        <v>231</v>
      </c>
      <c r="F97" s="16" t="s">
        <v>140</v>
      </c>
      <c r="G97" s="97">
        <v>0.19791666666666666</v>
      </c>
      <c r="H97" s="51">
        <v>0</v>
      </c>
      <c r="I97" s="16" t="s">
        <v>140</v>
      </c>
      <c r="J97" s="16" t="s">
        <v>107</v>
      </c>
      <c r="K97" s="16">
        <v>14</v>
      </c>
      <c r="L97" s="24" t="s">
        <v>29</v>
      </c>
      <c r="M97" s="24">
        <f t="shared" si="0"/>
        <v>14</v>
      </c>
      <c r="N97" s="57" t="e">
        <f>M97/#REF!</f>
        <v>#REF!</v>
      </c>
      <c r="O97" s="16"/>
      <c r="P97" s="58"/>
      <c r="Q97" s="58"/>
      <c r="T97" s="19"/>
      <c r="U97" s="19"/>
      <c r="V97" s="19"/>
      <c r="W97" s="19"/>
      <c r="X97" s="19"/>
      <c r="Y97" s="19"/>
      <c r="Z97" s="19"/>
      <c r="AA97" s="19"/>
      <c r="AB97" s="19"/>
      <c r="AC97" s="19"/>
      <c r="AD97" s="19"/>
      <c r="AE97" s="19"/>
      <c r="AF97" s="19"/>
      <c r="AG97" s="19"/>
      <c r="AH97" s="19"/>
      <c r="AI97" s="19"/>
      <c r="AJ97" s="19"/>
    </row>
    <row r="98" spans="1:36" ht="13.2">
      <c r="A98" s="25" t="s">
        <v>349</v>
      </c>
      <c r="B98" s="16" t="s">
        <v>359</v>
      </c>
      <c r="C98" s="16" t="s">
        <v>360</v>
      </c>
      <c r="D98" s="46" t="s">
        <v>442</v>
      </c>
      <c r="E98" s="46" t="s">
        <v>231</v>
      </c>
      <c r="F98" s="16" t="s">
        <v>140</v>
      </c>
      <c r="G98" s="97">
        <v>0.19791666666666666</v>
      </c>
      <c r="H98" s="51">
        <v>0</v>
      </c>
      <c r="I98" s="16" t="s">
        <v>140</v>
      </c>
      <c r="J98" s="16" t="s">
        <v>107</v>
      </c>
      <c r="K98" s="16">
        <v>14</v>
      </c>
      <c r="L98" s="24">
        <v>7</v>
      </c>
      <c r="M98" s="24">
        <f t="shared" si="0"/>
        <v>21</v>
      </c>
      <c r="N98" s="57" t="e">
        <f>M98/#REF!</f>
        <v>#REF!</v>
      </c>
      <c r="O98" s="16"/>
      <c r="P98" s="58"/>
      <c r="Q98" s="58"/>
      <c r="T98" s="19"/>
      <c r="U98" s="19"/>
      <c r="V98" s="19"/>
      <c r="W98" s="19"/>
      <c r="X98" s="19"/>
      <c r="Y98" s="19"/>
      <c r="Z98" s="19"/>
      <c r="AA98" s="19"/>
      <c r="AB98" s="19"/>
      <c r="AC98" s="19"/>
      <c r="AD98" s="19"/>
      <c r="AE98" s="19"/>
      <c r="AF98" s="19"/>
      <c r="AG98" s="19"/>
      <c r="AH98" s="19"/>
      <c r="AI98" s="19"/>
      <c r="AJ98" s="19"/>
    </row>
    <row r="99" spans="1:36" ht="13.2">
      <c r="A99" s="25" t="s">
        <v>349</v>
      </c>
      <c r="B99" s="4" t="s">
        <v>363</v>
      </c>
      <c r="C99" s="16" t="s">
        <v>364</v>
      </c>
      <c r="D99" s="46" t="s">
        <v>443</v>
      </c>
      <c r="E99" s="46" t="s">
        <v>231</v>
      </c>
      <c r="F99" s="16" t="s">
        <v>140</v>
      </c>
      <c r="G99" s="97">
        <v>0.19791666666666666</v>
      </c>
      <c r="H99" s="51">
        <v>0</v>
      </c>
      <c r="I99" s="16" t="s">
        <v>140</v>
      </c>
      <c r="J99" s="16" t="s">
        <v>107</v>
      </c>
      <c r="K99" s="16">
        <v>14</v>
      </c>
      <c r="L99" s="24">
        <v>2</v>
      </c>
      <c r="M99" s="24">
        <f t="shared" si="0"/>
        <v>16</v>
      </c>
      <c r="N99" s="57" t="e">
        <f>M99/#REF!</f>
        <v>#REF!</v>
      </c>
      <c r="O99" s="16"/>
      <c r="P99" s="58"/>
      <c r="Q99" s="58"/>
      <c r="T99" s="19"/>
      <c r="U99" s="19"/>
      <c r="V99" s="19"/>
      <c r="W99" s="19"/>
      <c r="X99" s="19"/>
      <c r="Y99" s="19"/>
      <c r="Z99" s="19"/>
      <c r="AA99" s="19"/>
      <c r="AB99" s="19"/>
      <c r="AC99" s="19"/>
      <c r="AD99" s="19"/>
      <c r="AE99" s="19"/>
      <c r="AF99" s="19"/>
      <c r="AG99" s="19"/>
      <c r="AH99" s="19"/>
      <c r="AI99" s="19"/>
      <c r="AJ99" s="19"/>
    </row>
    <row r="100" spans="1:36" ht="13.2">
      <c r="A100" s="25" t="s">
        <v>349</v>
      </c>
      <c r="B100" s="16" t="s">
        <v>77</v>
      </c>
      <c r="C100" s="16" t="s">
        <v>79</v>
      </c>
      <c r="D100" s="46" t="s">
        <v>444</v>
      </c>
      <c r="E100" s="46" t="s">
        <v>231</v>
      </c>
      <c r="F100" s="16" t="s">
        <v>140</v>
      </c>
      <c r="G100" s="97">
        <v>0.19791666666666666</v>
      </c>
      <c r="H100" s="51">
        <v>0</v>
      </c>
      <c r="I100" s="16" t="s">
        <v>140</v>
      </c>
      <c r="J100" s="16" t="s">
        <v>107</v>
      </c>
      <c r="K100" s="16">
        <v>14</v>
      </c>
      <c r="L100" s="24">
        <v>8</v>
      </c>
      <c r="M100" s="24">
        <f t="shared" si="0"/>
        <v>22</v>
      </c>
      <c r="N100" s="57" t="e">
        <f>M100/#REF!</f>
        <v>#REF!</v>
      </c>
      <c r="O100" s="16"/>
      <c r="P100" s="58"/>
      <c r="Q100" s="58"/>
      <c r="T100" s="19"/>
      <c r="U100" s="19"/>
      <c r="V100" s="19"/>
      <c r="W100" s="19"/>
      <c r="X100" s="19"/>
      <c r="Y100" s="19"/>
      <c r="Z100" s="19"/>
      <c r="AA100" s="19"/>
      <c r="AB100" s="19"/>
      <c r="AC100" s="19"/>
      <c r="AD100" s="19"/>
      <c r="AE100" s="19"/>
      <c r="AF100" s="19"/>
      <c r="AG100" s="19"/>
      <c r="AH100" s="19"/>
      <c r="AI100" s="19"/>
      <c r="AJ100" s="19"/>
    </row>
  </sheetData>
  <customSheetViews>
    <customSheetView guid="{822965C4-1A2A-43ED-ADA6-DA5DFD6C18ED}" filter="1" showAutoFilter="1">
      <pageMargins left="0.7" right="0.7" top="0.75" bottom="0.75" header="0.3" footer="0.3"/>
      <autoFilter ref="A4:O103" xr:uid="{00000000-0000-0000-0000-000000000000}"/>
    </customSheetView>
    <customSheetView guid="{822965C4-1A2A-43ED-ADA6-DA5DFD6C18ED}" filter="1" showAutoFilter="1">
      <pageMargins left="0.7" right="0.7" top="0.75" bottom="0.75" header="0.3" footer="0.3"/>
      <autoFilter ref="A4:P103" xr:uid="{00000000-0000-0000-0000-000000000000}">
        <sortState ref="A4:P103">
          <sortCondition ref="A4:A103"/>
          <sortCondition ref="B4:B103"/>
          <sortCondition ref="E4:E103"/>
        </sortState>
      </autoFilter>
    </customSheetView>
  </customSheetViews>
  <conditionalFormatting sqref="F2:F100 I2:J100">
    <cfRule type="containsBlanks" dxfId="120" priority="1">
      <formula>LEN(TRIM(F2))=0</formula>
    </cfRule>
  </conditionalFormatting>
  <conditionalFormatting sqref="F2:F100 I2:J100">
    <cfRule type="containsText" dxfId="119" priority="2" operator="containsText" text="Yes">
      <formula>NOT(ISERROR(SEARCH(("Yes"),(F2))))</formula>
    </cfRule>
  </conditionalFormatting>
  <conditionalFormatting sqref="F2:F100 I2:J100">
    <cfRule type="containsText" dxfId="118" priority="3" operator="containsText" text="No">
      <formula>NOT(ISERROR(SEARCH(("No"),(F2))))</formula>
    </cfRule>
  </conditionalFormatting>
  <conditionalFormatting sqref="H2:H100">
    <cfRule type="containsBlanks" dxfId="117" priority="4">
      <formula>LEN(TRIM(H2))=0</formula>
    </cfRule>
  </conditionalFormatting>
  <conditionalFormatting sqref="H2:H100">
    <cfRule type="cellIs" dxfId="116" priority="5" operator="between">
      <formula>5</formula>
      <formula>15</formula>
    </cfRule>
  </conditionalFormatting>
  <conditionalFormatting sqref="H2:H100">
    <cfRule type="cellIs" dxfId="115" priority="6" operator="greaterThan">
      <formula>15</formula>
    </cfRule>
  </conditionalFormatting>
  <conditionalFormatting sqref="H2:H100">
    <cfRule type="cellIs" dxfId="114" priority="7" operator="between">
      <formula>0</formula>
      <formula>4</formula>
    </cfRule>
  </conditionalFormatting>
  <conditionalFormatting sqref="G2:G27 G29:G39 G41 G43:G100 H67:K68">
    <cfRule type="notContainsBlanks" dxfId="113" priority="8">
      <formula>LEN(TRIM(G2))&gt;0</formula>
    </cfRule>
  </conditionalFormatting>
  <conditionalFormatting sqref="J2:J100 K2:K10 L2 N2:N100 L5 L7:L8 K12:K22 K24 K28 K31:K100 I41">
    <cfRule type="cellIs" dxfId="112" priority="9" operator="greaterThan">
      <formula>0</formula>
    </cfRule>
  </conditionalFormatting>
  <dataValidations count="1">
    <dataValidation type="list" allowBlank="1" sqref="I2:J66 F2:F100 I69:J100" xr:uid="{00000000-0002-0000-0400-000000000000}">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00"/>
    <outlinePr summaryBelow="0" summaryRight="0"/>
  </sheetPr>
  <dimension ref="A1:AJ100"/>
  <sheetViews>
    <sheetView workbookViewId="0">
      <pane xSplit="2" ySplit="1" topLeftCell="C2" activePane="bottomRight" state="frozen"/>
      <selection pane="topRight" activeCell="C1" sqref="C1"/>
      <selection pane="bottomLeft" activeCell="A5" sqref="A5"/>
      <selection pane="bottomRight" activeCell="H14" sqref="H14"/>
    </sheetView>
  </sheetViews>
  <sheetFormatPr defaultColWidth="14.44140625" defaultRowHeight="15.75" customHeight="1"/>
  <cols>
    <col min="1" max="1" width="24.44140625" customWidth="1"/>
    <col min="2" max="2" width="26.6640625" customWidth="1"/>
    <col min="3" max="3" width="29.33203125" customWidth="1"/>
    <col min="4" max="4" width="15.88671875" customWidth="1"/>
    <col min="5" max="5" width="10.6640625" customWidth="1"/>
    <col min="6" max="6" width="11.44140625" customWidth="1"/>
    <col min="7" max="8" width="10.44140625" customWidth="1"/>
    <col min="9" max="9" width="11.5546875" customWidth="1"/>
    <col min="10" max="13" width="10" customWidth="1"/>
    <col min="14" max="14" width="11.109375" customWidth="1"/>
    <col min="15" max="15" width="77" customWidth="1"/>
    <col min="16" max="17" width="35.88671875" customWidth="1"/>
    <col min="18" max="18" width="15.33203125" customWidth="1"/>
  </cols>
  <sheetData>
    <row r="1" spans="1:36" ht="52.8">
      <c r="A1" s="8" t="s">
        <v>15</v>
      </c>
      <c r="B1" s="9" t="s">
        <v>16</v>
      </c>
      <c r="C1" s="9" t="s">
        <v>17</v>
      </c>
      <c r="D1" s="9" t="s">
        <v>102</v>
      </c>
      <c r="E1" s="9" t="s">
        <v>103</v>
      </c>
      <c r="F1" s="9" t="s">
        <v>104</v>
      </c>
      <c r="G1" s="8" t="s">
        <v>105</v>
      </c>
      <c r="H1" s="9" t="s">
        <v>106</v>
      </c>
      <c r="I1" s="9" t="s">
        <v>108</v>
      </c>
      <c r="J1" s="9" t="s">
        <v>109</v>
      </c>
      <c r="K1" s="9" t="s">
        <v>110</v>
      </c>
      <c r="L1" s="9" t="s">
        <v>112</v>
      </c>
      <c r="M1" s="171" t="s">
        <v>113</v>
      </c>
      <c r="N1" s="8" t="s">
        <v>115</v>
      </c>
      <c r="O1" s="9" t="s">
        <v>116</v>
      </c>
      <c r="P1" s="9"/>
      <c r="Q1" s="9"/>
      <c r="R1" s="43"/>
      <c r="S1" s="43"/>
      <c r="T1" s="15"/>
      <c r="U1" s="15"/>
      <c r="V1" s="15"/>
      <c r="W1" s="15"/>
      <c r="X1" s="15"/>
      <c r="Y1" s="15"/>
      <c r="Z1" s="15"/>
      <c r="AA1" s="15"/>
      <c r="AB1" s="15"/>
      <c r="AC1" s="15"/>
      <c r="AD1" s="15"/>
      <c r="AE1" s="15"/>
      <c r="AF1" s="15"/>
      <c r="AG1" s="15"/>
      <c r="AH1" s="15"/>
      <c r="AI1" s="15"/>
      <c r="AJ1" s="15"/>
    </row>
    <row r="2" spans="1:36" ht="13.2">
      <c r="A2" s="16" t="s">
        <v>26</v>
      </c>
      <c r="B2" s="16" t="s">
        <v>27</v>
      </c>
      <c r="C2" s="16" t="s">
        <v>28</v>
      </c>
      <c r="D2" s="46" t="s">
        <v>122</v>
      </c>
      <c r="E2" s="46" t="s">
        <v>123</v>
      </c>
      <c r="F2" s="16" t="s">
        <v>140</v>
      </c>
      <c r="G2" s="49">
        <v>0.5625</v>
      </c>
      <c r="H2" s="51"/>
      <c r="I2" s="16" t="s">
        <v>140</v>
      </c>
      <c r="J2" s="16" t="s">
        <v>107</v>
      </c>
      <c r="K2" s="16">
        <v>11</v>
      </c>
      <c r="L2" s="24">
        <v>0</v>
      </c>
      <c r="M2" s="24">
        <f t="shared" ref="M2:M10" si="0">SUMIFS(K2,L2,"&lt;&gt;*NA*")</f>
        <v>11</v>
      </c>
      <c r="N2" s="57" t="e">
        <f>M2/#REF!</f>
        <v>#REF!</v>
      </c>
      <c r="O2" s="16"/>
      <c r="P2" s="58"/>
      <c r="Q2" s="58"/>
      <c r="T2" s="19"/>
      <c r="U2" s="19"/>
      <c r="V2" s="19"/>
      <c r="W2" s="19"/>
      <c r="X2" s="19"/>
      <c r="Y2" s="19"/>
      <c r="Z2" s="19"/>
      <c r="AA2" s="19"/>
      <c r="AB2" s="19"/>
      <c r="AC2" s="19"/>
      <c r="AD2" s="19"/>
      <c r="AE2" s="19"/>
      <c r="AF2" s="19"/>
      <c r="AG2" s="19"/>
      <c r="AH2" s="19"/>
      <c r="AI2" s="19"/>
      <c r="AJ2" s="19"/>
    </row>
    <row r="3" spans="1:36" ht="13.2">
      <c r="A3" s="16" t="s">
        <v>26</v>
      </c>
      <c r="B3" s="16" t="s">
        <v>30</v>
      </c>
      <c r="C3" s="16" t="s">
        <v>31</v>
      </c>
      <c r="D3" s="46" t="s">
        <v>139</v>
      </c>
      <c r="E3" s="46" t="s">
        <v>123</v>
      </c>
      <c r="F3" s="16" t="s">
        <v>140</v>
      </c>
      <c r="G3" s="49">
        <v>0.5625</v>
      </c>
      <c r="H3" s="51"/>
      <c r="I3" s="16" t="s">
        <v>140</v>
      </c>
      <c r="J3" s="16" t="s">
        <v>107</v>
      </c>
      <c r="K3" s="16">
        <v>8</v>
      </c>
      <c r="L3" s="24">
        <v>2</v>
      </c>
      <c r="M3" s="24">
        <f t="shared" si="0"/>
        <v>8</v>
      </c>
      <c r="N3" s="57" t="e">
        <f>M3/#REF!</f>
        <v>#REF!</v>
      </c>
      <c r="O3" s="19"/>
      <c r="P3" s="58"/>
      <c r="Q3" s="58"/>
      <c r="T3" s="19"/>
      <c r="U3" s="19"/>
      <c r="V3" s="19"/>
      <c r="W3" s="19"/>
      <c r="X3" s="19"/>
      <c r="Y3" s="19"/>
      <c r="Z3" s="19"/>
      <c r="AA3" s="19"/>
      <c r="AB3" s="19"/>
      <c r="AC3" s="19"/>
      <c r="AD3" s="19"/>
      <c r="AE3" s="19"/>
      <c r="AF3" s="19"/>
      <c r="AG3" s="19"/>
      <c r="AH3" s="19"/>
      <c r="AI3" s="19"/>
      <c r="AJ3" s="19"/>
    </row>
    <row r="4" spans="1:36" ht="13.2">
      <c r="A4" s="16" t="s">
        <v>26</v>
      </c>
      <c r="B4" s="16" t="s">
        <v>32</v>
      </c>
      <c r="C4" s="16" t="s">
        <v>33</v>
      </c>
      <c r="D4" s="46" t="s">
        <v>144</v>
      </c>
      <c r="E4" s="46" t="s">
        <v>123</v>
      </c>
      <c r="F4" s="16" t="s">
        <v>140</v>
      </c>
      <c r="G4" s="49">
        <v>0.5625</v>
      </c>
      <c r="H4" s="51"/>
      <c r="I4" s="16" t="s">
        <v>140</v>
      </c>
      <c r="J4" s="16" t="s">
        <v>107</v>
      </c>
      <c r="K4" s="16">
        <v>5</v>
      </c>
      <c r="L4" s="24">
        <v>2</v>
      </c>
      <c r="M4" s="24">
        <f t="shared" si="0"/>
        <v>5</v>
      </c>
      <c r="N4" s="57" t="e">
        <f>M4/#REF!</f>
        <v>#REF!</v>
      </c>
      <c r="O4" s="64"/>
      <c r="P4" s="58"/>
      <c r="Q4" s="58"/>
      <c r="T4" s="19"/>
      <c r="U4" s="19"/>
      <c r="V4" s="19"/>
      <c r="W4" s="19"/>
      <c r="X4" s="19"/>
      <c r="Y4" s="19"/>
      <c r="Z4" s="19"/>
      <c r="AA4" s="19"/>
      <c r="AB4" s="19"/>
      <c r="AC4" s="19"/>
      <c r="AD4" s="19"/>
      <c r="AE4" s="19"/>
      <c r="AF4" s="19"/>
      <c r="AG4" s="19"/>
      <c r="AH4" s="19"/>
      <c r="AI4" s="19"/>
      <c r="AJ4" s="19"/>
    </row>
    <row r="5" spans="1:36" ht="13.2">
      <c r="A5" s="16" t="s">
        <v>26</v>
      </c>
      <c r="B5" s="16" t="s">
        <v>35</v>
      </c>
      <c r="C5" s="16" t="s">
        <v>36</v>
      </c>
      <c r="D5" s="46" t="s">
        <v>150</v>
      </c>
      <c r="E5" s="46" t="s">
        <v>123</v>
      </c>
      <c r="F5" s="16" t="s">
        <v>140</v>
      </c>
      <c r="G5" s="49">
        <v>0.5625</v>
      </c>
      <c r="H5" s="51"/>
      <c r="I5" s="16" t="s">
        <v>140</v>
      </c>
      <c r="J5" s="16" t="s">
        <v>107</v>
      </c>
      <c r="K5" s="16">
        <v>5</v>
      </c>
      <c r="L5" s="24">
        <v>0</v>
      </c>
      <c r="M5" s="24">
        <f t="shared" si="0"/>
        <v>5</v>
      </c>
      <c r="N5" s="57" t="e">
        <f>M5/#REF!</f>
        <v>#REF!</v>
      </c>
      <c r="O5" s="19"/>
      <c r="P5" s="58"/>
      <c r="Q5" s="58"/>
      <c r="T5" s="19"/>
      <c r="U5" s="19"/>
      <c r="V5" s="19"/>
      <c r="W5" s="19"/>
      <c r="X5" s="19"/>
      <c r="Y5" s="19"/>
      <c r="Z5" s="19"/>
      <c r="AA5" s="19"/>
      <c r="AB5" s="19"/>
      <c r="AC5" s="19"/>
      <c r="AD5" s="19"/>
      <c r="AE5" s="19"/>
      <c r="AF5" s="19"/>
      <c r="AG5" s="19"/>
      <c r="AH5" s="19"/>
      <c r="AI5" s="19"/>
      <c r="AJ5" s="19"/>
    </row>
    <row r="6" spans="1:36" ht="13.2">
      <c r="A6" s="16" t="s">
        <v>26</v>
      </c>
      <c r="B6" s="4" t="s">
        <v>37</v>
      </c>
      <c r="C6" s="16" t="s">
        <v>38</v>
      </c>
      <c r="D6" s="46" t="s">
        <v>158</v>
      </c>
      <c r="E6" s="46" t="s">
        <v>159</v>
      </c>
      <c r="F6" s="16" t="s">
        <v>140</v>
      </c>
      <c r="G6" s="49">
        <v>0.60416666666666663</v>
      </c>
      <c r="H6" s="51"/>
      <c r="I6" s="16" t="s">
        <v>140</v>
      </c>
      <c r="J6" s="16" t="s">
        <v>107</v>
      </c>
      <c r="K6" s="16">
        <v>13</v>
      </c>
      <c r="L6" s="24">
        <v>0</v>
      </c>
      <c r="M6" s="24">
        <f t="shared" si="0"/>
        <v>13</v>
      </c>
      <c r="N6" s="57" t="e">
        <f>M6/#REF!</f>
        <v>#REF!</v>
      </c>
      <c r="O6" s="19"/>
      <c r="P6" s="58"/>
      <c r="Q6" s="58"/>
      <c r="T6" s="19"/>
      <c r="U6" s="19"/>
      <c r="V6" s="19"/>
      <c r="W6" s="19"/>
      <c r="X6" s="19"/>
      <c r="Y6" s="19"/>
      <c r="Z6" s="19"/>
      <c r="AA6" s="19"/>
      <c r="AB6" s="19"/>
      <c r="AC6" s="19"/>
      <c r="AD6" s="19"/>
      <c r="AE6" s="19"/>
      <c r="AF6" s="19"/>
      <c r="AG6" s="19"/>
      <c r="AH6" s="19"/>
      <c r="AI6" s="19"/>
      <c r="AJ6" s="19"/>
    </row>
    <row r="7" spans="1:36" ht="13.2">
      <c r="A7" s="16" t="s">
        <v>26</v>
      </c>
      <c r="B7" s="16" t="s">
        <v>39</v>
      </c>
      <c r="C7" s="16" t="s">
        <v>40</v>
      </c>
      <c r="D7" s="46" t="s">
        <v>163</v>
      </c>
      <c r="E7" s="46" t="s">
        <v>159</v>
      </c>
      <c r="F7" s="16" t="s">
        <v>140</v>
      </c>
      <c r="G7" s="49">
        <v>0.60416666666666663</v>
      </c>
      <c r="H7" s="51"/>
      <c r="I7" s="16" t="s">
        <v>140</v>
      </c>
      <c r="J7" s="16" t="s">
        <v>107</v>
      </c>
      <c r="K7" s="4">
        <v>0</v>
      </c>
      <c r="L7" s="24">
        <v>0</v>
      </c>
      <c r="M7" s="24">
        <f t="shared" si="0"/>
        <v>0</v>
      </c>
      <c r="N7" s="57" t="e">
        <f>M7/#REF!</f>
        <v>#REF!</v>
      </c>
      <c r="O7" s="19"/>
      <c r="P7" s="58"/>
      <c r="Q7" s="58"/>
      <c r="T7" s="19"/>
      <c r="U7" s="19"/>
      <c r="V7" s="19"/>
      <c r="W7" s="19"/>
      <c r="X7" s="19"/>
      <c r="Y7" s="19"/>
      <c r="Z7" s="19"/>
      <c r="AA7" s="19"/>
      <c r="AB7" s="19"/>
      <c r="AC7" s="19"/>
      <c r="AD7" s="19"/>
      <c r="AE7" s="19"/>
      <c r="AF7" s="19"/>
      <c r="AG7" s="19"/>
      <c r="AH7" s="19"/>
      <c r="AI7" s="19"/>
      <c r="AJ7" s="19"/>
    </row>
    <row r="8" spans="1:36" ht="13.2">
      <c r="A8" s="16" t="s">
        <v>26</v>
      </c>
      <c r="B8" s="16" t="s">
        <v>41</v>
      </c>
      <c r="C8" s="16" t="s">
        <v>42</v>
      </c>
      <c r="D8" s="46" t="s">
        <v>167</v>
      </c>
      <c r="E8" s="46" t="s">
        <v>159</v>
      </c>
      <c r="F8" s="16" t="s">
        <v>140</v>
      </c>
      <c r="G8" s="49">
        <v>0.60416666666666663</v>
      </c>
      <c r="H8" s="51"/>
      <c r="I8" s="16" t="s">
        <v>140</v>
      </c>
      <c r="J8" s="16" t="s">
        <v>107</v>
      </c>
      <c r="K8" s="16">
        <v>4</v>
      </c>
      <c r="L8" s="24">
        <v>0</v>
      </c>
      <c r="M8" s="24">
        <f t="shared" si="0"/>
        <v>4</v>
      </c>
      <c r="N8" s="57" t="e">
        <f>M8/#REF!</f>
        <v>#REF!</v>
      </c>
      <c r="O8" s="16"/>
      <c r="P8" s="58"/>
      <c r="Q8" s="58"/>
      <c r="T8" s="19"/>
      <c r="U8" s="19"/>
      <c r="V8" s="19"/>
      <c r="W8" s="19"/>
      <c r="X8" s="19"/>
      <c r="Y8" s="19"/>
      <c r="Z8" s="19"/>
      <c r="AA8" s="19"/>
      <c r="AB8" s="19"/>
      <c r="AC8" s="19"/>
      <c r="AD8" s="19"/>
      <c r="AE8" s="19"/>
      <c r="AF8" s="19"/>
      <c r="AG8" s="19"/>
      <c r="AH8" s="19"/>
      <c r="AI8" s="19"/>
      <c r="AJ8" s="19"/>
    </row>
    <row r="9" spans="1:36" ht="13.2">
      <c r="A9" s="25" t="s">
        <v>44</v>
      </c>
      <c r="B9" s="16" t="s">
        <v>46</v>
      </c>
      <c r="C9" s="16" t="s">
        <v>47</v>
      </c>
      <c r="D9" s="46" t="s">
        <v>173</v>
      </c>
      <c r="E9" s="46" t="s">
        <v>174</v>
      </c>
      <c r="F9" s="16" t="s">
        <v>140</v>
      </c>
      <c r="G9" s="72">
        <v>0.65277777777777779</v>
      </c>
      <c r="H9" s="51"/>
      <c r="I9" s="16" t="s">
        <v>140</v>
      </c>
      <c r="J9" s="16" t="s">
        <v>107</v>
      </c>
      <c r="K9" s="16">
        <v>8</v>
      </c>
      <c r="L9" s="24">
        <v>0</v>
      </c>
      <c r="M9" s="24">
        <f t="shared" si="0"/>
        <v>8</v>
      </c>
      <c r="N9" s="57" t="e">
        <f>M9/#REF!</f>
        <v>#REF!</v>
      </c>
      <c r="O9" s="19"/>
      <c r="P9" s="58"/>
      <c r="Q9" s="58"/>
      <c r="T9" s="19"/>
      <c r="U9" s="19"/>
      <c r="V9" s="19"/>
      <c r="W9" s="19"/>
      <c r="X9" s="19"/>
      <c r="Y9" s="19"/>
      <c r="Z9" s="19"/>
      <c r="AA9" s="19"/>
      <c r="AB9" s="19"/>
      <c r="AC9" s="19"/>
      <c r="AD9" s="19"/>
      <c r="AE9" s="19"/>
      <c r="AF9" s="19"/>
      <c r="AG9" s="19"/>
      <c r="AH9" s="19"/>
      <c r="AI9" s="19"/>
      <c r="AJ9" s="19"/>
    </row>
    <row r="10" spans="1:36" ht="13.2">
      <c r="A10" s="25" t="s">
        <v>44</v>
      </c>
      <c r="B10" s="16" t="s">
        <v>48</v>
      </c>
      <c r="C10" s="16" t="s">
        <v>49</v>
      </c>
      <c r="D10" s="46" t="s">
        <v>179</v>
      </c>
      <c r="E10" s="46" t="s">
        <v>174</v>
      </c>
      <c r="F10" s="16" t="s">
        <v>140</v>
      </c>
      <c r="G10" s="72">
        <v>0.65277777777777779</v>
      </c>
      <c r="H10" s="51"/>
      <c r="I10" s="16" t="s">
        <v>140</v>
      </c>
      <c r="J10" s="16" t="s">
        <v>107</v>
      </c>
      <c r="K10" s="16">
        <v>14</v>
      </c>
      <c r="L10" s="24">
        <v>0</v>
      </c>
      <c r="M10" s="24">
        <f t="shared" si="0"/>
        <v>14</v>
      </c>
      <c r="N10" s="57" t="e">
        <f>M10/#REF!</f>
        <v>#REF!</v>
      </c>
      <c r="O10" s="19"/>
      <c r="P10" s="58"/>
      <c r="Q10" s="58"/>
      <c r="T10" s="19"/>
      <c r="U10" s="19"/>
      <c r="V10" s="19"/>
      <c r="W10" s="19"/>
      <c r="X10" s="19"/>
      <c r="Y10" s="19"/>
      <c r="Z10" s="19"/>
      <c r="AA10" s="19"/>
      <c r="AB10" s="19"/>
      <c r="AC10" s="19"/>
      <c r="AD10" s="19"/>
      <c r="AE10" s="19"/>
      <c r="AF10" s="19"/>
      <c r="AG10" s="19"/>
      <c r="AH10" s="19"/>
      <c r="AI10" s="19"/>
      <c r="AJ10" s="19"/>
    </row>
    <row r="11" spans="1:36" ht="13.2">
      <c r="A11" s="25" t="s">
        <v>44</v>
      </c>
      <c r="B11" s="16" t="s">
        <v>54</v>
      </c>
      <c r="C11" s="16" t="s">
        <v>55</v>
      </c>
      <c r="D11" s="46" t="s">
        <v>182</v>
      </c>
      <c r="E11" s="46" t="s">
        <v>174</v>
      </c>
      <c r="F11" s="16" t="s">
        <v>140</v>
      </c>
      <c r="G11" s="72">
        <v>0.65277777777777779</v>
      </c>
      <c r="H11" s="51"/>
      <c r="I11" s="16" t="s">
        <v>140</v>
      </c>
      <c r="J11" s="16" t="s">
        <v>107</v>
      </c>
      <c r="K11" s="4">
        <v>23</v>
      </c>
      <c r="L11" s="24">
        <v>4</v>
      </c>
      <c r="M11" s="24">
        <f>SUMIFS(K11,K11,"&lt;&gt;*NA*")</f>
        <v>23</v>
      </c>
      <c r="N11" s="57" t="e">
        <f>M11/#REF!</f>
        <v>#REF!</v>
      </c>
      <c r="O11" s="19"/>
      <c r="P11" s="58"/>
      <c r="Q11" s="58"/>
      <c r="T11" s="19"/>
      <c r="U11" s="19"/>
      <c r="V11" s="19"/>
      <c r="W11" s="19"/>
      <c r="X11" s="19"/>
      <c r="Y11" s="19"/>
      <c r="Z11" s="19"/>
      <c r="AA11" s="19"/>
      <c r="AB11" s="19"/>
      <c r="AC11" s="19"/>
      <c r="AD11" s="19"/>
      <c r="AE11" s="19"/>
      <c r="AF11" s="19"/>
      <c r="AG11" s="19"/>
      <c r="AH11" s="19"/>
      <c r="AI11" s="19"/>
      <c r="AJ11" s="19"/>
    </row>
    <row r="12" spans="1:36" ht="13.2">
      <c r="A12" s="25" t="s">
        <v>44</v>
      </c>
      <c r="B12" s="16" t="s">
        <v>56</v>
      </c>
      <c r="C12" s="16" t="s">
        <v>57</v>
      </c>
      <c r="D12" s="46" t="s">
        <v>186</v>
      </c>
      <c r="E12" s="46" t="s">
        <v>174</v>
      </c>
      <c r="F12" s="16" t="s">
        <v>140</v>
      </c>
      <c r="G12" s="72">
        <v>0.65277777777777779</v>
      </c>
      <c r="H12" s="51"/>
      <c r="I12" s="16" t="s">
        <v>140</v>
      </c>
      <c r="J12" s="16" t="s">
        <v>140</v>
      </c>
      <c r="K12" s="16">
        <v>19</v>
      </c>
      <c r="L12" s="24">
        <v>6</v>
      </c>
      <c r="M12" s="24">
        <f>SUMIFS(K12,K12,"&lt;&gt;*NA*")</f>
        <v>19</v>
      </c>
      <c r="N12" s="57" t="e">
        <f>M12/#REF!</f>
        <v>#REF!</v>
      </c>
      <c r="O12" s="19"/>
      <c r="P12" s="58"/>
      <c r="Q12" s="58"/>
      <c r="T12" s="19"/>
      <c r="U12" s="19"/>
      <c r="V12" s="19"/>
      <c r="W12" s="19"/>
      <c r="X12" s="19"/>
      <c r="Y12" s="19"/>
      <c r="Z12" s="19"/>
      <c r="AA12" s="19"/>
      <c r="AB12" s="19"/>
      <c r="AC12" s="19"/>
      <c r="AD12" s="19"/>
      <c r="AE12" s="19"/>
      <c r="AF12" s="19"/>
      <c r="AG12" s="19"/>
      <c r="AH12" s="19"/>
      <c r="AI12" s="19"/>
      <c r="AJ12" s="19"/>
    </row>
    <row r="13" spans="1:36" ht="13.2">
      <c r="A13" s="25" t="s">
        <v>44</v>
      </c>
      <c r="B13" s="16" t="s">
        <v>58</v>
      </c>
      <c r="C13" s="16" t="s">
        <v>59</v>
      </c>
      <c r="D13" s="46" t="s">
        <v>193</v>
      </c>
      <c r="E13" s="46" t="s">
        <v>195</v>
      </c>
      <c r="F13" s="16" t="s">
        <v>140</v>
      </c>
      <c r="G13" s="49">
        <v>0.69791666666666663</v>
      </c>
      <c r="H13" s="51"/>
      <c r="I13" s="16" t="s">
        <v>107</v>
      </c>
      <c r="J13" s="16" t="s">
        <v>107</v>
      </c>
      <c r="K13" s="16">
        <v>3</v>
      </c>
      <c r="L13" s="24">
        <v>0</v>
      </c>
      <c r="M13" s="24">
        <f>SUMIFS(K13,K13,"&lt;&gt;*NA*")</f>
        <v>3</v>
      </c>
      <c r="N13" s="57" t="e">
        <f>M13/#REF!</f>
        <v>#REF!</v>
      </c>
      <c r="O13" s="36"/>
      <c r="P13" s="58"/>
      <c r="Q13" s="58"/>
      <c r="T13" s="19"/>
      <c r="U13" s="19"/>
      <c r="V13" s="19"/>
      <c r="W13" s="19"/>
      <c r="X13" s="19"/>
      <c r="Y13" s="19"/>
      <c r="Z13" s="19"/>
      <c r="AA13" s="19"/>
      <c r="AB13" s="19"/>
      <c r="AC13" s="19"/>
      <c r="AD13" s="19"/>
      <c r="AE13" s="19"/>
      <c r="AF13" s="19"/>
      <c r="AG13" s="19"/>
      <c r="AH13" s="19"/>
      <c r="AI13" s="19"/>
      <c r="AJ13" s="19"/>
    </row>
    <row r="14" spans="1:36" ht="13.2">
      <c r="A14" s="4" t="s">
        <v>44</v>
      </c>
      <c r="B14" s="16" t="s">
        <v>60</v>
      </c>
      <c r="C14" s="16" t="s">
        <v>61</v>
      </c>
      <c r="D14" s="46" t="s">
        <v>200</v>
      </c>
      <c r="E14" s="46" t="s">
        <v>195</v>
      </c>
      <c r="F14" s="16" t="s">
        <v>140</v>
      </c>
      <c r="G14" s="49">
        <v>0.69791666666666663</v>
      </c>
      <c r="H14" s="79"/>
      <c r="I14" s="16" t="s">
        <v>107</v>
      </c>
      <c r="J14" s="16" t="s">
        <v>107</v>
      </c>
      <c r="K14" s="16" t="s">
        <v>29</v>
      </c>
      <c r="L14" s="24" t="s">
        <v>29</v>
      </c>
      <c r="M14" s="24">
        <f>SUMIFS(K14,K14,"&lt;&gt;*NA*")</f>
        <v>0</v>
      </c>
      <c r="N14" s="57" t="e">
        <f>M14/#REF!</f>
        <v>#REF!</v>
      </c>
      <c r="O14" s="19"/>
      <c r="P14" s="58"/>
      <c r="Q14" s="58"/>
      <c r="T14" s="19"/>
      <c r="U14" s="19"/>
      <c r="V14" s="19"/>
      <c r="W14" s="19"/>
      <c r="X14" s="19"/>
      <c r="Y14" s="19"/>
      <c r="Z14" s="19"/>
      <c r="AA14" s="19"/>
      <c r="AB14" s="19"/>
      <c r="AC14" s="19"/>
      <c r="AD14" s="19"/>
      <c r="AE14" s="19"/>
      <c r="AF14" s="19"/>
      <c r="AG14" s="19"/>
      <c r="AH14" s="19"/>
      <c r="AI14" s="19"/>
      <c r="AJ14" s="19"/>
    </row>
    <row r="15" spans="1:36" ht="13.2">
      <c r="A15" s="25" t="s">
        <v>44</v>
      </c>
      <c r="B15" s="16" t="s">
        <v>62</v>
      </c>
      <c r="C15" s="16" t="s">
        <v>63</v>
      </c>
      <c r="D15" s="46" t="s">
        <v>207</v>
      </c>
      <c r="E15" s="46" t="s">
        <v>195</v>
      </c>
      <c r="F15" s="16" t="s">
        <v>140</v>
      </c>
      <c r="G15" s="49">
        <v>0.69791666666666663</v>
      </c>
      <c r="H15" s="79"/>
      <c r="I15" s="16" t="s">
        <v>140</v>
      </c>
      <c r="J15" s="16" t="s">
        <v>107</v>
      </c>
      <c r="K15" s="16">
        <v>6</v>
      </c>
      <c r="L15" s="24">
        <v>2</v>
      </c>
      <c r="M15" s="24">
        <f>SUMIFS(K15,K15,"&lt;&gt;*NA*")</f>
        <v>6</v>
      </c>
      <c r="N15" s="57" t="e">
        <f>M15/#REF!</f>
        <v>#REF!</v>
      </c>
      <c r="O15" s="16"/>
      <c r="P15" s="58"/>
      <c r="Q15" s="58"/>
      <c r="T15" s="19"/>
      <c r="U15" s="19"/>
      <c r="V15" s="19"/>
      <c r="W15" s="19"/>
      <c r="X15" s="19"/>
      <c r="Y15" s="19"/>
      <c r="Z15" s="19"/>
      <c r="AA15" s="19"/>
      <c r="AB15" s="19"/>
      <c r="AC15" s="19"/>
      <c r="AD15" s="19"/>
      <c r="AE15" s="19"/>
      <c r="AF15" s="19"/>
      <c r="AG15" s="19"/>
      <c r="AH15" s="19"/>
      <c r="AI15" s="19"/>
      <c r="AJ15" s="19"/>
    </row>
    <row r="16" spans="1:36" ht="13.2">
      <c r="A16" s="16" t="s">
        <v>64</v>
      </c>
      <c r="B16" s="16" t="s">
        <v>65</v>
      </c>
      <c r="C16" s="16" t="s">
        <v>66</v>
      </c>
      <c r="D16" s="46" t="s">
        <v>213</v>
      </c>
      <c r="E16" s="46" t="s">
        <v>214</v>
      </c>
      <c r="F16" s="16" t="s">
        <v>140</v>
      </c>
      <c r="G16" s="82">
        <v>0.65277777777777779</v>
      </c>
      <c r="H16" s="79"/>
      <c r="I16" s="16" t="s">
        <v>140</v>
      </c>
      <c r="J16" s="16" t="s">
        <v>140</v>
      </c>
      <c r="K16" s="16">
        <v>20</v>
      </c>
      <c r="L16" s="24">
        <v>8</v>
      </c>
      <c r="M16" s="24">
        <f>SUMIFS(K16,L16,"&lt;&gt;*NA*")</f>
        <v>20</v>
      </c>
      <c r="N16" s="57" t="e">
        <f>M16/#REF!</f>
        <v>#REF!</v>
      </c>
      <c r="O16" s="19"/>
      <c r="P16" s="58"/>
      <c r="Q16" s="58"/>
      <c r="T16" s="19"/>
      <c r="U16" s="19"/>
      <c r="V16" s="19"/>
      <c r="W16" s="19"/>
      <c r="X16" s="19"/>
      <c r="Y16" s="19"/>
      <c r="Z16" s="19"/>
      <c r="AA16" s="19"/>
      <c r="AB16" s="19"/>
      <c r="AC16" s="19"/>
      <c r="AD16" s="19"/>
      <c r="AE16" s="19"/>
      <c r="AF16" s="19"/>
      <c r="AG16" s="19"/>
      <c r="AH16" s="19"/>
      <c r="AI16" s="19"/>
      <c r="AJ16" s="19"/>
    </row>
    <row r="17" spans="1:36" ht="13.2">
      <c r="A17" s="16" t="s">
        <v>64</v>
      </c>
      <c r="B17" s="16" t="s">
        <v>68</v>
      </c>
      <c r="C17" s="16" t="s">
        <v>69</v>
      </c>
      <c r="D17" s="46" t="s">
        <v>218</v>
      </c>
      <c r="E17" s="46" t="s">
        <v>214</v>
      </c>
      <c r="F17" s="16" t="s">
        <v>140</v>
      </c>
      <c r="G17" s="72">
        <v>0.6479166666666667</v>
      </c>
      <c r="H17" s="51"/>
      <c r="I17" s="16" t="s">
        <v>140</v>
      </c>
      <c r="J17" s="16" t="s">
        <v>107</v>
      </c>
      <c r="K17" s="16">
        <v>12</v>
      </c>
      <c r="L17" s="24" t="s">
        <v>29</v>
      </c>
      <c r="M17" s="24">
        <f t="shared" ref="M17:M92" si="1">SUMIFS(K17,K17,"&lt;&gt;*NA*")</f>
        <v>12</v>
      </c>
      <c r="N17" s="57" t="e">
        <f>M17/#REF!</f>
        <v>#REF!</v>
      </c>
      <c r="O17" s="16"/>
      <c r="P17" s="58"/>
      <c r="Q17" s="58"/>
      <c r="T17" s="19"/>
      <c r="U17" s="19"/>
      <c r="V17" s="19"/>
      <c r="W17" s="19"/>
      <c r="X17" s="19"/>
      <c r="Y17" s="19"/>
      <c r="Z17" s="19"/>
      <c r="AA17" s="19"/>
      <c r="AB17" s="19"/>
      <c r="AC17" s="19"/>
      <c r="AD17" s="19"/>
      <c r="AE17" s="19"/>
      <c r="AF17" s="19"/>
      <c r="AG17" s="19"/>
      <c r="AH17" s="19"/>
      <c r="AI17" s="19"/>
      <c r="AJ17" s="19"/>
    </row>
    <row r="18" spans="1:36" ht="13.2">
      <c r="A18" s="16" t="s">
        <v>64</v>
      </c>
      <c r="B18" s="16" t="s">
        <v>70</v>
      </c>
      <c r="C18" s="16" t="s">
        <v>71</v>
      </c>
      <c r="D18" s="46" t="s">
        <v>220</v>
      </c>
      <c r="E18" s="46" t="s">
        <v>214</v>
      </c>
      <c r="F18" s="16" t="s">
        <v>140</v>
      </c>
      <c r="G18" s="72">
        <v>0.64930555555555558</v>
      </c>
      <c r="H18" s="51"/>
      <c r="I18" s="16" t="s">
        <v>140</v>
      </c>
      <c r="J18" s="16" t="s">
        <v>140</v>
      </c>
      <c r="K18" s="16">
        <v>25</v>
      </c>
      <c r="L18" s="24">
        <v>8</v>
      </c>
      <c r="M18" s="24">
        <f t="shared" si="1"/>
        <v>25</v>
      </c>
      <c r="N18" s="57" t="e">
        <f>M18/#REF!</f>
        <v>#REF!</v>
      </c>
      <c r="O18" s="19"/>
      <c r="P18" s="58"/>
      <c r="Q18" s="58"/>
      <c r="T18" s="19"/>
      <c r="U18" s="19"/>
      <c r="V18" s="19"/>
      <c r="W18" s="19"/>
      <c r="X18" s="19"/>
      <c r="Y18" s="19"/>
      <c r="Z18" s="19"/>
      <c r="AA18" s="19"/>
      <c r="AB18" s="19"/>
      <c r="AC18" s="19"/>
      <c r="AD18" s="19"/>
      <c r="AE18" s="19"/>
      <c r="AF18" s="19"/>
      <c r="AG18" s="19"/>
      <c r="AH18" s="19"/>
      <c r="AI18" s="19"/>
      <c r="AJ18" s="19"/>
    </row>
    <row r="19" spans="1:36" ht="13.2">
      <c r="A19" s="16" t="s">
        <v>64</v>
      </c>
      <c r="B19" s="16" t="s">
        <v>72</v>
      </c>
      <c r="C19" s="16" t="s">
        <v>73</v>
      </c>
      <c r="D19" s="46" t="s">
        <v>225</v>
      </c>
      <c r="E19" s="46" t="s">
        <v>214</v>
      </c>
      <c r="F19" s="16" t="s">
        <v>140</v>
      </c>
      <c r="G19" s="72">
        <v>0.6479166666666667</v>
      </c>
      <c r="H19" s="51"/>
      <c r="I19" s="16" t="s">
        <v>140</v>
      </c>
      <c r="J19" s="16" t="s">
        <v>140</v>
      </c>
      <c r="K19" s="16">
        <v>1</v>
      </c>
      <c r="L19" s="24">
        <v>0</v>
      </c>
      <c r="M19" s="24">
        <f t="shared" si="1"/>
        <v>1</v>
      </c>
      <c r="N19" s="57" t="e">
        <f>M19/#REF!</f>
        <v>#REF!</v>
      </c>
      <c r="O19" s="19"/>
      <c r="P19" s="58"/>
      <c r="Q19" s="58"/>
      <c r="T19" s="19"/>
      <c r="U19" s="19"/>
      <c r="V19" s="19"/>
      <c r="W19" s="19"/>
      <c r="X19" s="19"/>
      <c r="Y19" s="19"/>
      <c r="Z19" s="19"/>
      <c r="AA19" s="19"/>
      <c r="AB19" s="19"/>
      <c r="AC19" s="19"/>
      <c r="AD19" s="19"/>
      <c r="AE19" s="19"/>
      <c r="AF19" s="19"/>
      <c r="AG19" s="19"/>
      <c r="AH19" s="19"/>
      <c r="AI19" s="19"/>
      <c r="AJ19" s="19"/>
    </row>
    <row r="20" spans="1:36" ht="13.2">
      <c r="A20" s="16" t="s">
        <v>64</v>
      </c>
      <c r="B20" s="16" t="s">
        <v>74</v>
      </c>
      <c r="C20" s="16" t="s">
        <v>75</v>
      </c>
      <c r="D20" s="46" t="s">
        <v>230</v>
      </c>
      <c r="E20" s="46" t="s">
        <v>231</v>
      </c>
      <c r="F20" s="16" t="s">
        <v>140</v>
      </c>
      <c r="G20" s="49">
        <v>0.69444444444444442</v>
      </c>
      <c r="H20" s="51"/>
      <c r="I20" s="16" t="s">
        <v>140</v>
      </c>
      <c r="J20" s="16" t="s">
        <v>107</v>
      </c>
      <c r="K20" s="16">
        <v>11</v>
      </c>
      <c r="L20" s="24" t="s">
        <v>29</v>
      </c>
      <c r="M20" s="24">
        <f t="shared" si="1"/>
        <v>11</v>
      </c>
      <c r="N20" s="57" t="e">
        <f>M20/#REF!</f>
        <v>#REF!</v>
      </c>
      <c r="O20" s="19"/>
      <c r="P20" s="58"/>
      <c r="Q20" s="58"/>
      <c r="T20" s="19"/>
      <c r="U20" s="19"/>
      <c r="V20" s="19"/>
      <c r="W20" s="19"/>
      <c r="X20" s="19"/>
      <c r="Y20" s="19"/>
      <c r="Z20" s="19"/>
      <c r="AA20" s="19"/>
      <c r="AB20" s="19"/>
      <c r="AC20" s="19"/>
      <c r="AD20" s="19"/>
      <c r="AE20" s="19"/>
      <c r="AF20" s="19"/>
      <c r="AG20" s="19"/>
      <c r="AH20" s="19"/>
      <c r="AI20" s="19"/>
      <c r="AJ20" s="19"/>
    </row>
    <row r="21" spans="1:36" ht="13.2">
      <c r="A21" s="16" t="s">
        <v>64</v>
      </c>
      <c r="B21" s="16" t="s">
        <v>78</v>
      </c>
      <c r="C21" s="16" t="s">
        <v>80</v>
      </c>
      <c r="D21" s="46" t="s">
        <v>237</v>
      </c>
      <c r="E21" s="46" t="s">
        <v>231</v>
      </c>
      <c r="F21" s="16" t="s">
        <v>140</v>
      </c>
      <c r="G21" s="49">
        <v>0.69791666666666663</v>
      </c>
      <c r="H21" s="79"/>
      <c r="I21" s="16" t="s">
        <v>140</v>
      </c>
      <c r="J21" s="16" t="s">
        <v>107</v>
      </c>
      <c r="K21" s="16">
        <v>3</v>
      </c>
      <c r="L21" s="24">
        <v>2</v>
      </c>
      <c r="M21" s="24">
        <f t="shared" si="1"/>
        <v>3</v>
      </c>
      <c r="N21" s="57" t="e">
        <f>M21/#REF!</f>
        <v>#REF!</v>
      </c>
      <c r="O21" s="19"/>
      <c r="P21" s="58"/>
      <c r="Q21" s="58"/>
      <c r="T21" s="19"/>
      <c r="U21" s="19"/>
      <c r="V21" s="19"/>
      <c r="W21" s="19"/>
      <c r="X21" s="19"/>
      <c r="Y21" s="19"/>
      <c r="Z21" s="19"/>
      <c r="AA21" s="19"/>
      <c r="AB21" s="19"/>
      <c r="AC21" s="19"/>
      <c r="AD21" s="19"/>
      <c r="AE21" s="19"/>
      <c r="AF21" s="19"/>
      <c r="AG21" s="19"/>
      <c r="AH21" s="19"/>
      <c r="AI21" s="19"/>
      <c r="AJ21" s="19"/>
    </row>
    <row r="22" spans="1:36" ht="13.2">
      <c r="A22" s="16" t="s">
        <v>64</v>
      </c>
      <c r="B22" s="4" t="s">
        <v>81</v>
      </c>
      <c r="C22" s="16" t="s">
        <v>82</v>
      </c>
      <c r="D22" s="46" t="s">
        <v>241</v>
      </c>
      <c r="E22" s="46" t="s">
        <v>231</v>
      </c>
      <c r="F22" s="16" t="s">
        <v>140</v>
      </c>
      <c r="G22" s="49">
        <v>0.69791666666666663</v>
      </c>
      <c r="H22" s="79"/>
      <c r="I22" s="16" t="s">
        <v>140</v>
      </c>
      <c r="J22" s="16" t="s">
        <v>107</v>
      </c>
      <c r="K22" s="16">
        <v>3</v>
      </c>
      <c r="L22" s="24" t="s">
        <v>29</v>
      </c>
      <c r="M22" s="24">
        <f t="shared" si="1"/>
        <v>3</v>
      </c>
      <c r="N22" s="57" t="e">
        <f>M22/#REF!</f>
        <v>#REF!</v>
      </c>
      <c r="O22" s="19"/>
      <c r="P22" s="58"/>
      <c r="Q22" s="58"/>
      <c r="T22" s="19"/>
      <c r="U22" s="19"/>
      <c r="V22" s="19"/>
      <c r="W22" s="19"/>
      <c r="X22" s="19"/>
      <c r="Y22" s="19"/>
      <c r="Z22" s="19"/>
      <c r="AA22" s="19"/>
      <c r="AB22" s="19"/>
      <c r="AC22" s="19"/>
      <c r="AD22" s="19"/>
      <c r="AE22" s="19"/>
      <c r="AF22" s="19"/>
      <c r="AG22" s="19"/>
      <c r="AH22" s="19"/>
      <c r="AI22" s="19"/>
      <c r="AJ22" s="19"/>
    </row>
    <row r="23" spans="1:36" ht="13.2">
      <c r="A23" s="16" t="s">
        <v>84</v>
      </c>
      <c r="B23" s="16" t="s">
        <v>85</v>
      </c>
      <c r="C23" s="16" t="s">
        <v>86</v>
      </c>
      <c r="D23" s="46" t="s">
        <v>244</v>
      </c>
      <c r="E23" s="46" t="s">
        <v>245</v>
      </c>
      <c r="F23" s="16" t="s">
        <v>140</v>
      </c>
      <c r="G23" s="49">
        <v>0.5625</v>
      </c>
      <c r="H23" s="51"/>
      <c r="I23" s="51" t="s">
        <v>140</v>
      </c>
      <c r="J23" s="16" t="s">
        <v>107</v>
      </c>
      <c r="K23" s="16">
        <v>11</v>
      </c>
      <c r="L23" s="24">
        <v>2</v>
      </c>
      <c r="M23" s="24">
        <f t="shared" si="1"/>
        <v>11</v>
      </c>
      <c r="N23" s="57" t="e">
        <f>M23/#REF!</f>
        <v>#REF!</v>
      </c>
      <c r="O23" s="19"/>
      <c r="P23" s="58"/>
      <c r="Q23" s="58"/>
      <c r="T23" s="19"/>
      <c r="U23" s="19"/>
      <c r="V23" s="19"/>
      <c r="W23" s="19"/>
      <c r="X23" s="19"/>
      <c r="Y23" s="19"/>
      <c r="Z23" s="19"/>
      <c r="AA23" s="19"/>
      <c r="AB23" s="19"/>
      <c r="AC23" s="19"/>
      <c r="AD23" s="19"/>
      <c r="AE23" s="19"/>
      <c r="AF23" s="19"/>
      <c r="AG23" s="19"/>
      <c r="AH23" s="19"/>
      <c r="AI23" s="19"/>
      <c r="AJ23" s="19"/>
    </row>
    <row r="24" spans="1:36" ht="13.2">
      <c r="A24" s="16" t="s">
        <v>84</v>
      </c>
      <c r="B24" s="16" t="s">
        <v>91</v>
      </c>
      <c r="C24" s="16" t="s">
        <v>92</v>
      </c>
      <c r="D24" s="46" t="s">
        <v>251</v>
      </c>
      <c r="E24" s="46" t="s">
        <v>245</v>
      </c>
      <c r="F24" s="16" t="s">
        <v>140</v>
      </c>
      <c r="G24" s="49">
        <v>0.5625</v>
      </c>
      <c r="H24" s="51"/>
      <c r="I24" s="16" t="s">
        <v>140</v>
      </c>
      <c r="J24" s="16" t="s">
        <v>107</v>
      </c>
      <c r="K24" s="16" t="s">
        <v>29</v>
      </c>
      <c r="L24" s="24">
        <v>3</v>
      </c>
      <c r="M24" s="24">
        <f t="shared" si="1"/>
        <v>0</v>
      </c>
      <c r="N24" s="57" t="e">
        <f>M24/#REF!</f>
        <v>#REF!</v>
      </c>
      <c r="O24" s="19"/>
      <c r="P24" s="58"/>
      <c r="Q24" s="58"/>
      <c r="T24" s="19"/>
      <c r="U24" s="19"/>
      <c r="V24" s="19"/>
      <c r="W24" s="19"/>
      <c r="X24" s="19"/>
      <c r="Y24" s="19"/>
      <c r="Z24" s="19"/>
      <c r="AA24" s="19"/>
      <c r="AB24" s="19"/>
      <c r="AC24" s="19"/>
      <c r="AD24" s="19"/>
      <c r="AE24" s="19"/>
      <c r="AF24" s="19"/>
      <c r="AG24" s="19"/>
      <c r="AH24" s="19"/>
      <c r="AI24" s="19"/>
      <c r="AJ24" s="19"/>
    </row>
    <row r="25" spans="1:36" ht="13.2">
      <c r="A25" s="16" t="s">
        <v>84</v>
      </c>
      <c r="B25" s="16" t="s">
        <v>95</v>
      </c>
      <c r="C25" s="16" t="s">
        <v>96</v>
      </c>
      <c r="D25" s="46" t="s">
        <v>259</v>
      </c>
      <c r="E25" s="46" t="s">
        <v>245</v>
      </c>
      <c r="F25" s="16" t="s">
        <v>107</v>
      </c>
      <c r="G25" s="49"/>
      <c r="H25" s="51"/>
      <c r="I25" s="16"/>
      <c r="J25" s="16"/>
      <c r="K25" s="64" t="s">
        <v>29</v>
      </c>
      <c r="L25" s="24" t="s">
        <v>29</v>
      </c>
      <c r="M25" s="24">
        <f t="shared" si="1"/>
        <v>0</v>
      </c>
      <c r="N25" s="57" t="e">
        <f>M25/#REF!</f>
        <v>#REF!</v>
      </c>
      <c r="O25" s="16"/>
      <c r="P25" s="58"/>
      <c r="Q25" s="58"/>
      <c r="T25" s="19"/>
      <c r="U25" s="19"/>
      <c r="V25" s="19"/>
      <c r="W25" s="19"/>
      <c r="X25" s="19"/>
      <c r="Y25" s="19"/>
      <c r="Z25" s="19"/>
      <c r="AA25" s="19"/>
      <c r="AB25" s="19"/>
      <c r="AC25" s="19"/>
      <c r="AD25" s="19"/>
      <c r="AE25" s="19"/>
      <c r="AF25" s="19"/>
      <c r="AG25" s="19"/>
      <c r="AH25" s="19"/>
      <c r="AI25" s="19"/>
      <c r="AJ25" s="19"/>
    </row>
    <row r="26" spans="1:36" ht="13.2">
      <c r="A26" s="16" t="s">
        <v>84</v>
      </c>
      <c r="B26" s="16" t="s">
        <v>99</v>
      </c>
      <c r="C26" s="16" t="s">
        <v>100</v>
      </c>
      <c r="D26" s="46" t="s">
        <v>262</v>
      </c>
      <c r="E26" s="46" t="s">
        <v>245</v>
      </c>
      <c r="F26" s="16" t="s">
        <v>140</v>
      </c>
      <c r="G26" s="91">
        <v>0.65277777777777779</v>
      </c>
      <c r="H26" s="51"/>
      <c r="I26" s="16" t="s">
        <v>140</v>
      </c>
      <c r="J26" s="16" t="s">
        <v>107</v>
      </c>
      <c r="K26" s="16">
        <v>25</v>
      </c>
      <c r="L26" s="24">
        <v>4</v>
      </c>
      <c r="M26" s="24">
        <f t="shared" si="1"/>
        <v>25</v>
      </c>
      <c r="N26" s="57" t="e">
        <f>M26/#REF!</f>
        <v>#REF!</v>
      </c>
      <c r="O26" s="16" t="s">
        <v>448</v>
      </c>
      <c r="P26" s="58"/>
      <c r="Q26" s="58"/>
      <c r="T26" s="19"/>
      <c r="U26" s="19"/>
      <c r="V26" s="19"/>
      <c r="W26" s="19"/>
      <c r="X26" s="19"/>
      <c r="Y26" s="19"/>
      <c r="Z26" s="19"/>
      <c r="AA26" s="19"/>
      <c r="AB26" s="19"/>
      <c r="AC26" s="19"/>
      <c r="AD26" s="19"/>
      <c r="AE26" s="19"/>
      <c r="AF26" s="19"/>
      <c r="AG26" s="19"/>
      <c r="AH26" s="19"/>
      <c r="AI26" s="19"/>
      <c r="AJ26" s="19"/>
    </row>
    <row r="27" spans="1:36" ht="13.2">
      <c r="A27" s="16" t="s">
        <v>84</v>
      </c>
      <c r="B27" s="16" t="s">
        <v>111</v>
      </c>
      <c r="C27" s="16" t="s">
        <v>114</v>
      </c>
      <c r="D27" s="46" t="s">
        <v>271</v>
      </c>
      <c r="E27" s="46" t="s">
        <v>272</v>
      </c>
      <c r="F27" s="16" t="s">
        <v>107</v>
      </c>
      <c r="G27" s="82"/>
      <c r="H27" s="51"/>
      <c r="I27" s="16"/>
      <c r="J27" s="16"/>
      <c r="K27" s="16" t="s">
        <v>29</v>
      </c>
      <c r="L27" s="24" t="s">
        <v>29</v>
      </c>
      <c r="M27" s="24">
        <f t="shared" si="1"/>
        <v>0</v>
      </c>
      <c r="N27" s="57" t="e">
        <f>M27/#REF!</f>
        <v>#REF!</v>
      </c>
      <c r="O27" s="19"/>
      <c r="P27" s="58"/>
      <c r="Q27" s="58"/>
      <c r="T27" s="19"/>
      <c r="U27" s="19"/>
      <c r="V27" s="19"/>
      <c r="W27" s="19"/>
      <c r="X27" s="19"/>
      <c r="Y27" s="19"/>
      <c r="Z27" s="19"/>
      <c r="AA27" s="19"/>
      <c r="AB27" s="19"/>
      <c r="AC27" s="19"/>
      <c r="AD27" s="19"/>
      <c r="AE27" s="19"/>
      <c r="AF27" s="19"/>
      <c r="AG27" s="19"/>
      <c r="AH27" s="19"/>
      <c r="AI27" s="19"/>
      <c r="AJ27" s="19"/>
    </row>
    <row r="28" spans="1:36" ht="13.2">
      <c r="A28" s="16" t="s">
        <v>84</v>
      </c>
      <c r="B28" s="16" t="s">
        <v>120</v>
      </c>
      <c r="C28" s="16" t="s">
        <v>121</v>
      </c>
      <c r="D28" s="46" t="s">
        <v>275</v>
      </c>
      <c r="E28" s="46" t="s">
        <v>272</v>
      </c>
      <c r="F28" s="16" t="s">
        <v>140</v>
      </c>
      <c r="G28" s="82">
        <v>0.64930555555555558</v>
      </c>
      <c r="H28" s="51"/>
      <c r="I28" s="16" t="s">
        <v>140</v>
      </c>
      <c r="J28" s="16" t="s">
        <v>107</v>
      </c>
      <c r="K28" s="16">
        <v>18</v>
      </c>
      <c r="L28" s="24" t="s">
        <v>29</v>
      </c>
      <c r="M28" s="24">
        <f t="shared" si="1"/>
        <v>18</v>
      </c>
      <c r="N28" s="57" t="e">
        <f>M28/#REF!</f>
        <v>#REF!</v>
      </c>
      <c r="O28" s="19"/>
      <c r="P28" s="58"/>
      <c r="Q28" s="58"/>
      <c r="T28" s="19"/>
      <c r="U28" s="19"/>
      <c r="V28" s="19"/>
      <c r="W28" s="19"/>
      <c r="X28" s="19"/>
      <c r="Y28" s="19"/>
      <c r="Z28" s="19"/>
      <c r="AA28" s="19"/>
      <c r="AB28" s="19"/>
      <c r="AC28" s="19"/>
      <c r="AD28" s="19"/>
      <c r="AE28" s="19"/>
      <c r="AF28" s="19"/>
      <c r="AG28" s="19"/>
      <c r="AH28" s="19"/>
      <c r="AI28" s="19"/>
      <c r="AJ28" s="19"/>
    </row>
    <row r="29" spans="1:36" ht="13.2">
      <c r="A29" s="16" t="s">
        <v>84</v>
      </c>
      <c r="B29" s="16" t="s">
        <v>124</v>
      </c>
      <c r="C29" s="16" t="s">
        <v>125</v>
      </c>
      <c r="D29" s="46" t="s">
        <v>276</v>
      </c>
      <c r="E29" s="46" t="s">
        <v>272</v>
      </c>
      <c r="F29" s="16" t="s">
        <v>140</v>
      </c>
      <c r="G29" s="82">
        <v>0.64930555555555558</v>
      </c>
      <c r="H29" s="79"/>
      <c r="I29" s="16" t="s">
        <v>140</v>
      </c>
      <c r="J29" s="16" t="s">
        <v>107</v>
      </c>
      <c r="K29" s="16">
        <v>16</v>
      </c>
      <c r="L29" s="24">
        <v>8</v>
      </c>
      <c r="M29" s="24">
        <f t="shared" si="1"/>
        <v>16</v>
      </c>
      <c r="N29" s="57" t="e">
        <f>M29/#REF!</f>
        <v>#REF!</v>
      </c>
      <c r="O29" s="19"/>
      <c r="P29" s="58"/>
      <c r="Q29" s="58"/>
      <c r="T29" s="19"/>
      <c r="U29" s="19"/>
      <c r="V29" s="19"/>
      <c r="W29" s="19"/>
      <c r="X29" s="19"/>
      <c r="Y29" s="19"/>
      <c r="Z29" s="19"/>
      <c r="AA29" s="19"/>
      <c r="AB29" s="19"/>
      <c r="AC29" s="19"/>
      <c r="AD29" s="19"/>
      <c r="AE29" s="19"/>
      <c r="AF29" s="19"/>
      <c r="AG29" s="19"/>
      <c r="AH29" s="19"/>
      <c r="AI29" s="19"/>
      <c r="AJ29" s="19"/>
    </row>
    <row r="30" spans="1:36" ht="13.2">
      <c r="A30" s="16" t="s">
        <v>84</v>
      </c>
      <c r="B30" s="25" t="s">
        <v>126</v>
      </c>
      <c r="C30" s="16" t="s">
        <v>127</v>
      </c>
      <c r="D30" s="46" t="s">
        <v>279</v>
      </c>
      <c r="E30" s="46" t="s">
        <v>272</v>
      </c>
      <c r="F30" s="16" t="s">
        <v>107</v>
      </c>
      <c r="G30" s="49"/>
      <c r="H30" s="79"/>
      <c r="I30" s="16"/>
      <c r="J30" s="16"/>
      <c r="K30" s="16" t="s">
        <v>29</v>
      </c>
      <c r="L30" s="24" t="s">
        <v>29</v>
      </c>
      <c r="M30" s="24">
        <f t="shared" si="1"/>
        <v>0</v>
      </c>
      <c r="N30" s="57" t="e">
        <f>M30/#REF!</f>
        <v>#REF!</v>
      </c>
      <c r="O30" s="19"/>
      <c r="P30" s="58"/>
      <c r="Q30" s="58"/>
      <c r="T30" s="19"/>
      <c r="U30" s="19"/>
      <c r="V30" s="19"/>
      <c r="W30" s="19"/>
      <c r="X30" s="19"/>
      <c r="Y30" s="19"/>
      <c r="Z30" s="19"/>
      <c r="AA30" s="19"/>
      <c r="AB30" s="19"/>
      <c r="AC30" s="19"/>
      <c r="AD30" s="19"/>
      <c r="AE30" s="19"/>
      <c r="AF30" s="19"/>
      <c r="AG30" s="19"/>
      <c r="AH30" s="19"/>
      <c r="AI30" s="19"/>
      <c r="AJ30" s="19"/>
    </row>
    <row r="31" spans="1:36" ht="13.2">
      <c r="A31" s="16" t="s">
        <v>84</v>
      </c>
      <c r="B31" s="16" t="s">
        <v>128</v>
      </c>
      <c r="C31" s="16" t="s">
        <v>129</v>
      </c>
      <c r="D31" s="46" t="s">
        <v>280</v>
      </c>
      <c r="E31" s="46" t="s">
        <v>174</v>
      </c>
      <c r="F31" s="16" t="s">
        <v>140</v>
      </c>
      <c r="G31" s="82">
        <v>0.64930555555555558</v>
      </c>
      <c r="H31" s="51">
        <v>0</v>
      </c>
      <c r="I31" s="16" t="s">
        <v>140</v>
      </c>
      <c r="J31" s="16" t="s">
        <v>107</v>
      </c>
      <c r="K31" s="16">
        <v>7</v>
      </c>
      <c r="L31" s="24">
        <v>2</v>
      </c>
      <c r="M31" s="24">
        <f t="shared" si="1"/>
        <v>7</v>
      </c>
      <c r="N31" s="57" t="e">
        <f>M31/#REF!</f>
        <v>#REF!</v>
      </c>
      <c r="O31" s="16" t="s">
        <v>453</v>
      </c>
      <c r="P31" s="58"/>
      <c r="Q31" s="58"/>
      <c r="T31" s="19"/>
      <c r="U31" s="19"/>
      <c r="V31" s="19"/>
      <c r="W31" s="19"/>
      <c r="X31" s="19"/>
      <c r="Y31" s="19"/>
      <c r="Z31" s="19"/>
      <c r="AA31" s="19"/>
      <c r="AB31" s="19"/>
      <c r="AC31" s="19"/>
      <c r="AD31" s="19"/>
      <c r="AE31" s="19"/>
      <c r="AF31" s="19"/>
      <c r="AG31" s="19"/>
      <c r="AH31" s="19"/>
      <c r="AI31" s="19"/>
      <c r="AJ31" s="19"/>
    </row>
    <row r="32" spans="1:36" ht="13.2">
      <c r="A32" s="16" t="s">
        <v>132</v>
      </c>
      <c r="B32" s="16" t="s">
        <v>133</v>
      </c>
      <c r="C32" s="16" t="s">
        <v>134</v>
      </c>
      <c r="D32" s="46" t="s">
        <v>289</v>
      </c>
      <c r="E32" s="46" t="s">
        <v>123</v>
      </c>
      <c r="F32" s="16" t="s">
        <v>140</v>
      </c>
      <c r="G32" s="91">
        <v>0.5625</v>
      </c>
      <c r="H32" s="51"/>
      <c r="I32" s="16" t="s">
        <v>140</v>
      </c>
      <c r="J32" s="16" t="s">
        <v>107</v>
      </c>
      <c r="K32" s="16">
        <v>15</v>
      </c>
      <c r="L32" s="24">
        <v>4</v>
      </c>
      <c r="M32" s="24">
        <f t="shared" si="1"/>
        <v>15</v>
      </c>
      <c r="N32" s="57" t="e">
        <f>M32/#REF!</f>
        <v>#REF!</v>
      </c>
      <c r="O32" s="16"/>
      <c r="P32" s="58"/>
      <c r="Q32" s="58"/>
      <c r="T32" s="19"/>
      <c r="U32" s="19"/>
      <c r="V32" s="19"/>
      <c r="W32" s="19"/>
      <c r="X32" s="19"/>
      <c r="Y32" s="19"/>
      <c r="Z32" s="19"/>
      <c r="AA32" s="19"/>
      <c r="AB32" s="19"/>
      <c r="AC32" s="19"/>
      <c r="AD32" s="19"/>
      <c r="AE32" s="19"/>
      <c r="AF32" s="19"/>
      <c r="AG32" s="19"/>
      <c r="AH32" s="19"/>
      <c r="AI32" s="19"/>
      <c r="AJ32" s="19"/>
    </row>
    <row r="33" spans="1:36" ht="13.2">
      <c r="A33" s="16" t="s">
        <v>132</v>
      </c>
      <c r="B33" s="16" t="s">
        <v>135</v>
      </c>
      <c r="C33" s="16" t="s">
        <v>136</v>
      </c>
      <c r="D33" s="46" t="s">
        <v>295</v>
      </c>
      <c r="E33" s="46" t="s">
        <v>123</v>
      </c>
      <c r="F33" s="16" t="s">
        <v>140</v>
      </c>
      <c r="G33" s="91">
        <v>0.5625</v>
      </c>
      <c r="H33" s="51"/>
      <c r="I33" s="16" t="s">
        <v>140</v>
      </c>
      <c r="J33" s="16" t="s">
        <v>107</v>
      </c>
      <c r="K33" s="16">
        <v>8</v>
      </c>
      <c r="L33" s="24">
        <v>0</v>
      </c>
      <c r="M33" s="24">
        <f t="shared" si="1"/>
        <v>8</v>
      </c>
      <c r="N33" s="57" t="e">
        <f>M33/#REF!</f>
        <v>#REF!</v>
      </c>
      <c r="O33" s="19"/>
      <c r="P33" s="58"/>
      <c r="Q33" s="58"/>
      <c r="T33" s="19"/>
      <c r="U33" s="19"/>
      <c r="V33" s="19"/>
      <c r="W33" s="19"/>
      <c r="X33" s="19"/>
      <c r="Y33" s="19"/>
      <c r="Z33" s="19"/>
      <c r="AA33" s="19"/>
      <c r="AB33" s="19"/>
      <c r="AC33" s="19"/>
      <c r="AD33" s="19"/>
      <c r="AE33" s="19"/>
      <c r="AF33" s="19"/>
      <c r="AG33" s="19"/>
      <c r="AH33" s="19"/>
      <c r="AI33" s="19"/>
      <c r="AJ33" s="19"/>
    </row>
    <row r="34" spans="1:36" ht="13.2">
      <c r="A34" s="16" t="s">
        <v>132</v>
      </c>
      <c r="B34" s="16" t="s">
        <v>87</v>
      </c>
      <c r="C34" s="16" t="s">
        <v>88</v>
      </c>
      <c r="D34" s="46" t="s">
        <v>298</v>
      </c>
      <c r="E34" s="46" t="s">
        <v>123</v>
      </c>
      <c r="F34" s="16" t="s">
        <v>140</v>
      </c>
      <c r="G34" s="91">
        <v>0.5625</v>
      </c>
      <c r="H34" s="51"/>
      <c r="I34" s="16" t="s">
        <v>140</v>
      </c>
      <c r="J34" s="16" t="s">
        <v>107</v>
      </c>
      <c r="K34" s="16">
        <v>9</v>
      </c>
      <c r="L34" s="24">
        <v>2</v>
      </c>
      <c r="M34" s="24">
        <f t="shared" si="1"/>
        <v>9</v>
      </c>
      <c r="N34" s="57" t="e">
        <f>M34/#REF!</f>
        <v>#REF!</v>
      </c>
      <c r="O34" s="36"/>
      <c r="P34" s="58"/>
      <c r="Q34" s="58"/>
      <c r="T34" s="19"/>
      <c r="U34" s="19"/>
      <c r="V34" s="19"/>
      <c r="W34" s="19"/>
      <c r="X34" s="19"/>
      <c r="Y34" s="19"/>
      <c r="Z34" s="19"/>
      <c r="AA34" s="19"/>
      <c r="AB34" s="19"/>
      <c r="AC34" s="19"/>
      <c r="AD34" s="19"/>
      <c r="AE34" s="19"/>
      <c r="AF34" s="19"/>
      <c r="AG34" s="19"/>
      <c r="AH34" s="19"/>
      <c r="AI34" s="19"/>
      <c r="AJ34" s="19"/>
    </row>
    <row r="35" spans="1:36" ht="13.2">
      <c r="A35" s="16" t="s">
        <v>132</v>
      </c>
      <c r="B35" s="16" t="s">
        <v>137</v>
      </c>
      <c r="C35" s="16" t="s">
        <v>138</v>
      </c>
      <c r="D35" s="46" t="s">
        <v>303</v>
      </c>
      <c r="E35" s="46" t="s">
        <v>123</v>
      </c>
      <c r="F35" s="16" t="s">
        <v>140</v>
      </c>
      <c r="G35" s="49">
        <v>0.56527777777777777</v>
      </c>
      <c r="H35" s="51">
        <v>4</v>
      </c>
      <c r="I35" s="16" t="s">
        <v>140</v>
      </c>
      <c r="J35" s="16" t="s">
        <v>107</v>
      </c>
      <c r="K35" s="16">
        <v>4</v>
      </c>
      <c r="L35" s="24">
        <v>1</v>
      </c>
      <c r="M35" s="24">
        <f t="shared" si="1"/>
        <v>4</v>
      </c>
      <c r="N35" s="57" t="e">
        <f>M35/#REF!</f>
        <v>#REF!</v>
      </c>
      <c r="O35" s="64"/>
      <c r="P35" s="58"/>
      <c r="Q35" s="58"/>
      <c r="T35" s="19"/>
      <c r="U35" s="19"/>
      <c r="V35" s="19"/>
      <c r="W35" s="19"/>
      <c r="X35" s="19"/>
      <c r="Y35" s="19"/>
      <c r="Z35" s="19"/>
      <c r="AA35" s="19"/>
      <c r="AB35" s="19"/>
      <c r="AC35" s="19"/>
      <c r="AD35" s="19"/>
      <c r="AE35" s="19"/>
      <c r="AF35" s="19"/>
      <c r="AG35" s="19"/>
      <c r="AH35" s="19"/>
      <c r="AI35" s="19"/>
      <c r="AJ35" s="19"/>
    </row>
    <row r="36" spans="1:36" ht="13.2">
      <c r="A36" s="16" t="s">
        <v>132</v>
      </c>
      <c r="B36" s="16" t="s">
        <v>141</v>
      </c>
      <c r="C36" s="16" t="s">
        <v>142</v>
      </c>
      <c r="D36" s="46" t="s">
        <v>308</v>
      </c>
      <c r="E36" s="46" t="s">
        <v>272</v>
      </c>
      <c r="F36" s="16" t="s">
        <v>107</v>
      </c>
      <c r="G36" s="91"/>
      <c r="H36" s="51"/>
      <c r="I36" s="16" t="s">
        <v>107</v>
      </c>
      <c r="J36" s="16" t="s">
        <v>107</v>
      </c>
      <c r="K36" s="16" t="s">
        <v>29</v>
      </c>
      <c r="L36" s="24" t="s">
        <v>29</v>
      </c>
      <c r="M36" s="24">
        <f t="shared" si="1"/>
        <v>0</v>
      </c>
      <c r="N36" s="57" t="e">
        <f>M36/#REF!</f>
        <v>#REF!</v>
      </c>
      <c r="O36" s="16"/>
      <c r="P36" s="58"/>
      <c r="Q36" s="58"/>
      <c r="T36" s="19"/>
      <c r="U36" s="19"/>
      <c r="V36" s="19"/>
      <c r="W36" s="19"/>
      <c r="X36" s="19"/>
      <c r="Y36" s="19"/>
      <c r="Z36" s="19"/>
      <c r="AA36" s="19"/>
      <c r="AB36" s="19"/>
      <c r="AC36" s="19"/>
      <c r="AD36" s="19"/>
      <c r="AE36" s="19"/>
      <c r="AF36" s="19"/>
      <c r="AG36" s="19"/>
      <c r="AH36" s="19"/>
      <c r="AI36" s="19"/>
      <c r="AJ36" s="19"/>
    </row>
    <row r="37" spans="1:36" ht="13.2">
      <c r="A37" s="16" t="s">
        <v>132</v>
      </c>
      <c r="B37" s="16" t="s">
        <v>143</v>
      </c>
      <c r="C37" s="16" t="s">
        <v>145</v>
      </c>
      <c r="D37" s="46" t="s">
        <v>314</v>
      </c>
      <c r="E37" s="46" t="s">
        <v>272</v>
      </c>
      <c r="F37" s="16" t="s">
        <v>140</v>
      </c>
      <c r="G37" s="91">
        <v>0.60763888888888884</v>
      </c>
      <c r="H37" s="51"/>
      <c r="I37" s="16" t="s">
        <v>140</v>
      </c>
      <c r="J37" s="16" t="s">
        <v>107</v>
      </c>
      <c r="K37" s="16">
        <v>8</v>
      </c>
      <c r="L37" s="24"/>
      <c r="M37" s="24">
        <f t="shared" si="1"/>
        <v>8</v>
      </c>
      <c r="N37" s="57" t="e">
        <f>M37/#REF!</f>
        <v>#REF!</v>
      </c>
      <c r="O37" s="19"/>
      <c r="P37" s="58"/>
      <c r="Q37" s="58"/>
      <c r="T37" s="19"/>
      <c r="U37" s="19"/>
      <c r="V37" s="19"/>
      <c r="W37" s="19"/>
      <c r="X37" s="19"/>
      <c r="Y37" s="19"/>
      <c r="Z37" s="19"/>
      <c r="AA37" s="19"/>
      <c r="AB37" s="19"/>
      <c r="AC37" s="19"/>
      <c r="AD37" s="19"/>
      <c r="AE37" s="19"/>
      <c r="AF37" s="19"/>
      <c r="AG37" s="19"/>
      <c r="AH37" s="19"/>
      <c r="AI37" s="19"/>
      <c r="AJ37" s="19"/>
    </row>
    <row r="38" spans="1:36" ht="13.2">
      <c r="A38" s="16" t="s">
        <v>132</v>
      </c>
      <c r="B38" s="16" t="s">
        <v>147</v>
      </c>
      <c r="C38" s="16" t="s">
        <v>148</v>
      </c>
      <c r="D38" s="46" t="s">
        <v>323</v>
      </c>
      <c r="E38" s="46" t="s">
        <v>272</v>
      </c>
      <c r="F38" s="16" t="s">
        <v>140</v>
      </c>
      <c r="G38" s="49">
        <v>0.60763888888888884</v>
      </c>
      <c r="H38" s="79"/>
      <c r="I38" s="16" t="s">
        <v>140</v>
      </c>
      <c r="J38" s="16" t="s">
        <v>107</v>
      </c>
      <c r="K38" s="16">
        <v>18</v>
      </c>
      <c r="L38" s="24">
        <v>3</v>
      </c>
      <c r="M38" s="24">
        <f t="shared" si="1"/>
        <v>18</v>
      </c>
      <c r="N38" s="57" t="e">
        <f>M38/#REF!</f>
        <v>#REF!</v>
      </c>
      <c r="O38" s="16"/>
      <c r="P38" s="58"/>
      <c r="Q38" s="58"/>
      <c r="T38" s="19"/>
      <c r="U38" s="19"/>
      <c r="V38" s="19"/>
      <c r="W38" s="19"/>
      <c r="X38" s="19"/>
      <c r="Y38" s="19"/>
      <c r="Z38" s="19"/>
      <c r="AA38" s="19"/>
      <c r="AB38" s="19"/>
      <c r="AC38" s="19"/>
      <c r="AD38" s="19"/>
      <c r="AE38" s="19"/>
      <c r="AF38" s="19"/>
      <c r="AG38" s="19"/>
      <c r="AH38" s="19"/>
      <c r="AI38" s="19"/>
      <c r="AJ38" s="19"/>
    </row>
    <row r="39" spans="1:36" ht="13.2">
      <c r="A39" s="16" t="s">
        <v>132</v>
      </c>
      <c r="B39" s="16" t="s">
        <v>149</v>
      </c>
      <c r="C39" s="16" t="s">
        <v>151</v>
      </c>
      <c r="D39" s="46" t="s">
        <v>327</v>
      </c>
      <c r="E39" s="46" t="s">
        <v>272</v>
      </c>
      <c r="F39" s="16" t="s">
        <v>107</v>
      </c>
      <c r="G39" s="49"/>
      <c r="H39" s="51"/>
      <c r="I39" s="16" t="s">
        <v>107</v>
      </c>
      <c r="J39" s="16" t="s">
        <v>107</v>
      </c>
      <c r="K39" s="16" t="s">
        <v>29</v>
      </c>
      <c r="L39" s="24" t="s">
        <v>29</v>
      </c>
      <c r="M39" s="24">
        <f t="shared" si="1"/>
        <v>0</v>
      </c>
      <c r="N39" s="57" t="e">
        <f>M39/#REF!</f>
        <v>#REF!</v>
      </c>
      <c r="O39" s="16"/>
      <c r="P39" s="58"/>
      <c r="Q39" s="58"/>
      <c r="T39" s="19"/>
      <c r="U39" s="19"/>
      <c r="V39" s="19"/>
      <c r="W39" s="19"/>
      <c r="X39" s="19"/>
      <c r="Y39" s="19"/>
      <c r="Z39" s="19"/>
      <c r="AA39" s="19"/>
      <c r="AB39" s="19"/>
      <c r="AC39" s="19"/>
      <c r="AD39" s="19"/>
      <c r="AE39" s="19"/>
      <c r="AF39" s="19"/>
      <c r="AG39" s="19"/>
      <c r="AH39" s="19"/>
      <c r="AI39" s="19"/>
      <c r="AJ39" s="19"/>
    </row>
    <row r="40" spans="1:36" ht="13.2">
      <c r="A40" s="16" t="s">
        <v>155</v>
      </c>
      <c r="B40" s="16" t="s">
        <v>156</v>
      </c>
      <c r="C40" s="16" t="s">
        <v>157</v>
      </c>
      <c r="D40" s="46" t="s">
        <v>331</v>
      </c>
      <c r="E40" s="46" t="s">
        <v>332</v>
      </c>
      <c r="F40" s="16" t="s">
        <v>140</v>
      </c>
      <c r="H40" s="79"/>
      <c r="I40" s="16" t="s">
        <v>140</v>
      </c>
      <c r="J40" s="16" t="s">
        <v>140</v>
      </c>
      <c r="K40" s="16">
        <v>11</v>
      </c>
      <c r="L40" s="24">
        <v>4</v>
      </c>
      <c r="M40" s="24">
        <f t="shared" si="1"/>
        <v>11</v>
      </c>
      <c r="N40" s="57" t="e">
        <f>M40/#REF!</f>
        <v>#REF!</v>
      </c>
      <c r="O40" s="16"/>
      <c r="P40" s="58"/>
      <c r="Q40" s="58"/>
      <c r="T40" s="19"/>
      <c r="U40" s="19"/>
      <c r="V40" s="19"/>
      <c r="W40" s="19"/>
      <c r="X40" s="19"/>
      <c r="Y40" s="19"/>
      <c r="Z40" s="19"/>
      <c r="AA40" s="19"/>
      <c r="AB40" s="19"/>
      <c r="AC40" s="19"/>
      <c r="AD40" s="19"/>
      <c r="AE40" s="19"/>
      <c r="AF40" s="19"/>
      <c r="AG40" s="19"/>
      <c r="AH40" s="19"/>
      <c r="AI40" s="19"/>
      <c r="AJ40" s="19"/>
    </row>
    <row r="41" spans="1:36" ht="13.2">
      <c r="A41" s="16" t="s">
        <v>155</v>
      </c>
      <c r="B41" s="16" t="s">
        <v>160</v>
      </c>
      <c r="C41" s="16" t="s">
        <v>161</v>
      </c>
      <c r="D41" s="46" t="s">
        <v>337</v>
      </c>
      <c r="E41" s="46" t="s">
        <v>332</v>
      </c>
      <c r="F41" s="16" t="s">
        <v>107</v>
      </c>
      <c r="G41" s="49"/>
      <c r="H41" s="79"/>
      <c r="I41" s="16" t="s">
        <v>140</v>
      </c>
      <c r="J41" s="16" t="s">
        <v>107</v>
      </c>
      <c r="K41" s="16">
        <v>5</v>
      </c>
      <c r="L41" s="24" t="s">
        <v>29</v>
      </c>
      <c r="M41" s="24">
        <f t="shared" si="1"/>
        <v>5</v>
      </c>
      <c r="N41" s="57" t="e">
        <f>M41/#REF!</f>
        <v>#REF!</v>
      </c>
      <c r="O41" s="19"/>
      <c r="P41" s="58"/>
      <c r="Q41" s="58"/>
      <c r="T41" s="19"/>
      <c r="U41" s="19"/>
      <c r="V41" s="19"/>
      <c r="W41" s="19"/>
      <c r="X41" s="19"/>
      <c r="Y41" s="19"/>
      <c r="Z41" s="19"/>
      <c r="AA41" s="19"/>
      <c r="AB41" s="19"/>
      <c r="AC41" s="19"/>
      <c r="AD41" s="19"/>
      <c r="AE41" s="19"/>
      <c r="AF41" s="19"/>
      <c r="AG41" s="19"/>
      <c r="AH41" s="19"/>
      <c r="AI41" s="19"/>
      <c r="AJ41" s="19"/>
    </row>
    <row r="42" spans="1:36" ht="13.2">
      <c r="A42" s="16" t="s">
        <v>155</v>
      </c>
      <c r="B42" s="16" t="s">
        <v>162</v>
      </c>
      <c r="C42" s="16" t="s">
        <v>164</v>
      </c>
      <c r="D42" s="46" t="s">
        <v>340</v>
      </c>
      <c r="E42" s="46" t="s">
        <v>332</v>
      </c>
      <c r="F42" s="16" t="s">
        <v>140</v>
      </c>
      <c r="G42" s="82">
        <v>0.64930555555555558</v>
      </c>
      <c r="H42" s="51"/>
      <c r="I42" s="16" t="s">
        <v>140</v>
      </c>
      <c r="J42" s="16" t="s">
        <v>107</v>
      </c>
      <c r="K42" s="16">
        <v>15</v>
      </c>
      <c r="L42" s="24">
        <v>3</v>
      </c>
      <c r="M42" s="24">
        <f t="shared" si="1"/>
        <v>15</v>
      </c>
      <c r="N42" s="57" t="e">
        <f>M42/#REF!</f>
        <v>#REF!</v>
      </c>
      <c r="O42" s="19"/>
      <c r="P42" s="58"/>
      <c r="Q42" s="58"/>
      <c r="T42" s="19"/>
      <c r="U42" s="19"/>
      <c r="V42" s="19"/>
      <c r="W42" s="19"/>
      <c r="X42" s="19"/>
      <c r="Y42" s="19"/>
      <c r="Z42" s="19"/>
      <c r="AA42" s="19"/>
      <c r="AB42" s="19"/>
      <c r="AC42" s="19"/>
      <c r="AD42" s="19"/>
      <c r="AE42" s="19"/>
      <c r="AF42" s="19"/>
      <c r="AG42" s="19"/>
      <c r="AH42" s="19"/>
      <c r="AI42" s="19"/>
      <c r="AJ42" s="19"/>
    </row>
    <row r="43" spans="1:36" ht="13.2">
      <c r="A43" s="16" t="s">
        <v>155</v>
      </c>
      <c r="B43" s="16" t="s">
        <v>165</v>
      </c>
      <c r="C43" s="16" t="s">
        <v>166</v>
      </c>
      <c r="D43" s="46" t="s">
        <v>343</v>
      </c>
      <c r="E43" s="46" t="s">
        <v>332</v>
      </c>
      <c r="F43" s="16" t="s">
        <v>140</v>
      </c>
      <c r="G43" s="82">
        <v>0.64930555555555558</v>
      </c>
      <c r="H43" s="51"/>
      <c r="I43" s="16" t="s">
        <v>140</v>
      </c>
      <c r="J43" s="16" t="s">
        <v>107</v>
      </c>
      <c r="K43" s="16">
        <v>18</v>
      </c>
      <c r="L43" s="24" t="s">
        <v>29</v>
      </c>
      <c r="M43" s="24">
        <f t="shared" si="1"/>
        <v>18</v>
      </c>
      <c r="N43" s="57" t="e">
        <f>M43/#REF!</f>
        <v>#REF!</v>
      </c>
      <c r="O43" s="19"/>
      <c r="P43" s="58"/>
      <c r="Q43" s="58"/>
      <c r="T43" s="19"/>
      <c r="U43" s="19"/>
      <c r="V43" s="19"/>
      <c r="W43" s="19"/>
      <c r="X43" s="19"/>
      <c r="Y43" s="19"/>
      <c r="Z43" s="19"/>
      <c r="AA43" s="19"/>
      <c r="AB43" s="19"/>
      <c r="AC43" s="19"/>
      <c r="AD43" s="19"/>
      <c r="AE43" s="19"/>
      <c r="AF43" s="19"/>
      <c r="AG43" s="19"/>
      <c r="AH43" s="19"/>
      <c r="AI43" s="19"/>
      <c r="AJ43" s="19"/>
    </row>
    <row r="44" spans="1:36" ht="13.2">
      <c r="A44" s="16" t="s">
        <v>155</v>
      </c>
      <c r="B44" s="16" t="s">
        <v>168</v>
      </c>
      <c r="C44" s="16" t="s">
        <v>169</v>
      </c>
      <c r="D44" s="46" t="s">
        <v>344</v>
      </c>
      <c r="E44" s="46" t="s">
        <v>346</v>
      </c>
      <c r="F44" s="16" t="s">
        <v>140</v>
      </c>
      <c r="G44" s="82">
        <v>0.69791666666666663</v>
      </c>
      <c r="H44" s="79"/>
      <c r="I44" s="16" t="s">
        <v>140</v>
      </c>
      <c r="J44" s="16" t="s">
        <v>140</v>
      </c>
      <c r="K44" s="16">
        <v>20</v>
      </c>
      <c r="L44" s="24">
        <v>6</v>
      </c>
      <c r="M44" s="24">
        <f t="shared" si="1"/>
        <v>20</v>
      </c>
      <c r="N44" s="57" t="e">
        <f>M44/#REF!</f>
        <v>#REF!</v>
      </c>
      <c r="O44" s="19"/>
      <c r="P44" s="58"/>
      <c r="Q44" s="58"/>
      <c r="T44" s="19"/>
      <c r="U44" s="19"/>
      <c r="V44" s="19"/>
      <c r="W44" s="19"/>
      <c r="X44" s="19"/>
      <c r="Y44" s="19"/>
      <c r="Z44" s="19"/>
      <c r="AA44" s="19"/>
      <c r="AB44" s="19"/>
      <c r="AC44" s="19"/>
      <c r="AD44" s="19"/>
      <c r="AE44" s="19"/>
      <c r="AF44" s="19"/>
      <c r="AG44" s="19"/>
      <c r="AH44" s="19"/>
      <c r="AI44" s="19"/>
      <c r="AJ44" s="19"/>
    </row>
    <row r="45" spans="1:36" ht="13.2">
      <c r="A45" s="16" t="s">
        <v>155</v>
      </c>
      <c r="B45" s="16" t="s">
        <v>171</v>
      </c>
      <c r="C45" s="16" t="s">
        <v>172</v>
      </c>
      <c r="D45" s="46" t="s">
        <v>348</v>
      </c>
      <c r="E45" s="46" t="s">
        <v>346</v>
      </c>
      <c r="F45" s="16" t="s">
        <v>140</v>
      </c>
      <c r="G45" s="82">
        <v>0.69791666666666663</v>
      </c>
      <c r="H45" s="79"/>
      <c r="I45" s="16" t="s">
        <v>140</v>
      </c>
      <c r="J45" s="16" t="s">
        <v>107</v>
      </c>
      <c r="K45" s="16" t="s">
        <v>29</v>
      </c>
      <c r="L45" s="24"/>
      <c r="M45" s="24">
        <f t="shared" si="1"/>
        <v>0</v>
      </c>
      <c r="N45" s="57" t="e">
        <f>M45/#REF!</f>
        <v>#REF!</v>
      </c>
      <c r="O45" s="19"/>
      <c r="P45" s="58"/>
      <c r="Q45" s="58"/>
      <c r="T45" s="19"/>
      <c r="U45" s="19"/>
      <c r="V45" s="19"/>
      <c r="W45" s="19"/>
      <c r="X45" s="19"/>
      <c r="Y45" s="19"/>
      <c r="Z45" s="19"/>
      <c r="AA45" s="19"/>
      <c r="AB45" s="19"/>
      <c r="AC45" s="19"/>
      <c r="AD45" s="19"/>
      <c r="AE45" s="19"/>
      <c r="AF45" s="19"/>
      <c r="AG45" s="19"/>
      <c r="AH45" s="19"/>
      <c r="AI45" s="19"/>
      <c r="AJ45" s="19"/>
    </row>
    <row r="46" spans="1:36" ht="13.2">
      <c r="A46" s="25" t="s">
        <v>176</v>
      </c>
      <c r="B46" s="16" t="s">
        <v>177</v>
      </c>
      <c r="C46" s="16" t="s">
        <v>178</v>
      </c>
      <c r="D46" s="46" t="s">
        <v>352</v>
      </c>
      <c r="E46" s="46" t="s">
        <v>174</v>
      </c>
      <c r="F46" s="16" t="s">
        <v>140</v>
      </c>
      <c r="G46" s="49">
        <v>0.65694444444444444</v>
      </c>
      <c r="H46" s="51">
        <v>1</v>
      </c>
      <c r="I46" s="16" t="s">
        <v>140</v>
      </c>
      <c r="J46" s="16" t="s">
        <v>107</v>
      </c>
      <c r="K46" s="16">
        <v>18.5</v>
      </c>
      <c r="L46" s="24" t="s">
        <v>29</v>
      </c>
      <c r="M46" s="24">
        <f t="shared" si="1"/>
        <v>18.5</v>
      </c>
      <c r="N46" s="57" t="e">
        <f>M46/#REF!</f>
        <v>#REF!</v>
      </c>
      <c r="O46" s="16"/>
      <c r="P46" s="58"/>
      <c r="Q46" s="58"/>
      <c r="T46" s="19"/>
      <c r="U46" s="19"/>
      <c r="V46" s="19"/>
      <c r="W46" s="19"/>
      <c r="X46" s="19"/>
      <c r="Y46" s="19"/>
      <c r="Z46" s="19"/>
      <c r="AA46" s="19"/>
      <c r="AB46" s="19"/>
      <c r="AC46" s="19"/>
      <c r="AD46" s="19"/>
      <c r="AE46" s="19"/>
      <c r="AF46" s="19"/>
      <c r="AG46" s="19"/>
      <c r="AH46" s="19"/>
      <c r="AI46" s="19"/>
      <c r="AJ46" s="19"/>
    </row>
    <row r="47" spans="1:36" ht="13.2">
      <c r="A47" s="25" t="s">
        <v>176</v>
      </c>
      <c r="B47" s="16" t="s">
        <v>180</v>
      </c>
      <c r="C47" s="16" t="s">
        <v>181</v>
      </c>
      <c r="D47" s="46" t="s">
        <v>354</v>
      </c>
      <c r="E47" s="46" t="s">
        <v>174</v>
      </c>
      <c r="F47" s="16" t="s">
        <v>140</v>
      </c>
      <c r="G47" s="49">
        <v>0.65902777777777777</v>
      </c>
      <c r="H47" s="51">
        <v>4</v>
      </c>
      <c r="I47" s="16" t="s">
        <v>107</v>
      </c>
      <c r="J47" s="16" t="s">
        <v>107</v>
      </c>
      <c r="K47" s="16">
        <v>9.75</v>
      </c>
      <c r="L47" s="24">
        <v>1</v>
      </c>
      <c r="M47" s="24">
        <f t="shared" si="1"/>
        <v>9.75</v>
      </c>
      <c r="N47" s="57" t="e">
        <f>M47/#REF!</f>
        <v>#REF!</v>
      </c>
      <c r="O47" s="16"/>
      <c r="P47" s="58"/>
      <c r="Q47" s="58"/>
      <c r="T47" s="19"/>
      <c r="U47" s="19"/>
      <c r="V47" s="19"/>
      <c r="W47" s="19"/>
      <c r="X47" s="19"/>
      <c r="Y47" s="19"/>
      <c r="Z47" s="19"/>
      <c r="AA47" s="19"/>
      <c r="AB47" s="19"/>
      <c r="AC47" s="19"/>
      <c r="AD47" s="19"/>
      <c r="AE47" s="19"/>
      <c r="AF47" s="19"/>
      <c r="AG47" s="19"/>
      <c r="AH47" s="19"/>
      <c r="AI47" s="19"/>
      <c r="AJ47" s="19"/>
    </row>
    <row r="48" spans="1:36" ht="13.2">
      <c r="A48" s="25" t="s">
        <v>176</v>
      </c>
      <c r="B48" s="16" t="s">
        <v>184</v>
      </c>
      <c r="C48" s="16" t="s">
        <v>185</v>
      </c>
      <c r="D48" s="46" t="s">
        <v>356</v>
      </c>
      <c r="E48" s="46" t="s">
        <v>174</v>
      </c>
      <c r="F48" s="16" t="s">
        <v>140</v>
      </c>
      <c r="G48" s="91">
        <v>0.65625</v>
      </c>
      <c r="H48" s="51">
        <v>0</v>
      </c>
      <c r="I48" s="16" t="s">
        <v>140</v>
      </c>
      <c r="J48" s="16" t="s">
        <v>140</v>
      </c>
      <c r="K48" s="16" t="s">
        <v>29</v>
      </c>
      <c r="L48" s="24" t="s">
        <v>29</v>
      </c>
      <c r="M48" s="24">
        <f t="shared" si="1"/>
        <v>0</v>
      </c>
      <c r="N48" s="57" t="e">
        <f>M48/#REF!</f>
        <v>#REF!</v>
      </c>
      <c r="O48" s="16" t="s">
        <v>497</v>
      </c>
      <c r="P48" s="58"/>
      <c r="Q48" s="58"/>
      <c r="T48" s="19"/>
      <c r="U48" s="19"/>
      <c r="V48" s="19"/>
      <c r="W48" s="19"/>
      <c r="X48" s="19"/>
      <c r="Y48" s="19"/>
      <c r="Z48" s="19"/>
      <c r="AA48" s="19"/>
      <c r="AB48" s="19"/>
      <c r="AC48" s="19"/>
      <c r="AD48" s="19"/>
      <c r="AE48" s="19"/>
      <c r="AF48" s="19"/>
      <c r="AG48" s="19"/>
      <c r="AH48" s="19"/>
      <c r="AI48" s="19"/>
      <c r="AJ48" s="19"/>
    </row>
    <row r="49" spans="1:36" ht="13.2">
      <c r="A49" s="25" t="s">
        <v>176</v>
      </c>
      <c r="B49" s="16" t="s">
        <v>187</v>
      </c>
      <c r="C49" s="16" t="s">
        <v>188</v>
      </c>
      <c r="D49" s="46" t="s">
        <v>357</v>
      </c>
      <c r="E49" s="46" t="s">
        <v>346</v>
      </c>
      <c r="F49" s="16" t="s">
        <v>107</v>
      </c>
      <c r="G49" s="51" t="s">
        <v>29</v>
      </c>
      <c r="H49" s="51" t="s">
        <v>29</v>
      </c>
      <c r="I49" s="16" t="s">
        <v>29</v>
      </c>
      <c r="J49" s="16" t="s">
        <v>107</v>
      </c>
      <c r="K49" s="16">
        <v>1.25</v>
      </c>
      <c r="L49" s="24">
        <v>0</v>
      </c>
      <c r="M49" s="24">
        <f t="shared" si="1"/>
        <v>1.25</v>
      </c>
      <c r="N49" s="57" t="e">
        <f>M49/#REF!</f>
        <v>#REF!</v>
      </c>
      <c r="O49" s="16"/>
      <c r="P49" s="58"/>
      <c r="Q49" s="58"/>
      <c r="T49" s="19"/>
      <c r="U49" s="19"/>
      <c r="V49" s="19"/>
      <c r="W49" s="19"/>
      <c r="X49" s="19"/>
      <c r="Y49" s="19"/>
      <c r="Z49" s="19"/>
      <c r="AA49" s="19"/>
      <c r="AB49" s="19"/>
      <c r="AC49" s="19"/>
      <c r="AD49" s="19"/>
      <c r="AE49" s="19"/>
      <c r="AF49" s="19"/>
      <c r="AG49" s="19"/>
      <c r="AH49" s="19"/>
      <c r="AI49" s="19"/>
      <c r="AJ49" s="19"/>
    </row>
    <row r="50" spans="1:36" ht="13.2">
      <c r="A50" s="25" t="s">
        <v>176</v>
      </c>
      <c r="B50" s="16" t="s">
        <v>192</v>
      </c>
      <c r="C50" s="16" t="s">
        <v>194</v>
      </c>
      <c r="D50" s="46" t="s">
        <v>361</v>
      </c>
      <c r="E50" s="46" t="s">
        <v>346</v>
      </c>
      <c r="F50" s="16" t="s">
        <v>140</v>
      </c>
      <c r="G50" s="91">
        <v>0.69097222222222221</v>
      </c>
      <c r="H50" s="51">
        <v>0</v>
      </c>
      <c r="I50" s="16" t="s">
        <v>140</v>
      </c>
      <c r="J50" s="16" t="s">
        <v>107</v>
      </c>
      <c r="K50" s="16">
        <v>2.25</v>
      </c>
      <c r="L50" s="24" t="s">
        <v>29</v>
      </c>
      <c r="M50" s="24">
        <f t="shared" si="1"/>
        <v>2.25</v>
      </c>
      <c r="N50" s="57" t="e">
        <f>M50/#REF!</f>
        <v>#REF!</v>
      </c>
      <c r="P50" s="58"/>
      <c r="Q50" s="58"/>
      <c r="T50" s="19"/>
      <c r="U50" s="19"/>
      <c r="V50" s="19"/>
      <c r="W50" s="19"/>
      <c r="X50" s="19"/>
      <c r="Y50" s="19"/>
      <c r="Z50" s="19"/>
      <c r="AA50" s="19"/>
      <c r="AB50" s="19"/>
      <c r="AC50" s="19"/>
      <c r="AD50" s="19"/>
      <c r="AE50" s="19"/>
      <c r="AF50" s="19"/>
      <c r="AG50" s="19"/>
      <c r="AH50" s="19"/>
      <c r="AI50" s="19"/>
      <c r="AJ50" s="19"/>
    </row>
    <row r="51" spans="1:36" ht="13.2">
      <c r="A51" s="25" t="s">
        <v>176</v>
      </c>
      <c r="B51" s="16" t="s">
        <v>199</v>
      </c>
      <c r="C51" s="16" t="s">
        <v>201</v>
      </c>
      <c r="D51" s="46" t="s">
        <v>365</v>
      </c>
      <c r="E51" s="46" t="s">
        <v>346</v>
      </c>
      <c r="F51" s="16" t="s">
        <v>140</v>
      </c>
      <c r="G51" s="91">
        <v>0.69097222222222221</v>
      </c>
      <c r="H51" s="51">
        <v>0</v>
      </c>
      <c r="I51" s="16" t="s">
        <v>140</v>
      </c>
      <c r="J51" s="16" t="s">
        <v>107</v>
      </c>
      <c r="K51" s="16" t="s">
        <v>29</v>
      </c>
      <c r="L51" s="24" t="s">
        <v>29</v>
      </c>
      <c r="M51" s="24">
        <f t="shared" si="1"/>
        <v>0</v>
      </c>
      <c r="N51" s="57" t="e">
        <f>M51/#REF!</f>
        <v>#REF!</v>
      </c>
      <c r="O51" s="16" t="s">
        <v>513</v>
      </c>
      <c r="P51" s="58"/>
      <c r="Q51" s="58"/>
      <c r="T51" s="19"/>
      <c r="U51" s="19"/>
      <c r="V51" s="19"/>
      <c r="W51" s="19"/>
      <c r="X51" s="19"/>
      <c r="Y51" s="19"/>
      <c r="Z51" s="19"/>
      <c r="AA51" s="19"/>
      <c r="AB51" s="19"/>
      <c r="AC51" s="19"/>
      <c r="AD51" s="19"/>
      <c r="AE51" s="19"/>
      <c r="AF51" s="19"/>
      <c r="AG51" s="19"/>
      <c r="AH51" s="19"/>
      <c r="AI51" s="19"/>
      <c r="AJ51" s="19"/>
    </row>
    <row r="52" spans="1:36" ht="13.2">
      <c r="A52" s="25" t="s">
        <v>176</v>
      </c>
      <c r="B52" s="16" t="s">
        <v>197</v>
      </c>
      <c r="C52" s="16" t="s">
        <v>198</v>
      </c>
      <c r="D52" s="46" t="s">
        <v>367</v>
      </c>
      <c r="E52" s="46" t="s">
        <v>346</v>
      </c>
      <c r="F52" s="16" t="s">
        <v>140</v>
      </c>
      <c r="G52" s="91">
        <v>0.70208333333333328</v>
      </c>
      <c r="H52" s="51">
        <v>6</v>
      </c>
      <c r="I52" s="16" t="s">
        <v>140</v>
      </c>
      <c r="J52" s="16" t="s">
        <v>107</v>
      </c>
      <c r="K52" s="16">
        <v>13</v>
      </c>
      <c r="L52" s="24" t="s">
        <v>29</v>
      </c>
      <c r="M52" s="24">
        <f t="shared" si="1"/>
        <v>13</v>
      </c>
      <c r="N52" s="57" t="e">
        <f>M52/#REF!</f>
        <v>#REF!</v>
      </c>
      <c r="O52" s="16" t="s">
        <v>518</v>
      </c>
      <c r="P52" s="58"/>
      <c r="Q52" s="58"/>
      <c r="T52" s="19"/>
      <c r="U52" s="19"/>
      <c r="V52" s="19"/>
      <c r="W52" s="19"/>
      <c r="X52" s="19"/>
      <c r="Y52" s="19"/>
      <c r="Z52" s="19"/>
      <c r="AA52" s="19"/>
      <c r="AB52" s="19"/>
      <c r="AC52" s="19"/>
      <c r="AD52" s="19"/>
      <c r="AE52" s="19"/>
      <c r="AF52" s="19"/>
      <c r="AG52" s="19"/>
      <c r="AH52" s="19"/>
      <c r="AI52" s="19"/>
      <c r="AJ52" s="19"/>
    </row>
    <row r="53" spans="1:36" ht="13.2">
      <c r="A53" s="16" t="s">
        <v>208</v>
      </c>
      <c r="B53" s="16" t="s">
        <v>93</v>
      </c>
      <c r="C53" s="16" t="s">
        <v>94</v>
      </c>
      <c r="D53" s="46" t="s">
        <v>368</v>
      </c>
      <c r="E53" s="46" t="s">
        <v>123</v>
      </c>
      <c r="F53" s="16" t="s">
        <v>140</v>
      </c>
      <c r="G53" s="105">
        <v>0.56041666666666667</v>
      </c>
      <c r="H53" s="51">
        <v>0</v>
      </c>
      <c r="I53" s="16" t="s">
        <v>140</v>
      </c>
      <c r="J53" s="16" t="s">
        <v>107</v>
      </c>
      <c r="K53" s="16">
        <v>13</v>
      </c>
      <c r="L53" s="24" t="s">
        <v>29</v>
      </c>
      <c r="M53" s="24">
        <f t="shared" si="1"/>
        <v>13</v>
      </c>
      <c r="N53" s="57" t="e">
        <f>M53/#REF!</f>
        <v>#REF!</v>
      </c>
      <c r="O53" s="16"/>
      <c r="P53" s="58"/>
      <c r="Q53" s="58"/>
      <c r="T53" s="19"/>
      <c r="U53" s="19"/>
      <c r="V53" s="19"/>
      <c r="W53" s="19"/>
      <c r="X53" s="19"/>
      <c r="Y53" s="19"/>
      <c r="Z53" s="19"/>
      <c r="AA53" s="19"/>
      <c r="AB53" s="19"/>
      <c r="AC53" s="19"/>
      <c r="AD53" s="19"/>
      <c r="AE53" s="19"/>
      <c r="AF53" s="19"/>
      <c r="AG53" s="19"/>
      <c r="AH53" s="19"/>
      <c r="AI53" s="19"/>
      <c r="AJ53" s="19"/>
    </row>
    <row r="54" spans="1:36" ht="13.2">
      <c r="A54" s="16" t="s">
        <v>208</v>
      </c>
      <c r="B54" s="16" t="s">
        <v>52</v>
      </c>
      <c r="C54" s="16" t="s">
        <v>53</v>
      </c>
      <c r="D54" s="46" t="s">
        <v>370</v>
      </c>
      <c r="E54" s="46" t="s">
        <v>123</v>
      </c>
      <c r="F54" s="16" t="s">
        <v>140</v>
      </c>
      <c r="G54" s="105">
        <v>0.55902777777777779</v>
      </c>
      <c r="H54" s="51">
        <v>0</v>
      </c>
      <c r="I54" s="16" t="s">
        <v>140</v>
      </c>
      <c r="J54" s="16" t="s">
        <v>140</v>
      </c>
      <c r="K54" s="16" t="s">
        <v>29</v>
      </c>
      <c r="L54" s="24">
        <v>4</v>
      </c>
      <c r="M54" s="24">
        <f t="shared" si="1"/>
        <v>0</v>
      </c>
      <c r="N54" s="57" t="e">
        <f>M54/#REF!</f>
        <v>#REF!</v>
      </c>
      <c r="O54" s="16"/>
      <c r="P54" s="58"/>
      <c r="Q54" s="58"/>
      <c r="T54" s="19"/>
      <c r="U54" s="19"/>
      <c r="V54" s="19"/>
      <c r="W54" s="19"/>
      <c r="X54" s="19"/>
      <c r="Y54" s="19"/>
      <c r="Z54" s="19"/>
      <c r="AA54" s="19"/>
      <c r="AB54" s="19"/>
      <c r="AC54" s="19"/>
      <c r="AD54" s="19"/>
      <c r="AE54" s="19"/>
      <c r="AF54" s="19"/>
      <c r="AG54" s="19"/>
      <c r="AH54" s="19"/>
      <c r="AI54" s="19"/>
      <c r="AJ54" s="19"/>
    </row>
    <row r="55" spans="1:36" ht="13.2">
      <c r="A55" s="16" t="s">
        <v>208</v>
      </c>
      <c r="B55" s="16" t="s">
        <v>211</v>
      </c>
      <c r="C55" s="16" t="s">
        <v>212</v>
      </c>
      <c r="D55" s="46" t="s">
        <v>372</v>
      </c>
      <c r="E55" s="46" t="s">
        <v>123</v>
      </c>
      <c r="F55" s="16" t="s">
        <v>107</v>
      </c>
      <c r="G55" s="51" t="s">
        <v>29</v>
      </c>
      <c r="H55" s="51" t="s">
        <v>29</v>
      </c>
      <c r="I55" s="16" t="s">
        <v>107</v>
      </c>
      <c r="J55" s="16" t="s">
        <v>107</v>
      </c>
      <c r="K55" s="16" t="s">
        <v>29</v>
      </c>
      <c r="L55" s="24" t="s">
        <v>29</v>
      </c>
      <c r="M55" s="24">
        <f t="shared" si="1"/>
        <v>0</v>
      </c>
      <c r="N55" s="57" t="e">
        <f>M55/#REF!</f>
        <v>#REF!</v>
      </c>
      <c r="O55" s="16"/>
      <c r="P55" s="58"/>
      <c r="Q55" s="58"/>
      <c r="T55" s="19"/>
      <c r="U55" s="19"/>
      <c r="V55" s="19"/>
      <c r="W55" s="19"/>
      <c r="X55" s="19"/>
      <c r="Y55" s="19"/>
      <c r="Z55" s="19"/>
      <c r="AA55" s="19"/>
      <c r="AB55" s="19"/>
      <c r="AC55" s="19"/>
      <c r="AD55" s="19"/>
      <c r="AE55" s="19"/>
      <c r="AF55" s="19"/>
      <c r="AG55" s="19"/>
      <c r="AH55" s="19"/>
      <c r="AI55" s="19"/>
      <c r="AJ55" s="19"/>
    </row>
    <row r="56" spans="1:36" ht="13.2">
      <c r="A56" s="16" t="s">
        <v>208</v>
      </c>
      <c r="B56" s="16" t="s">
        <v>216</v>
      </c>
      <c r="C56" s="16" t="s">
        <v>217</v>
      </c>
      <c r="D56" s="46" t="s">
        <v>374</v>
      </c>
      <c r="E56" s="46" t="s">
        <v>123</v>
      </c>
      <c r="F56" s="16" t="s">
        <v>140</v>
      </c>
      <c r="G56" s="105">
        <v>0.56111111111111112</v>
      </c>
      <c r="H56" s="51">
        <v>0</v>
      </c>
      <c r="I56" s="16" t="s">
        <v>140</v>
      </c>
      <c r="J56" s="16" t="s">
        <v>140</v>
      </c>
      <c r="K56" s="16">
        <v>15</v>
      </c>
      <c r="L56" s="24">
        <v>3</v>
      </c>
      <c r="M56" s="24">
        <f t="shared" si="1"/>
        <v>15</v>
      </c>
      <c r="N56" s="57" t="e">
        <f>M56/#REF!</f>
        <v>#REF!</v>
      </c>
      <c r="O56" s="16"/>
      <c r="P56" s="58"/>
      <c r="Q56" s="58"/>
      <c r="T56" s="19"/>
      <c r="U56" s="19"/>
      <c r="V56" s="19"/>
      <c r="W56" s="19"/>
      <c r="X56" s="19"/>
      <c r="Y56" s="19"/>
      <c r="Z56" s="19"/>
      <c r="AA56" s="19"/>
      <c r="AB56" s="19"/>
      <c r="AC56" s="19"/>
      <c r="AD56" s="19"/>
      <c r="AE56" s="19"/>
      <c r="AF56" s="19"/>
      <c r="AG56" s="19"/>
      <c r="AH56" s="19"/>
      <c r="AI56" s="19"/>
      <c r="AJ56" s="19"/>
    </row>
    <row r="57" spans="1:36" ht="13.2">
      <c r="A57" s="85" t="s">
        <v>208</v>
      </c>
      <c r="B57" s="16" t="s">
        <v>221</v>
      </c>
      <c r="C57" s="16" t="s">
        <v>223</v>
      </c>
      <c r="D57" s="46" t="s">
        <v>376</v>
      </c>
      <c r="E57" s="46" t="s">
        <v>377</v>
      </c>
      <c r="F57" s="16" t="s">
        <v>140</v>
      </c>
      <c r="G57" s="49">
        <v>0.60555555555555551</v>
      </c>
      <c r="H57" s="51">
        <v>0</v>
      </c>
      <c r="I57" s="16" t="s">
        <v>140</v>
      </c>
      <c r="J57" s="16" t="s">
        <v>140</v>
      </c>
      <c r="K57" s="16">
        <v>5</v>
      </c>
      <c r="L57" s="24" t="s">
        <v>29</v>
      </c>
      <c r="M57" s="24">
        <f t="shared" si="1"/>
        <v>5</v>
      </c>
      <c r="N57" s="57" t="e">
        <f>M57/#REF!</f>
        <v>#REF!</v>
      </c>
      <c r="O57" s="16"/>
      <c r="P57" s="58"/>
      <c r="Q57" s="58"/>
      <c r="T57" s="19"/>
      <c r="U57" s="19"/>
      <c r="V57" s="19"/>
      <c r="W57" s="19"/>
      <c r="X57" s="19"/>
      <c r="Y57" s="19"/>
      <c r="Z57" s="19"/>
      <c r="AA57" s="19"/>
      <c r="AB57" s="19"/>
      <c r="AC57" s="19"/>
      <c r="AD57" s="19"/>
      <c r="AE57" s="19"/>
      <c r="AF57" s="19"/>
      <c r="AG57" s="19"/>
      <c r="AH57" s="19"/>
      <c r="AI57" s="19"/>
      <c r="AJ57" s="19"/>
    </row>
    <row r="58" spans="1:36" ht="13.2">
      <c r="A58" s="85" t="s">
        <v>208</v>
      </c>
      <c r="B58" s="16" t="s">
        <v>226</v>
      </c>
      <c r="C58" s="16" t="s">
        <v>227</v>
      </c>
      <c r="D58" s="46" t="s">
        <v>378</v>
      </c>
      <c r="E58" s="46" t="s">
        <v>377</v>
      </c>
      <c r="F58" s="16" t="s">
        <v>140</v>
      </c>
      <c r="G58" s="105">
        <v>0.60763888888888884</v>
      </c>
      <c r="H58" s="51">
        <v>0</v>
      </c>
      <c r="I58" s="16" t="s">
        <v>140</v>
      </c>
      <c r="J58" s="16" t="s">
        <v>140</v>
      </c>
      <c r="K58" s="16" t="s">
        <v>29</v>
      </c>
      <c r="L58" s="24" t="s">
        <v>29</v>
      </c>
      <c r="M58" s="24">
        <f t="shared" si="1"/>
        <v>0</v>
      </c>
      <c r="N58" s="57" t="e">
        <f>M58/#REF!</f>
        <v>#REF!</v>
      </c>
      <c r="O58" s="16"/>
      <c r="P58" s="58"/>
      <c r="Q58" s="58"/>
      <c r="T58" s="19"/>
      <c r="U58" s="19"/>
      <c r="V58" s="19"/>
      <c r="W58" s="19"/>
      <c r="X58" s="19"/>
      <c r="Y58" s="19"/>
      <c r="Z58" s="19"/>
      <c r="AA58" s="19"/>
      <c r="AB58" s="19"/>
      <c r="AC58" s="19"/>
      <c r="AD58" s="19"/>
      <c r="AE58" s="19"/>
      <c r="AF58" s="19"/>
      <c r="AG58" s="19"/>
      <c r="AH58" s="19"/>
      <c r="AI58" s="19"/>
      <c r="AJ58" s="19"/>
    </row>
    <row r="59" spans="1:36" ht="13.2">
      <c r="A59" s="85" t="s">
        <v>208</v>
      </c>
      <c r="B59" s="16" t="s">
        <v>234</v>
      </c>
      <c r="C59" s="16" t="s">
        <v>235</v>
      </c>
      <c r="D59" s="46" t="s">
        <v>380</v>
      </c>
      <c r="E59" s="46" t="s">
        <v>377</v>
      </c>
      <c r="F59" s="16" t="s">
        <v>140</v>
      </c>
      <c r="G59" s="105">
        <v>0.60624999999999996</v>
      </c>
      <c r="H59" s="51">
        <v>0</v>
      </c>
      <c r="I59" s="16" t="s">
        <v>140</v>
      </c>
      <c r="J59" s="16" t="s">
        <v>140</v>
      </c>
      <c r="K59" s="16" t="s">
        <v>29</v>
      </c>
      <c r="L59" s="24" t="s">
        <v>29</v>
      </c>
      <c r="M59" s="24">
        <f t="shared" si="1"/>
        <v>0</v>
      </c>
      <c r="N59" s="57" t="e">
        <f>M59/#REF!</f>
        <v>#REF!</v>
      </c>
      <c r="O59" s="19"/>
      <c r="P59" s="58"/>
      <c r="Q59" s="58"/>
      <c r="T59" s="19"/>
      <c r="U59" s="19"/>
      <c r="V59" s="19"/>
      <c r="W59" s="19"/>
      <c r="X59" s="19"/>
      <c r="Y59" s="19"/>
      <c r="Z59" s="19"/>
      <c r="AA59" s="19"/>
      <c r="AB59" s="19"/>
      <c r="AC59" s="19"/>
      <c r="AD59" s="19"/>
      <c r="AE59" s="19"/>
      <c r="AF59" s="19"/>
      <c r="AG59" s="19"/>
      <c r="AH59" s="19"/>
      <c r="AI59" s="19"/>
      <c r="AJ59" s="19"/>
    </row>
    <row r="60" spans="1:36" ht="13.2">
      <c r="A60" s="85" t="s">
        <v>208</v>
      </c>
      <c r="B60" s="16" t="s">
        <v>238</v>
      </c>
      <c r="C60" s="16" t="s">
        <v>239</v>
      </c>
      <c r="D60" s="46" t="s">
        <v>382</v>
      </c>
      <c r="E60" s="46" t="s">
        <v>377</v>
      </c>
      <c r="F60" s="16" t="s">
        <v>107</v>
      </c>
      <c r="G60" s="51" t="s">
        <v>29</v>
      </c>
      <c r="H60" s="51" t="s">
        <v>29</v>
      </c>
      <c r="I60" s="16" t="s">
        <v>107</v>
      </c>
      <c r="J60" s="16" t="s">
        <v>107</v>
      </c>
      <c r="K60" s="16" t="s">
        <v>29</v>
      </c>
      <c r="L60" s="24" t="s">
        <v>29</v>
      </c>
      <c r="M60" s="24">
        <f t="shared" si="1"/>
        <v>0</v>
      </c>
      <c r="N60" s="57" t="e">
        <f>M60/#REF!</f>
        <v>#REF!</v>
      </c>
      <c r="O60" s="16"/>
      <c r="P60" s="58"/>
      <c r="Q60" s="58"/>
      <c r="T60" s="19"/>
      <c r="U60" s="19"/>
      <c r="V60" s="19"/>
      <c r="W60" s="19"/>
      <c r="X60" s="19"/>
      <c r="Y60" s="19"/>
      <c r="Z60" s="19"/>
      <c r="AA60" s="19"/>
      <c r="AB60" s="19"/>
      <c r="AC60" s="19"/>
      <c r="AD60" s="19"/>
      <c r="AE60" s="19"/>
      <c r="AF60" s="19"/>
      <c r="AG60" s="19"/>
      <c r="AH60" s="19"/>
      <c r="AI60" s="19"/>
      <c r="AJ60" s="19"/>
    </row>
    <row r="61" spans="1:36" ht="13.2">
      <c r="A61" s="16" t="s">
        <v>240</v>
      </c>
      <c r="B61" s="16" t="s">
        <v>242</v>
      </c>
      <c r="C61" s="16" t="s">
        <v>243</v>
      </c>
      <c r="D61" s="46" t="s">
        <v>384</v>
      </c>
      <c r="E61" s="46" t="s">
        <v>245</v>
      </c>
      <c r="F61" s="16" t="s">
        <v>140</v>
      </c>
      <c r="G61" s="105">
        <v>0.5625</v>
      </c>
      <c r="H61" s="51">
        <v>0</v>
      </c>
      <c r="I61" s="16"/>
      <c r="J61" s="16" t="s">
        <v>107</v>
      </c>
      <c r="K61" s="16">
        <v>7</v>
      </c>
      <c r="L61" s="24" t="s">
        <v>29</v>
      </c>
      <c r="M61" s="24">
        <f t="shared" si="1"/>
        <v>7</v>
      </c>
      <c r="N61" s="57" t="e">
        <f>M61/#REF!</f>
        <v>#REF!</v>
      </c>
      <c r="P61" s="58"/>
      <c r="Q61" s="58"/>
      <c r="T61" s="19"/>
      <c r="U61" s="19"/>
      <c r="V61" s="19"/>
      <c r="W61" s="19"/>
      <c r="X61" s="19"/>
      <c r="Y61" s="19"/>
      <c r="Z61" s="19"/>
      <c r="AA61" s="19"/>
      <c r="AB61" s="19"/>
      <c r="AC61" s="19"/>
      <c r="AD61" s="19"/>
      <c r="AE61" s="19"/>
      <c r="AF61" s="19"/>
      <c r="AG61" s="19"/>
      <c r="AH61" s="19"/>
      <c r="AI61" s="19"/>
      <c r="AJ61" s="19"/>
    </row>
    <row r="62" spans="1:36" ht="13.2">
      <c r="A62" s="16" t="s">
        <v>240</v>
      </c>
      <c r="B62" s="16" t="s">
        <v>228</v>
      </c>
      <c r="C62" s="16" t="s">
        <v>229</v>
      </c>
      <c r="D62" s="46" t="s">
        <v>386</v>
      </c>
      <c r="E62" s="46" t="s">
        <v>245</v>
      </c>
      <c r="F62" s="16" t="s">
        <v>140</v>
      </c>
      <c r="G62" s="91">
        <v>0.19791666666666666</v>
      </c>
      <c r="H62" s="51"/>
      <c r="I62" s="16"/>
      <c r="J62" s="16" t="s">
        <v>107</v>
      </c>
      <c r="K62" s="16">
        <v>7</v>
      </c>
      <c r="L62" s="24" t="s">
        <v>29</v>
      </c>
      <c r="M62" s="24">
        <f t="shared" si="1"/>
        <v>7</v>
      </c>
      <c r="N62" s="57" t="e">
        <f>M62/#REF!</f>
        <v>#REF!</v>
      </c>
      <c r="P62" s="58"/>
      <c r="Q62" s="58"/>
      <c r="T62" s="19"/>
      <c r="U62" s="19"/>
      <c r="V62" s="19"/>
      <c r="W62" s="19"/>
      <c r="X62" s="19"/>
      <c r="Y62" s="19"/>
      <c r="Z62" s="19"/>
      <c r="AA62" s="19"/>
      <c r="AB62" s="19"/>
      <c r="AC62" s="19"/>
      <c r="AD62" s="19"/>
      <c r="AE62" s="19"/>
      <c r="AF62" s="19"/>
      <c r="AG62" s="19"/>
      <c r="AH62" s="19"/>
      <c r="AI62" s="19"/>
      <c r="AJ62" s="19"/>
    </row>
    <row r="63" spans="1:36" ht="13.2">
      <c r="A63" s="16" t="s">
        <v>240</v>
      </c>
      <c r="B63" s="16" t="s">
        <v>248</v>
      </c>
      <c r="C63" s="16" t="s">
        <v>249</v>
      </c>
      <c r="D63" s="46" t="s">
        <v>387</v>
      </c>
      <c r="E63" s="46" t="s">
        <v>245</v>
      </c>
      <c r="F63" s="16" t="s">
        <v>140</v>
      </c>
      <c r="G63" s="91">
        <v>0.5625</v>
      </c>
      <c r="H63" s="51">
        <v>0</v>
      </c>
      <c r="I63" s="16"/>
      <c r="J63" s="16" t="s">
        <v>140</v>
      </c>
      <c r="K63" s="16">
        <v>5</v>
      </c>
      <c r="L63" s="24">
        <v>0</v>
      </c>
      <c r="M63" s="24">
        <f t="shared" si="1"/>
        <v>5</v>
      </c>
      <c r="N63" s="57" t="e">
        <f>M63/#REF!</f>
        <v>#REF!</v>
      </c>
      <c r="O63" s="19"/>
      <c r="P63" s="58"/>
      <c r="Q63" s="58"/>
      <c r="T63" s="19"/>
      <c r="U63" s="19"/>
      <c r="V63" s="19"/>
      <c r="W63" s="19"/>
      <c r="X63" s="19"/>
      <c r="Y63" s="19"/>
      <c r="Z63" s="19"/>
      <c r="AA63" s="19"/>
      <c r="AB63" s="19"/>
      <c r="AC63" s="19"/>
      <c r="AD63" s="19"/>
      <c r="AE63" s="19"/>
      <c r="AF63" s="19"/>
      <c r="AG63" s="19"/>
      <c r="AH63" s="19"/>
      <c r="AI63" s="19"/>
      <c r="AJ63" s="19"/>
    </row>
    <row r="64" spans="1:36" ht="13.2">
      <c r="A64" s="16" t="s">
        <v>240</v>
      </c>
      <c r="B64" s="16" t="s">
        <v>252</v>
      </c>
      <c r="C64" s="16" t="s">
        <v>253</v>
      </c>
      <c r="D64" s="46" t="s">
        <v>390</v>
      </c>
      <c r="E64" s="46" t="s">
        <v>245</v>
      </c>
      <c r="F64" s="16" t="s">
        <v>140</v>
      </c>
      <c r="G64" s="91">
        <v>0.5625</v>
      </c>
      <c r="H64" s="51">
        <v>0</v>
      </c>
      <c r="I64" s="16"/>
      <c r="J64" s="16" t="s">
        <v>140</v>
      </c>
      <c r="K64" s="16">
        <v>23</v>
      </c>
      <c r="L64" s="24">
        <v>7</v>
      </c>
      <c r="M64" s="24">
        <f t="shared" si="1"/>
        <v>23</v>
      </c>
      <c r="N64" s="57" t="e">
        <f>M64/#REF!</f>
        <v>#REF!</v>
      </c>
      <c r="O64" s="19"/>
      <c r="P64" s="58"/>
      <c r="Q64" s="58"/>
      <c r="T64" s="19"/>
      <c r="U64" s="19"/>
      <c r="V64" s="19"/>
      <c r="W64" s="19"/>
      <c r="X64" s="19"/>
      <c r="Y64" s="19"/>
      <c r="Z64" s="19"/>
      <c r="AA64" s="19"/>
      <c r="AB64" s="19"/>
      <c r="AC64" s="19"/>
      <c r="AD64" s="19"/>
      <c r="AE64" s="19"/>
      <c r="AF64" s="19"/>
      <c r="AG64" s="19"/>
      <c r="AH64" s="19"/>
      <c r="AI64" s="19"/>
      <c r="AJ64" s="19"/>
    </row>
    <row r="65" spans="1:36" ht="13.2">
      <c r="A65" s="16" t="s">
        <v>240</v>
      </c>
      <c r="B65" s="16" t="s">
        <v>255</v>
      </c>
      <c r="C65" s="16" t="s">
        <v>256</v>
      </c>
      <c r="D65" s="46" t="s">
        <v>391</v>
      </c>
      <c r="E65" s="46" t="s">
        <v>159</v>
      </c>
      <c r="F65" s="16" t="s">
        <v>140</v>
      </c>
      <c r="G65" s="49">
        <v>0.60763888888888884</v>
      </c>
      <c r="H65" s="51">
        <v>0</v>
      </c>
      <c r="I65" s="16"/>
      <c r="J65" s="16" t="s">
        <v>107</v>
      </c>
      <c r="K65" s="16" t="s">
        <v>29</v>
      </c>
      <c r="L65" s="24" t="s">
        <v>29</v>
      </c>
      <c r="M65" s="24">
        <f t="shared" si="1"/>
        <v>0</v>
      </c>
      <c r="N65" s="57" t="e">
        <f>M65/#REF!</f>
        <v>#REF!</v>
      </c>
      <c r="O65" s="19"/>
      <c r="P65" s="58"/>
      <c r="Q65" s="58"/>
      <c r="T65" s="19"/>
      <c r="U65" s="19"/>
      <c r="V65" s="19"/>
      <c r="W65" s="19"/>
      <c r="X65" s="19"/>
      <c r="Y65" s="19"/>
      <c r="Z65" s="19"/>
      <c r="AA65" s="19"/>
      <c r="AB65" s="19"/>
      <c r="AC65" s="19"/>
      <c r="AD65" s="19"/>
      <c r="AE65" s="19"/>
      <c r="AF65" s="19"/>
      <c r="AG65" s="19"/>
      <c r="AH65" s="19"/>
      <c r="AI65" s="19"/>
      <c r="AJ65" s="19"/>
    </row>
    <row r="66" spans="1:36" ht="13.2">
      <c r="A66" s="16" t="s">
        <v>240</v>
      </c>
      <c r="B66" s="16" t="s">
        <v>258</v>
      </c>
      <c r="C66" s="16" t="s">
        <v>260</v>
      </c>
      <c r="D66" s="46" t="s">
        <v>392</v>
      </c>
      <c r="E66" s="46" t="s">
        <v>159</v>
      </c>
      <c r="F66" s="16" t="s">
        <v>140</v>
      </c>
      <c r="G66" s="49">
        <v>0.60763888888888884</v>
      </c>
      <c r="H66" s="51">
        <v>0</v>
      </c>
      <c r="I66" s="16"/>
      <c r="J66" s="16" t="s">
        <v>107</v>
      </c>
      <c r="K66" s="16">
        <v>13</v>
      </c>
      <c r="L66" s="24">
        <v>2</v>
      </c>
      <c r="M66" s="24">
        <f t="shared" si="1"/>
        <v>13</v>
      </c>
      <c r="N66" s="57" t="e">
        <f>M66/#REF!</f>
        <v>#REF!</v>
      </c>
      <c r="O66" s="19"/>
      <c r="P66" s="58"/>
      <c r="Q66" s="58"/>
      <c r="T66" s="19"/>
      <c r="U66" s="19"/>
      <c r="V66" s="19"/>
      <c r="W66" s="19"/>
      <c r="X66" s="19"/>
      <c r="Y66" s="19"/>
      <c r="Z66" s="19"/>
      <c r="AA66" s="19"/>
      <c r="AB66" s="19"/>
      <c r="AC66" s="19"/>
      <c r="AD66" s="19"/>
      <c r="AE66" s="19"/>
      <c r="AF66" s="19"/>
      <c r="AG66" s="19"/>
      <c r="AH66" s="19"/>
      <c r="AI66" s="19"/>
      <c r="AJ66" s="19"/>
    </row>
    <row r="67" spans="1:36" ht="13.2">
      <c r="A67" s="16" t="s">
        <v>240</v>
      </c>
      <c r="B67" s="16" t="s">
        <v>261</v>
      </c>
      <c r="C67" s="16" t="s">
        <v>263</v>
      </c>
      <c r="D67" s="46" t="s">
        <v>393</v>
      </c>
      <c r="E67" s="46" t="s">
        <v>159</v>
      </c>
      <c r="F67" s="16" t="s">
        <v>140</v>
      </c>
      <c r="G67" s="49">
        <v>0.60763888888888884</v>
      </c>
      <c r="H67" s="51">
        <v>0</v>
      </c>
      <c r="I67" s="16"/>
      <c r="J67" s="16" t="s">
        <v>107</v>
      </c>
      <c r="K67" s="16">
        <v>3</v>
      </c>
      <c r="L67" s="24">
        <v>1</v>
      </c>
      <c r="M67" s="24">
        <f t="shared" si="1"/>
        <v>3</v>
      </c>
      <c r="N67" s="57" t="e">
        <f>M67/#REF!</f>
        <v>#REF!</v>
      </c>
      <c r="O67" s="19"/>
      <c r="P67" s="58"/>
      <c r="Q67" s="58"/>
      <c r="T67" s="19"/>
      <c r="U67" s="19"/>
      <c r="V67" s="19"/>
      <c r="W67" s="19"/>
      <c r="X67" s="19"/>
      <c r="Y67" s="19"/>
      <c r="Z67" s="19"/>
      <c r="AA67" s="19"/>
      <c r="AB67" s="19"/>
      <c r="AC67" s="19"/>
      <c r="AD67" s="19"/>
      <c r="AE67" s="19"/>
      <c r="AF67" s="19"/>
      <c r="AG67" s="19"/>
      <c r="AH67" s="19"/>
      <c r="AI67" s="19"/>
      <c r="AJ67" s="19"/>
    </row>
    <row r="68" spans="1:36" ht="13.2">
      <c r="A68" s="16" t="s">
        <v>240</v>
      </c>
      <c r="B68" s="16" t="s">
        <v>265</v>
      </c>
      <c r="C68" s="16" t="s">
        <v>266</v>
      </c>
      <c r="D68" s="46" t="s">
        <v>395</v>
      </c>
      <c r="E68" s="46" t="s">
        <v>159</v>
      </c>
      <c r="F68" s="16" t="s">
        <v>140</v>
      </c>
      <c r="G68" s="49">
        <v>0.60763888888888884</v>
      </c>
      <c r="H68" s="51">
        <v>0</v>
      </c>
      <c r="I68" s="16"/>
      <c r="J68" s="16" t="s">
        <v>107</v>
      </c>
      <c r="K68" s="16">
        <v>5</v>
      </c>
      <c r="L68" s="24">
        <v>2</v>
      </c>
      <c r="M68" s="24">
        <f t="shared" si="1"/>
        <v>5</v>
      </c>
      <c r="N68" s="57" t="e">
        <f>M68/#REF!</f>
        <v>#REF!</v>
      </c>
      <c r="O68" s="19"/>
      <c r="P68" s="58"/>
      <c r="Q68" s="58"/>
      <c r="T68" s="19"/>
      <c r="U68" s="19"/>
      <c r="V68" s="19"/>
      <c r="W68" s="19"/>
      <c r="X68" s="19"/>
      <c r="Y68" s="19"/>
      <c r="Z68" s="19"/>
      <c r="AA68" s="19"/>
      <c r="AB68" s="19"/>
      <c r="AC68" s="19"/>
      <c r="AD68" s="19"/>
      <c r="AE68" s="19"/>
      <c r="AF68" s="19"/>
      <c r="AG68" s="19"/>
      <c r="AH68" s="19"/>
      <c r="AI68" s="19"/>
      <c r="AJ68" s="19"/>
    </row>
    <row r="69" spans="1:36" ht="13.2">
      <c r="A69" s="16" t="s">
        <v>268</v>
      </c>
      <c r="B69" s="16" t="s">
        <v>269</v>
      </c>
      <c r="C69" s="16" t="s">
        <v>270</v>
      </c>
      <c r="D69" s="46" t="s">
        <v>396</v>
      </c>
      <c r="E69" s="46" t="s">
        <v>214</v>
      </c>
      <c r="F69" s="16" t="s">
        <v>140</v>
      </c>
      <c r="G69" s="82">
        <v>0.65277777777777779</v>
      </c>
      <c r="H69" s="51">
        <v>0</v>
      </c>
      <c r="I69" s="16" t="s">
        <v>140</v>
      </c>
      <c r="J69" s="16" t="s">
        <v>107</v>
      </c>
      <c r="K69" s="16">
        <v>5</v>
      </c>
      <c r="L69" s="24">
        <v>1</v>
      </c>
      <c r="M69" s="24">
        <f t="shared" si="1"/>
        <v>5</v>
      </c>
      <c r="N69" s="57" t="e">
        <f>M69/#REF!</f>
        <v>#REF!</v>
      </c>
      <c r="O69" s="19"/>
      <c r="P69" s="58"/>
      <c r="Q69" s="58"/>
      <c r="T69" s="19"/>
      <c r="U69" s="19"/>
      <c r="V69" s="19"/>
      <c r="W69" s="19"/>
      <c r="X69" s="19"/>
      <c r="Y69" s="19"/>
      <c r="Z69" s="19"/>
      <c r="AA69" s="19"/>
      <c r="AB69" s="19"/>
      <c r="AC69" s="19"/>
      <c r="AD69" s="19"/>
      <c r="AE69" s="19"/>
      <c r="AF69" s="19"/>
      <c r="AG69" s="19"/>
      <c r="AH69" s="19"/>
      <c r="AI69" s="19"/>
      <c r="AJ69" s="19"/>
    </row>
    <row r="70" spans="1:36" ht="13.2">
      <c r="A70" s="16" t="s">
        <v>268</v>
      </c>
      <c r="B70" s="16" t="s">
        <v>153</v>
      </c>
      <c r="C70" s="16" t="s">
        <v>154</v>
      </c>
      <c r="D70" s="46" t="s">
        <v>398</v>
      </c>
      <c r="E70" s="46" t="s">
        <v>214</v>
      </c>
      <c r="F70" s="16" t="s">
        <v>140</v>
      </c>
      <c r="G70" s="82">
        <v>0.65277777777777779</v>
      </c>
      <c r="H70" s="51">
        <v>0</v>
      </c>
      <c r="I70" s="16" t="s">
        <v>140</v>
      </c>
      <c r="J70" s="16" t="s">
        <v>107</v>
      </c>
      <c r="K70" s="16" t="s">
        <v>29</v>
      </c>
      <c r="L70" s="24" t="s">
        <v>29</v>
      </c>
      <c r="M70" s="24">
        <f t="shared" si="1"/>
        <v>0</v>
      </c>
      <c r="N70" s="57" t="e">
        <f>M70/#REF!</f>
        <v>#REF!</v>
      </c>
      <c r="O70" s="19"/>
      <c r="P70" s="58"/>
      <c r="Q70" s="58"/>
      <c r="T70" s="19"/>
      <c r="U70" s="19"/>
      <c r="V70" s="19"/>
      <c r="W70" s="19"/>
      <c r="X70" s="19"/>
      <c r="Y70" s="19"/>
      <c r="Z70" s="19"/>
      <c r="AA70" s="19"/>
      <c r="AB70" s="19"/>
      <c r="AC70" s="19"/>
      <c r="AD70" s="19"/>
      <c r="AE70" s="19"/>
      <c r="AF70" s="19"/>
      <c r="AG70" s="19"/>
      <c r="AH70" s="19"/>
      <c r="AI70" s="19"/>
      <c r="AJ70" s="19"/>
    </row>
    <row r="71" spans="1:36" ht="13.2">
      <c r="A71" s="16" t="s">
        <v>268</v>
      </c>
      <c r="B71" s="16" t="s">
        <v>190</v>
      </c>
      <c r="C71" s="16" t="s">
        <v>191</v>
      </c>
      <c r="D71" s="46" t="s">
        <v>400</v>
      </c>
      <c r="E71" s="46" t="s">
        <v>214</v>
      </c>
      <c r="F71" s="16" t="s">
        <v>140</v>
      </c>
      <c r="G71" s="116">
        <v>0.65277777777777779</v>
      </c>
      <c r="H71" s="51">
        <v>0</v>
      </c>
      <c r="I71" s="16" t="s">
        <v>140</v>
      </c>
      <c r="J71" s="51" t="s">
        <v>107</v>
      </c>
      <c r="K71" s="16">
        <v>17</v>
      </c>
      <c r="L71" s="24" t="s">
        <v>29</v>
      </c>
      <c r="M71" s="24">
        <f t="shared" si="1"/>
        <v>17</v>
      </c>
      <c r="N71" s="57" t="e">
        <f>M71/#REF!</f>
        <v>#REF!</v>
      </c>
      <c r="O71" s="19"/>
      <c r="P71" s="58"/>
      <c r="Q71" s="58"/>
      <c r="T71" s="19"/>
      <c r="U71" s="19"/>
      <c r="V71" s="19"/>
      <c r="W71" s="19"/>
      <c r="X71" s="19"/>
      <c r="Y71" s="19"/>
      <c r="Z71" s="19"/>
      <c r="AA71" s="19"/>
      <c r="AB71" s="19"/>
      <c r="AC71" s="19"/>
      <c r="AD71" s="19"/>
      <c r="AE71" s="19"/>
      <c r="AF71" s="19"/>
      <c r="AG71" s="19"/>
      <c r="AH71" s="19"/>
      <c r="AI71" s="19"/>
      <c r="AJ71" s="19"/>
    </row>
    <row r="72" spans="1:36" ht="13.2">
      <c r="A72" s="16" t="s">
        <v>268</v>
      </c>
      <c r="B72" s="16" t="s">
        <v>277</v>
      </c>
      <c r="C72" s="16" t="s">
        <v>278</v>
      </c>
      <c r="D72" s="46" t="s">
        <v>403</v>
      </c>
      <c r="E72" s="46" t="s">
        <v>214</v>
      </c>
      <c r="F72" s="16" t="s">
        <v>140</v>
      </c>
      <c r="G72" s="116">
        <v>0.65277777777777779</v>
      </c>
      <c r="H72" s="51">
        <v>0</v>
      </c>
      <c r="I72" s="16" t="s">
        <v>140</v>
      </c>
      <c r="J72" s="16" t="s">
        <v>107</v>
      </c>
      <c r="K72" s="16">
        <v>24</v>
      </c>
      <c r="L72" s="24" t="s">
        <v>29</v>
      </c>
      <c r="M72" s="24">
        <f t="shared" si="1"/>
        <v>24</v>
      </c>
      <c r="N72" s="57" t="e">
        <f>M72/#REF!</f>
        <v>#REF!</v>
      </c>
      <c r="O72" s="16"/>
      <c r="P72" s="58"/>
      <c r="Q72" s="58"/>
      <c r="T72" s="19"/>
      <c r="U72" s="19"/>
      <c r="V72" s="19"/>
      <c r="W72" s="19"/>
      <c r="X72" s="19"/>
      <c r="Y72" s="19"/>
      <c r="Z72" s="19"/>
      <c r="AA72" s="19"/>
      <c r="AB72" s="19"/>
      <c r="AC72" s="19"/>
      <c r="AD72" s="19"/>
      <c r="AE72" s="19"/>
      <c r="AF72" s="19"/>
      <c r="AG72" s="19"/>
      <c r="AH72" s="19"/>
      <c r="AI72" s="19"/>
      <c r="AJ72" s="19"/>
    </row>
    <row r="73" spans="1:36" ht="13.2">
      <c r="A73" s="16" t="s">
        <v>268</v>
      </c>
      <c r="B73" s="16" t="s">
        <v>282</v>
      </c>
      <c r="C73" s="16" t="s">
        <v>283</v>
      </c>
      <c r="D73" s="46" t="s">
        <v>405</v>
      </c>
      <c r="E73" s="46" t="s">
        <v>195</v>
      </c>
      <c r="F73" s="16" t="s">
        <v>140</v>
      </c>
      <c r="G73" s="105">
        <v>0.69791666666666663</v>
      </c>
      <c r="H73" s="51">
        <v>0</v>
      </c>
      <c r="I73" s="16" t="s">
        <v>140</v>
      </c>
      <c r="J73" s="16" t="s">
        <v>107</v>
      </c>
      <c r="K73" s="16">
        <v>15</v>
      </c>
      <c r="L73" s="24">
        <v>0</v>
      </c>
      <c r="M73" s="24">
        <f t="shared" si="1"/>
        <v>15</v>
      </c>
      <c r="N73" s="57" t="e">
        <f>M73/#REF!</f>
        <v>#REF!</v>
      </c>
      <c r="O73" s="19"/>
      <c r="P73" s="58"/>
      <c r="Q73" s="58"/>
      <c r="T73" s="19"/>
      <c r="U73" s="19"/>
      <c r="V73" s="19"/>
      <c r="W73" s="19"/>
      <c r="X73" s="19"/>
      <c r="Y73" s="19"/>
      <c r="Z73" s="19"/>
      <c r="AA73" s="19"/>
      <c r="AB73" s="19"/>
      <c r="AC73" s="19"/>
      <c r="AD73" s="19"/>
      <c r="AE73" s="19"/>
      <c r="AF73" s="19"/>
      <c r="AG73" s="19"/>
      <c r="AH73" s="19"/>
      <c r="AI73" s="19"/>
      <c r="AJ73" s="19"/>
    </row>
    <row r="74" spans="1:36" ht="13.2">
      <c r="A74" s="16" t="s">
        <v>268</v>
      </c>
      <c r="B74" s="16" t="s">
        <v>97</v>
      </c>
      <c r="C74" s="16" t="s">
        <v>98</v>
      </c>
      <c r="D74" s="46" t="s">
        <v>406</v>
      </c>
      <c r="E74" s="46" t="s">
        <v>195</v>
      </c>
      <c r="F74" s="16" t="s">
        <v>140</v>
      </c>
      <c r="G74" s="82">
        <v>0.69791666666666663</v>
      </c>
      <c r="H74" s="51">
        <v>0</v>
      </c>
      <c r="I74" s="16" t="s">
        <v>140</v>
      </c>
      <c r="J74" s="16" t="s">
        <v>107</v>
      </c>
      <c r="K74" s="16" t="s">
        <v>29</v>
      </c>
      <c r="L74" s="24">
        <v>0</v>
      </c>
      <c r="M74" s="24">
        <f t="shared" si="1"/>
        <v>0</v>
      </c>
      <c r="N74" s="57" t="e">
        <f>M74/#REF!</f>
        <v>#REF!</v>
      </c>
      <c r="O74" s="19"/>
      <c r="P74" s="58"/>
      <c r="Q74" s="58"/>
      <c r="T74" s="19"/>
      <c r="U74" s="19"/>
      <c r="V74" s="19"/>
      <c r="W74" s="19"/>
      <c r="X74" s="19"/>
      <c r="Y74" s="19"/>
      <c r="Z74" s="19"/>
      <c r="AA74" s="19"/>
      <c r="AB74" s="19"/>
      <c r="AC74" s="19"/>
      <c r="AD74" s="19"/>
      <c r="AE74" s="19"/>
      <c r="AF74" s="19"/>
      <c r="AG74" s="19"/>
      <c r="AH74" s="19"/>
      <c r="AI74" s="19"/>
      <c r="AJ74" s="19"/>
    </row>
    <row r="75" spans="1:36" ht="13.2">
      <c r="A75" s="16" t="s">
        <v>268</v>
      </c>
      <c r="B75" s="16" t="s">
        <v>291</v>
      </c>
      <c r="C75" s="16" t="s">
        <v>292</v>
      </c>
      <c r="D75" s="46" t="s">
        <v>408</v>
      </c>
      <c r="E75" s="46" t="s">
        <v>195</v>
      </c>
      <c r="F75" s="16" t="s">
        <v>107</v>
      </c>
      <c r="G75" s="116"/>
      <c r="H75" s="51"/>
      <c r="I75" s="16"/>
      <c r="J75" s="16"/>
      <c r="K75" s="16" t="s">
        <v>29</v>
      </c>
      <c r="L75" s="24" t="s">
        <v>29</v>
      </c>
      <c r="M75" s="24">
        <f t="shared" si="1"/>
        <v>0</v>
      </c>
      <c r="N75" s="57" t="e">
        <f>M75/#REF!</f>
        <v>#REF!</v>
      </c>
      <c r="O75" s="19"/>
      <c r="P75" s="58"/>
      <c r="Q75" s="58"/>
      <c r="T75" s="19"/>
      <c r="U75" s="19"/>
      <c r="V75" s="19"/>
      <c r="W75" s="19"/>
      <c r="X75" s="19"/>
      <c r="Y75" s="19"/>
      <c r="Z75" s="19"/>
      <c r="AA75" s="19"/>
      <c r="AB75" s="19"/>
      <c r="AC75" s="19"/>
      <c r="AD75" s="19"/>
      <c r="AE75" s="19"/>
      <c r="AF75" s="19"/>
      <c r="AG75" s="19"/>
      <c r="AH75" s="19"/>
      <c r="AI75" s="19"/>
      <c r="AJ75" s="19"/>
    </row>
    <row r="76" spans="1:36" ht="13.2">
      <c r="A76" s="16" t="s">
        <v>268</v>
      </c>
      <c r="B76" s="16" t="s">
        <v>296</v>
      </c>
      <c r="C76" s="16" t="s">
        <v>297</v>
      </c>
      <c r="D76" s="46" t="s">
        <v>409</v>
      </c>
      <c r="E76" s="46" t="s">
        <v>195</v>
      </c>
      <c r="F76" s="16" t="s">
        <v>140</v>
      </c>
      <c r="G76" s="105">
        <v>0.70833333333333337</v>
      </c>
      <c r="H76" s="51">
        <v>15</v>
      </c>
      <c r="I76" s="16" t="s">
        <v>140</v>
      </c>
      <c r="J76" s="16" t="s">
        <v>140</v>
      </c>
      <c r="K76" s="16">
        <v>24</v>
      </c>
      <c r="L76" s="24">
        <v>8</v>
      </c>
      <c r="M76" s="24">
        <f t="shared" si="1"/>
        <v>24</v>
      </c>
      <c r="N76" s="57" t="e">
        <f>M76/#REF!</f>
        <v>#REF!</v>
      </c>
      <c r="O76" s="16"/>
      <c r="P76" s="58"/>
      <c r="Q76" s="58"/>
      <c r="T76" s="19"/>
      <c r="U76" s="19"/>
      <c r="V76" s="19"/>
      <c r="W76" s="19"/>
      <c r="X76" s="19"/>
      <c r="Y76" s="19"/>
      <c r="Z76" s="19"/>
      <c r="AA76" s="19"/>
      <c r="AB76" s="19"/>
      <c r="AC76" s="19"/>
      <c r="AD76" s="19"/>
      <c r="AE76" s="19"/>
      <c r="AF76" s="19"/>
      <c r="AG76" s="19"/>
      <c r="AH76" s="19"/>
      <c r="AI76" s="19"/>
      <c r="AJ76" s="19"/>
    </row>
    <row r="77" spans="1:36" ht="13.2">
      <c r="A77" s="16" t="s">
        <v>299</v>
      </c>
      <c r="B77" s="16" t="s">
        <v>300</v>
      </c>
      <c r="C77" s="16" t="s">
        <v>302</v>
      </c>
      <c r="D77" s="46" t="s">
        <v>410</v>
      </c>
      <c r="E77" s="46" t="s">
        <v>411</v>
      </c>
      <c r="F77" s="16" t="s">
        <v>140</v>
      </c>
      <c r="G77" s="49">
        <v>0.5625</v>
      </c>
      <c r="H77" s="51"/>
      <c r="I77" s="16" t="s">
        <v>140</v>
      </c>
      <c r="J77" s="16" t="s">
        <v>140</v>
      </c>
      <c r="K77" s="16">
        <v>22</v>
      </c>
      <c r="L77" s="24">
        <v>4</v>
      </c>
      <c r="M77" s="24">
        <f t="shared" si="1"/>
        <v>22</v>
      </c>
      <c r="N77" s="57" t="e">
        <f>M77/#REF!</f>
        <v>#REF!</v>
      </c>
      <c r="O77" s="16"/>
      <c r="P77" s="58"/>
      <c r="Q77" s="58"/>
      <c r="T77" s="19"/>
      <c r="U77" s="19"/>
      <c r="V77" s="19"/>
      <c r="W77" s="19"/>
      <c r="X77" s="19"/>
      <c r="Y77" s="19"/>
      <c r="Z77" s="19"/>
      <c r="AA77" s="19"/>
      <c r="AB77" s="19"/>
      <c r="AC77" s="19"/>
      <c r="AD77" s="19"/>
      <c r="AE77" s="19"/>
      <c r="AF77" s="19"/>
      <c r="AG77" s="19"/>
      <c r="AH77" s="19"/>
      <c r="AI77" s="19"/>
      <c r="AJ77" s="19"/>
    </row>
    <row r="78" spans="1:36" ht="13.2">
      <c r="A78" s="16" t="s">
        <v>306</v>
      </c>
      <c r="B78" s="16" t="s">
        <v>293</v>
      </c>
      <c r="C78" s="16" t="s">
        <v>294</v>
      </c>
      <c r="D78" s="46" t="s">
        <v>412</v>
      </c>
      <c r="E78" s="46" t="s">
        <v>411</v>
      </c>
      <c r="F78" s="16" t="s">
        <v>140</v>
      </c>
      <c r="G78" s="91">
        <v>0.5625</v>
      </c>
      <c r="H78" s="51"/>
      <c r="I78" s="16" t="s">
        <v>140</v>
      </c>
      <c r="J78" s="16" t="s">
        <v>140</v>
      </c>
      <c r="K78" s="16">
        <v>22</v>
      </c>
      <c r="L78" s="24">
        <v>4</v>
      </c>
      <c r="M78" s="24">
        <f t="shared" si="1"/>
        <v>22</v>
      </c>
      <c r="N78" s="57" t="e">
        <f>M78/#REF!</f>
        <v>#REF!</v>
      </c>
      <c r="O78" s="16"/>
      <c r="P78" s="58"/>
      <c r="Q78" s="58"/>
      <c r="T78" s="19"/>
      <c r="U78" s="19"/>
      <c r="V78" s="19"/>
      <c r="W78" s="19"/>
      <c r="X78" s="19"/>
      <c r="Y78" s="19"/>
      <c r="Z78" s="19"/>
      <c r="AA78" s="19"/>
      <c r="AB78" s="19"/>
      <c r="AC78" s="19"/>
      <c r="AD78" s="19"/>
      <c r="AE78" s="19"/>
      <c r="AF78" s="19"/>
      <c r="AG78" s="19"/>
      <c r="AH78" s="19"/>
      <c r="AI78" s="19"/>
      <c r="AJ78" s="19"/>
    </row>
    <row r="79" spans="1:36" ht="13.2">
      <c r="A79" s="16" t="s">
        <v>306</v>
      </c>
      <c r="B79" s="16" t="s">
        <v>310</v>
      </c>
      <c r="C79" s="16" t="s">
        <v>311</v>
      </c>
      <c r="D79" s="46" t="s">
        <v>415</v>
      </c>
      <c r="E79" s="46" t="s">
        <v>411</v>
      </c>
      <c r="F79" s="16" t="s">
        <v>140</v>
      </c>
      <c r="G79" s="91">
        <v>0.5625</v>
      </c>
      <c r="H79" s="51"/>
      <c r="I79" s="16" t="s">
        <v>140</v>
      </c>
      <c r="J79" s="16" t="s">
        <v>107</v>
      </c>
      <c r="K79" s="16">
        <v>19</v>
      </c>
      <c r="L79" s="24">
        <v>0</v>
      </c>
      <c r="M79" s="24">
        <f t="shared" si="1"/>
        <v>19</v>
      </c>
      <c r="N79" s="57" t="e">
        <f>M79/#REF!</f>
        <v>#REF!</v>
      </c>
      <c r="O79" s="16"/>
      <c r="P79" s="58"/>
      <c r="Q79" s="58"/>
      <c r="T79" s="19"/>
      <c r="U79" s="19"/>
      <c r="V79" s="19"/>
      <c r="W79" s="19"/>
      <c r="X79" s="19"/>
      <c r="Y79" s="19"/>
      <c r="Z79" s="19"/>
      <c r="AA79" s="19"/>
      <c r="AB79" s="19"/>
      <c r="AC79" s="19"/>
      <c r="AD79" s="19"/>
      <c r="AE79" s="19"/>
      <c r="AF79" s="19"/>
      <c r="AG79" s="19"/>
      <c r="AH79" s="19"/>
      <c r="AI79" s="19"/>
      <c r="AJ79" s="19"/>
    </row>
    <row r="80" spans="1:36" ht="13.2">
      <c r="A80" s="16" t="s">
        <v>306</v>
      </c>
      <c r="B80" s="16" t="s">
        <v>312</v>
      </c>
      <c r="C80" s="16" t="s">
        <v>313</v>
      </c>
      <c r="D80" s="46" t="s">
        <v>416</v>
      </c>
      <c r="E80" s="46" t="s">
        <v>411</v>
      </c>
      <c r="F80" s="16" t="s">
        <v>107</v>
      </c>
      <c r="G80" s="49"/>
      <c r="H80" s="51"/>
      <c r="I80" s="16"/>
      <c r="J80" s="16" t="s">
        <v>107</v>
      </c>
      <c r="K80" s="16">
        <v>24</v>
      </c>
      <c r="L80" s="24">
        <v>6</v>
      </c>
      <c r="M80" s="24">
        <f t="shared" si="1"/>
        <v>24</v>
      </c>
      <c r="N80" s="57" t="e">
        <f>M80/#REF!</f>
        <v>#REF!</v>
      </c>
      <c r="O80" s="16"/>
      <c r="P80" s="58"/>
      <c r="Q80" s="58"/>
      <c r="T80" s="19"/>
      <c r="U80" s="19"/>
      <c r="V80" s="19"/>
      <c r="W80" s="19"/>
      <c r="X80" s="19"/>
      <c r="Y80" s="19"/>
      <c r="Z80" s="19"/>
      <c r="AA80" s="19"/>
      <c r="AB80" s="19"/>
      <c r="AC80" s="19"/>
      <c r="AD80" s="19"/>
      <c r="AE80" s="19"/>
      <c r="AF80" s="19"/>
      <c r="AG80" s="19"/>
      <c r="AH80" s="19"/>
      <c r="AI80" s="19"/>
      <c r="AJ80" s="19"/>
    </row>
    <row r="81" spans="1:36" ht="13.2">
      <c r="A81" s="85" t="s">
        <v>306</v>
      </c>
      <c r="B81" s="16" t="s">
        <v>315</v>
      </c>
      <c r="C81" s="16" t="s">
        <v>316</v>
      </c>
      <c r="D81" s="46" t="s">
        <v>418</v>
      </c>
      <c r="E81" s="46" t="s">
        <v>377</v>
      </c>
      <c r="F81" s="16" t="s">
        <v>140</v>
      </c>
      <c r="G81" s="49">
        <v>0.60416666666666663</v>
      </c>
      <c r="H81" s="79"/>
      <c r="I81" s="16" t="s">
        <v>140</v>
      </c>
      <c r="J81" s="16" t="s">
        <v>107</v>
      </c>
      <c r="K81" s="16">
        <v>21</v>
      </c>
      <c r="L81" s="24">
        <v>2</v>
      </c>
      <c r="M81" s="24">
        <f t="shared" si="1"/>
        <v>21</v>
      </c>
      <c r="N81" s="57" t="e">
        <f>M81/#REF!</f>
        <v>#REF!</v>
      </c>
      <c r="O81" s="16"/>
      <c r="P81" s="58"/>
      <c r="Q81" s="58"/>
      <c r="T81" s="19"/>
      <c r="U81" s="19"/>
      <c r="V81" s="19"/>
      <c r="W81" s="19"/>
      <c r="X81" s="19"/>
      <c r="Y81" s="19"/>
      <c r="Z81" s="19"/>
      <c r="AA81" s="19"/>
      <c r="AB81" s="19"/>
      <c r="AC81" s="19"/>
      <c r="AD81" s="19"/>
      <c r="AE81" s="19"/>
      <c r="AF81" s="19"/>
      <c r="AG81" s="19"/>
      <c r="AH81" s="19"/>
      <c r="AI81" s="19"/>
      <c r="AJ81" s="19"/>
    </row>
    <row r="82" spans="1:36" ht="13.2">
      <c r="A82" s="85" t="s">
        <v>306</v>
      </c>
      <c r="B82" s="16" t="s">
        <v>317</v>
      </c>
      <c r="C82" s="16" t="s">
        <v>318</v>
      </c>
      <c r="D82" s="46" t="s">
        <v>419</v>
      </c>
      <c r="E82" s="46" t="s">
        <v>377</v>
      </c>
      <c r="F82" s="16" t="s">
        <v>140</v>
      </c>
      <c r="G82" s="49">
        <v>0.60416666666666663</v>
      </c>
      <c r="H82" s="79"/>
      <c r="I82" s="16" t="s">
        <v>140</v>
      </c>
      <c r="J82" s="16" t="s">
        <v>107</v>
      </c>
      <c r="K82" s="16">
        <v>15</v>
      </c>
      <c r="L82" s="24">
        <v>4</v>
      </c>
      <c r="M82" s="24">
        <f t="shared" si="1"/>
        <v>15</v>
      </c>
      <c r="N82" s="57" t="e">
        <f>M82/#REF!</f>
        <v>#REF!</v>
      </c>
      <c r="O82" s="16"/>
      <c r="P82" s="58"/>
      <c r="Q82" s="58"/>
      <c r="T82" s="19"/>
      <c r="U82" s="19"/>
      <c r="V82" s="19"/>
      <c r="W82" s="19"/>
      <c r="X82" s="19"/>
      <c r="Y82" s="19"/>
      <c r="Z82" s="19"/>
      <c r="AA82" s="19"/>
      <c r="AB82" s="19"/>
      <c r="AC82" s="19"/>
      <c r="AD82" s="19"/>
      <c r="AE82" s="19"/>
      <c r="AF82" s="19"/>
      <c r="AG82" s="19"/>
      <c r="AH82" s="19"/>
      <c r="AI82" s="19"/>
      <c r="AJ82" s="19"/>
    </row>
    <row r="83" spans="1:36" ht="13.2">
      <c r="A83" s="85" t="s">
        <v>306</v>
      </c>
      <c r="B83" s="16" t="s">
        <v>321</v>
      </c>
      <c r="C83" s="16" t="s">
        <v>322</v>
      </c>
      <c r="D83" s="46" t="s">
        <v>421</v>
      </c>
      <c r="E83" s="46" t="s">
        <v>377</v>
      </c>
      <c r="F83" s="16" t="s">
        <v>107</v>
      </c>
      <c r="G83" s="91"/>
      <c r="H83" s="79"/>
      <c r="I83" s="16"/>
      <c r="J83" s="16" t="s">
        <v>107</v>
      </c>
      <c r="K83" s="16" t="s">
        <v>305</v>
      </c>
      <c r="L83" s="24" t="s">
        <v>305</v>
      </c>
      <c r="M83" s="24">
        <f t="shared" si="1"/>
        <v>0</v>
      </c>
      <c r="N83" s="57" t="e">
        <f>M83/#REF!</f>
        <v>#REF!</v>
      </c>
      <c r="O83" s="16"/>
      <c r="P83" s="58"/>
      <c r="Q83" s="58"/>
      <c r="T83" s="19"/>
      <c r="U83" s="19"/>
      <c r="V83" s="19"/>
      <c r="W83" s="19"/>
      <c r="X83" s="19"/>
      <c r="Y83" s="19"/>
      <c r="Z83" s="19"/>
      <c r="AA83" s="19"/>
      <c r="AB83" s="19"/>
      <c r="AC83" s="19"/>
      <c r="AD83" s="19"/>
      <c r="AE83" s="19"/>
      <c r="AF83" s="19"/>
      <c r="AG83" s="19"/>
      <c r="AH83" s="19"/>
      <c r="AI83" s="19"/>
      <c r="AJ83" s="19"/>
    </row>
    <row r="84" spans="1:36" ht="13.2">
      <c r="A84" s="85" t="s">
        <v>306</v>
      </c>
      <c r="B84" s="16" t="s">
        <v>319</v>
      </c>
      <c r="C84" s="16" t="s">
        <v>320</v>
      </c>
      <c r="D84" s="46" t="s">
        <v>423</v>
      </c>
      <c r="E84" s="46" t="s">
        <v>377</v>
      </c>
      <c r="F84" s="16" t="s">
        <v>140</v>
      </c>
      <c r="G84" s="49">
        <v>0.60416666666666663</v>
      </c>
      <c r="H84" s="79"/>
      <c r="I84" s="16" t="s">
        <v>140</v>
      </c>
      <c r="J84" s="16" t="s">
        <v>107</v>
      </c>
      <c r="K84" s="16">
        <v>24</v>
      </c>
      <c r="L84" s="24" t="s">
        <v>305</v>
      </c>
      <c r="M84" s="24">
        <f t="shared" si="1"/>
        <v>24</v>
      </c>
      <c r="N84" s="57" t="e">
        <f>M84/#REF!</f>
        <v>#REF!</v>
      </c>
      <c r="O84" s="16"/>
      <c r="P84" s="58"/>
      <c r="Q84" s="58"/>
      <c r="T84" s="19"/>
      <c r="U84" s="19"/>
      <c r="V84" s="19"/>
      <c r="W84" s="19"/>
      <c r="X84" s="19"/>
      <c r="Y84" s="19"/>
      <c r="Z84" s="19"/>
      <c r="AA84" s="19"/>
      <c r="AB84" s="19"/>
      <c r="AC84" s="19"/>
      <c r="AD84" s="19"/>
      <c r="AE84" s="19"/>
      <c r="AF84" s="19"/>
      <c r="AG84" s="19"/>
      <c r="AH84" s="19"/>
      <c r="AI84" s="19"/>
      <c r="AJ84" s="19"/>
    </row>
    <row r="85" spans="1:36" ht="13.2">
      <c r="A85" s="16" t="s">
        <v>324</v>
      </c>
      <c r="B85" s="16" t="s">
        <v>325</v>
      </c>
      <c r="C85" s="16" t="s">
        <v>326</v>
      </c>
      <c r="D85" s="46" t="s">
        <v>425</v>
      </c>
      <c r="E85" s="46" t="s">
        <v>411</v>
      </c>
      <c r="F85" s="16" t="s">
        <v>140</v>
      </c>
      <c r="G85" s="49">
        <v>0.5625</v>
      </c>
      <c r="H85" s="51"/>
      <c r="I85" s="16" t="s">
        <v>140</v>
      </c>
      <c r="J85" s="16" t="s">
        <v>140</v>
      </c>
      <c r="K85" s="16">
        <v>25</v>
      </c>
      <c r="L85" s="24">
        <v>7.5</v>
      </c>
      <c r="M85" s="24">
        <f t="shared" si="1"/>
        <v>25</v>
      </c>
      <c r="N85" s="57" t="e">
        <f>M85/#REF!</f>
        <v>#REF!</v>
      </c>
      <c r="O85" s="16"/>
      <c r="P85" s="58"/>
      <c r="Q85" s="58"/>
      <c r="T85" s="19"/>
      <c r="U85" s="19"/>
      <c r="V85" s="19"/>
      <c r="W85" s="19"/>
      <c r="X85" s="19"/>
      <c r="Y85" s="19"/>
      <c r="Z85" s="19"/>
      <c r="AA85" s="19"/>
      <c r="AB85" s="19"/>
      <c r="AC85" s="19"/>
      <c r="AD85" s="19"/>
      <c r="AE85" s="19"/>
      <c r="AF85" s="19"/>
      <c r="AG85" s="19"/>
      <c r="AH85" s="19"/>
      <c r="AI85" s="19"/>
      <c r="AJ85" s="19"/>
    </row>
    <row r="86" spans="1:36" ht="13.2">
      <c r="A86" s="16" t="s">
        <v>324</v>
      </c>
      <c r="B86" s="16" t="s">
        <v>329</v>
      </c>
      <c r="C86" s="16" t="s">
        <v>330</v>
      </c>
      <c r="D86" s="46" t="s">
        <v>427</v>
      </c>
      <c r="E86" s="46" t="s">
        <v>411</v>
      </c>
      <c r="F86" s="16" t="s">
        <v>140</v>
      </c>
      <c r="G86" s="49">
        <v>0.60763888888888884</v>
      </c>
      <c r="H86" s="51"/>
      <c r="I86" s="16" t="s">
        <v>140</v>
      </c>
      <c r="J86" s="16" t="s">
        <v>107</v>
      </c>
      <c r="K86" s="16">
        <v>6</v>
      </c>
      <c r="L86" s="24">
        <v>4</v>
      </c>
      <c r="M86" s="24">
        <f t="shared" si="1"/>
        <v>6</v>
      </c>
      <c r="N86" s="57" t="e">
        <f>M86/#REF!</f>
        <v>#REF!</v>
      </c>
      <c r="O86" s="16" t="s">
        <v>549</v>
      </c>
      <c r="P86" s="58"/>
      <c r="Q86" s="58"/>
      <c r="T86" s="19"/>
      <c r="U86" s="19"/>
      <c r="V86" s="19"/>
      <c r="W86" s="19"/>
      <c r="X86" s="19"/>
      <c r="Y86" s="19"/>
      <c r="Z86" s="19"/>
      <c r="AA86" s="19"/>
      <c r="AB86" s="19"/>
      <c r="AC86" s="19"/>
      <c r="AD86" s="19"/>
      <c r="AE86" s="19"/>
      <c r="AF86" s="19"/>
      <c r="AG86" s="19"/>
      <c r="AH86" s="19"/>
      <c r="AI86" s="19"/>
      <c r="AJ86" s="19"/>
    </row>
    <row r="87" spans="1:36" ht="13.2">
      <c r="A87" s="16" t="s">
        <v>324</v>
      </c>
      <c r="B87" s="16" t="s">
        <v>334</v>
      </c>
      <c r="C87" s="16" t="s">
        <v>335</v>
      </c>
      <c r="D87" s="46" t="s">
        <v>428</v>
      </c>
      <c r="E87" s="46" t="s">
        <v>411</v>
      </c>
      <c r="F87" s="16" t="s">
        <v>140</v>
      </c>
      <c r="G87" s="49">
        <v>0.5625</v>
      </c>
      <c r="H87" s="51"/>
      <c r="I87" s="16" t="s">
        <v>140</v>
      </c>
      <c r="J87" s="16" t="s">
        <v>140</v>
      </c>
      <c r="K87" s="16">
        <v>25</v>
      </c>
      <c r="L87" s="24">
        <v>4</v>
      </c>
      <c r="M87" s="24">
        <f t="shared" si="1"/>
        <v>25</v>
      </c>
      <c r="N87" s="57" t="e">
        <f>M87/#REF!</f>
        <v>#REF!</v>
      </c>
      <c r="O87" s="16"/>
      <c r="P87" s="58"/>
      <c r="Q87" s="58"/>
      <c r="T87" s="19"/>
      <c r="U87" s="19"/>
      <c r="V87" s="19"/>
      <c r="W87" s="19"/>
      <c r="X87" s="19"/>
      <c r="Y87" s="19"/>
      <c r="Z87" s="19"/>
      <c r="AA87" s="19"/>
      <c r="AB87" s="19"/>
      <c r="AC87" s="19"/>
      <c r="AD87" s="19"/>
      <c r="AE87" s="19"/>
      <c r="AF87" s="19"/>
      <c r="AG87" s="19"/>
      <c r="AH87" s="19"/>
      <c r="AI87" s="19"/>
      <c r="AJ87" s="19"/>
    </row>
    <row r="88" spans="1:36" ht="13.2">
      <c r="A88" s="16" t="s">
        <v>324</v>
      </c>
      <c r="B88" s="16" t="s">
        <v>338</v>
      </c>
      <c r="C88" s="16" t="s">
        <v>339</v>
      </c>
      <c r="D88" s="46" t="s">
        <v>429</v>
      </c>
      <c r="E88" s="46" t="s">
        <v>411</v>
      </c>
      <c r="F88" s="16" t="s">
        <v>107</v>
      </c>
      <c r="G88" s="91"/>
      <c r="H88" s="51"/>
      <c r="I88" s="16"/>
      <c r="J88" s="16" t="s">
        <v>107</v>
      </c>
      <c r="K88" s="16">
        <v>10</v>
      </c>
      <c r="L88" s="24">
        <v>6</v>
      </c>
      <c r="M88" s="24">
        <f t="shared" si="1"/>
        <v>10</v>
      </c>
      <c r="N88" s="57" t="e">
        <f>M88/#REF!</f>
        <v>#REF!</v>
      </c>
      <c r="O88" s="16"/>
      <c r="P88" s="58"/>
      <c r="Q88" s="58"/>
      <c r="T88" s="19"/>
      <c r="U88" s="19"/>
      <c r="V88" s="19"/>
      <c r="W88" s="19"/>
      <c r="X88" s="19"/>
      <c r="Y88" s="19"/>
      <c r="Z88" s="19"/>
      <c r="AA88" s="19"/>
      <c r="AB88" s="19"/>
      <c r="AC88" s="19"/>
      <c r="AD88" s="19"/>
      <c r="AE88" s="19"/>
      <c r="AF88" s="19"/>
      <c r="AG88" s="19"/>
      <c r="AH88" s="19"/>
      <c r="AI88" s="19"/>
      <c r="AJ88" s="19"/>
    </row>
    <row r="89" spans="1:36" ht="13.2">
      <c r="A89" s="16" t="s">
        <v>324</v>
      </c>
      <c r="B89" s="16" t="s">
        <v>285</v>
      </c>
      <c r="C89" s="16" t="s">
        <v>286</v>
      </c>
      <c r="D89" s="46" t="s">
        <v>431</v>
      </c>
      <c r="E89" s="46" t="s">
        <v>272</v>
      </c>
      <c r="F89" s="16" t="s">
        <v>140</v>
      </c>
      <c r="G89" s="91">
        <v>0.61041666666666672</v>
      </c>
      <c r="H89" s="51">
        <v>4</v>
      </c>
      <c r="I89" s="16" t="s">
        <v>140</v>
      </c>
      <c r="J89" s="16" t="s">
        <v>107</v>
      </c>
      <c r="K89" s="16">
        <v>13</v>
      </c>
      <c r="L89" s="24" t="s">
        <v>29</v>
      </c>
      <c r="M89" s="24">
        <f t="shared" si="1"/>
        <v>13</v>
      </c>
      <c r="N89" s="57" t="e">
        <f>M89/#REF!</f>
        <v>#REF!</v>
      </c>
      <c r="O89" s="16"/>
      <c r="P89" s="58"/>
      <c r="Q89" s="58"/>
      <c r="T89" s="19"/>
      <c r="U89" s="19"/>
      <c r="V89" s="19"/>
      <c r="W89" s="19"/>
      <c r="X89" s="19"/>
      <c r="Y89" s="19"/>
      <c r="Z89" s="19"/>
      <c r="AA89" s="19"/>
      <c r="AB89" s="19"/>
      <c r="AC89" s="19"/>
      <c r="AD89" s="19"/>
      <c r="AE89" s="19"/>
      <c r="AF89" s="19"/>
      <c r="AG89" s="19"/>
      <c r="AH89" s="19"/>
      <c r="AI89" s="19"/>
      <c r="AJ89" s="19"/>
    </row>
    <row r="90" spans="1:36" ht="13.2">
      <c r="A90" s="16" t="s">
        <v>324</v>
      </c>
      <c r="B90" s="16" t="s">
        <v>341</v>
      </c>
      <c r="C90" s="16" t="s">
        <v>342</v>
      </c>
      <c r="D90" s="46" t="s">
        <v>432</v>
      </c>
      <c r="E90" s="46" t="s">
        <v>272</v>
      </c>
      <c r="F90" s="16" t="s">
        <v>140</v>
      </c>
      <c r="G90" s="49">
        <v>0.60763888888888884</v>
      </c>
      <c r="H90" s="51"/>
      <c r="I90" s="16" t="s">
        <v>140</v>
      </c>
      <c r="J90" s="16" t="s">
        <v>107</v>
      </c>
      <c r="K90" s="16">
        <v>4</v>
      </c>
      <c r="L90" s="24">
        <v>2</v>
      </c>
      <c r="M90" s="24">
        <f t="shared" si="1"/>
        <v>4</v>
      </c>
      <c r="N90" s="57" t="e">
        <f>M90/#REF!</f>
        <v>#REF!</v>
      </c>
      <c r="O90" s="16"/>
      <c r="P90" s="58"/>
      <c r="Q90" s="58"/>
      <c r="T90" s="19"/>
      <c r="U90" s="19"/>
      <c r="V90" s="19"/>
      <c r="W90" s="19"/>
      <c r="X90" s="19"/>
      <c r="Y90" s="19"/>
      <c r="Z90" s="19"/>
      <c r="AA90" s="19"/>
      <c r="AB90" s="19"/>
      <c r="AC90" s="19"/>
      <c r="AD90" s="19"/>
      <c r="AE90" s="19"/>
      <c r="AF90" s="19"/>
      <c r="AG90" s="19"/>
      <c r="AH90" s="19"/>
      <c r="AI90" s="19"/>
      <c r="AJ90" s="19"/>
    </row>
    <row r="91" spans="1:36" ht="13.2">
      <c r="A91" s="16" t="s">
        <v>324</v>
      </c>
      <c r="B91" s="16" t="s">
        <v>288</v>
      </c>
      <c r="C91" s="16" t="s">
        <v>290</v>
      </c>
      <c r="D91" s="46" t="s">
        <v>433</v>
      </c>
      <c r="E91" s="46" t="s">
        <v>272</v>
      </c>
      <c r="F91" s="16" t="s">
        <v>140</v>
      </c>
      <c r="G91" s="49">
        <v>0.60972222222222228</v>
      </c>
      <c r="H91" s="51">
        <v>3</v>
      </c>
      <c r="I91" s="16" t="s">
        <v>140</v>
      </c>
      <c r="J91" s="16" t="s">
        <v>107</v>
      </c>
      <c r="K91" s="16">
        <v>1</v>
      </c>
      <c r="L91" s="24" t="s">
        <v>29</v>
      </c>
      <c r="M91" s="24">
        <f t="shared" si="1"/>
        <v>1</v>
      </c>
      <c r="N91" s="57" t="e">
        <f>M91/#REF!</f>
        <v>#REF!</v>
      </c>
      <c r="O91" s="16"/>
      <c r="P91" s="58"/>
      <c r="Q91" s="58"/>
      <c r="T91" s="19"/>
      <c r="U91" s="19"/>
      <c r="V91" s="19"/>
      <c r="W91" s="19"/>
      <c r="X91" s="19"/>
      <c r="Y91" s="19"/>
      <c r="Z91" s="19"/>
      <c r="AA91" s="19"/>
      <c r="AB91" s="19"/>
      <c r="AC91" s="19"/>
      <c r="AD91" s="19"/>
      <c r="AE91" s="19"/>
      <c r="AF91" s="19"/>
      <c r="AG91" s="19"/>
      <c r="AH91" s="19"/>
      <c r="AI91" s="19"/>
      <c r="AJ91" s="19"/>
    </row>
    <row r="92" spans="1:36" ht="13.2">
      <c r="A92" s="16" t="s">
        <v>324</v>
      </c>
      <c r="B92" s="16" t="s">
        <v>345</v>
      </c>
      <c r="C92" s="16" t="s">
        <v>347</v>
      </c>
      <c r="D92" s="46" t="s">
        <v>434</v>
      </c>
      <c r="E92" s="46" t="s">
        <v>272</v>
      </c>
      <c r="F92" s="16" t="s">
        <v>140</v>
      </c>
      <c r="G92" s="91">
        <v>0.60763888888888884</v>
      </c>
      <c r="H92" s="51"/>
      <c r="I92" s="16" t="s">
        <v>140</v>
      </c>
      <c r="J92" s="16" t="s">
        <v>107</v>
      </c>
      <c r="K92" s="16">
        <v>5</v>
      </c>
      <c r="L92" s="24">
        <v>4</v>
      </c>
      <c r="M92" s="24">
        <f t="shared" si="1"/>
        <v>5</v>
      </c>
      <c r="N92" s="57" t="e">
        <f>M92/#REF!</f>
        <v>#REF!</v>
      </c>
      <c r="O92" s="16"/>
      <c r="P92" s="58"/>
      <c r="Q92" s="58"/>
      <c r="T92" s="19"/>
      <c r="U92" s="19"/>
      <c r="V92" s="19"/>
      <c r="W92" s="19"/>
      <c r="X92" s="19"/>
      <c r="Y92" s="19"/>
      <c r="Z92" s="19"/>
      <c r="AA92" s="19"/>
      <c r="AB92" s="19"/>
      <c r="AC92" s="19"/>
      <c r="AD92" s="19"/>
      <c r="AE92" s="19"/>
      <c r="AF92" s="19"/>
      <c r="AG92" s="19"/>
      <c r="AH92" s="19"/>
      <c r="AI92" s="19"/>
      <c r="AJ92" s="19"/>
    </row>
    <row r="93" spans="1:36" ht="13.2">
      <c r="A93" s="25" t="s">
        <v>349</v>
      </c>
      <c r="B93" s="16" t="s">
        <v>350</v>
      </c>
      <c r="C93" s="16" t="s">
        <v>351</v>
      </c>
      <c r="D93" s="46" t="s">
        <v>435</v>
      </c>
      <c r="E93" s="46" t="s">
        <v>332</v>
      </c>
      <c r="F93" s="16" t="s">
        <v>140</v>
      </c>
      <c r="G93" s="91">
        <v>0.65277777777777779</v>
      </c>
      <c r="H93" s="51"/>
      <c r="I93" s="16" t="s">
        <v>140</v>
      </c>
      <c r="J93" s="16" t="s">
        <v>107</v>
      </c>
      <c r="K93" s="16">
        <v>25</v>
      </c>
      <c r="L93" s="24">
        <v>8</v>
      </c>
      <c r="M93" s="24">
        <v>28</v>
      </c>
      <c r="N93" s="57" t="e">
        <f>M93/#REF!</f>
        <v>#REF!</v>
      </c>
      <c r="O93" s="16"/>
      <c r="P93" s="58"/>
      <c r="Q93" s="58"/>
      <c r="T93" s="19"/>
      <c r="U93" s="19"/>
      <c r="V93" s="19"/>
      <c r="W93" s="19"/>
      <c r="X93" s="19"/>
      <c r="Y93" s="19"/>
      <c r="Z93" s="19"/>
      <c r="AA93" s="19"/>
      <c r="AB93" s="19"/>
      <c r="AC93" s="19"/>
      <c r="AD93" s="19"/>
      <c r="AE93" s="19"/>
      <c r="AF93" s="19"/>
      <c r="AG93" s="19"/>
      <c r="AH93" s="19"/>
      <c r="AI93" s="19"/>
      <c r="AJ93" s="19"/>
    </row>
    <row r="94" spans="1:36" ht="13.2">
      <c r="A94" s="25" t="s">
        <v>349</v>
      </c>
      <c r="B94" s="16" t="s">
        <v>301</v>
      </c>
      <c r="C94" s="16" t="s">
        <v>304</v>
      </c>
      <c r="D94" s="46" t="s">
        <v>437</v>
      </c>
      <c r="E94" s="46" t="s">
        <v>332</v>
      </c>
      <c r="F94" s="16" t="s">
        <v>140</v>
      </c>
      <c r="G94" s="105">
        <v>0.65763888888888888</v>
      </c>
      <c r="H94" s="51">
        <v>7</v>
      </c>
      <c r="I94" s="16" t="s">
        <v>140</v>
      </c>
      <c r="J94" s="16" t="s">
        <v>107</v>
      </c>
      <c r="K94" s="16">
        <v>15</v>
      </c>
      <c r="L94" s="24" t="s">
        <v>29</v>
      </c>
      <c r="M94" s="24">
        <f t="shared" ref="M94:M100" si="2">SUMIFS(K94,K94,"&lt;&gt;*NA*")</f>
        <v>15</v>
      </c>
      <c r="N94" s="57" t="e">
        <f>M94/#REF!</f>
        <v>#REF!</v>
      </c>
      <c r="O94" s="19"/>
      <c r="P94" s="58"/>
      <c r="Q94" s="58"/>
      <c r="T94" s="19"/>
      <c r="U94" s="19"/>
      <c r="V94" s="19"/>
      <c r="W94" s="19"/>
      <c r="X94" s="19"/>
      <c r="Y94" s="19"/>
      <c r="Z94" s="19"/>
      <c r="AA94" s="19"/>
      <c r="AB94" s="19"/>
      <c r="AC94" s="19"/>
      <c r="AD94" s="19"/>
      <c r="AE94" s="19"/>
      <c r="AF94" s="19"/>
      <c r="AG94" s="19"/>
      <c r="AH94" s="19"/>
      <c r="AI94" s="19"/>
      <c r="AJ94" s="19"/>
    </row>
    <row r="95" spans="1:36" ht="13.2">
      <c r="A95" s="25" t="s">
        <v>349</v>
      </c>
      <c r="B95" s="16" t="s">
        <v>355</v>
      </c>
      <c r="C95" s="16" t="s">
        <v>131</v>
      </c>
      <c r="D95" s="46" t="s">
        <v>438</v>
      </c>
      <c r="E95" s="46" t="s">
        <v>332</v>
      </c>
      <c r="F95" s="16" t="s">
        <v>140</v>
      </c>
      <c r="G95" s="105">
        <v>0.66180555555555554</v>
      </c>
      <c r="H95" s="51">
        <v>13</v>
      </c>
      <c r="I95" s="16" t="s">
        <v>140</v>
      </c>
      <c r="J95" s="16" t="s">
        <v>107</v>
      </c>
      <c r="K95" s="16">
        <v>17</v>
      </c>
      <c r="L95" s="24" t="s">
        <v>29</v>
      </c>
      <c r="M95" s="24">
        <f t="shared" si="2"/>
        <v>17</v>
      </c>
      <c r="N95" s="57" t="e">
        <f>M95/#REF!</f>
        <v>#REF!</v>
      </c>
      <c r="O95" s="16"/>
      <c r="P95" s="58"/>
      <c r="Q95" s="58"/>
      <c r="T95" s="19"/>
      <c r="U95" s="19"/>
      <c r="V95" s="19"/>
      <c r="W95" s="19"/>
      <c r="X95" s="19"/>
      <c r="Y95" s="19"/>
      <c r="Z95" s="19"/>
      <c r="AA95" s="19"/>
      <c r="AB95" s="19"/>
      <c r="AC95" s="19"/>
      <c r="AD95" s="19"/>
      <c r="AE95" s="19"/>
      <c r="AF95" s="19"/>
      <c r="AG95" s="19"/>
      <c r="AH95" s="19"/>
      <c r="AI95" s="19"/>
      <c r="AJ95" s="19"/>
    </row>
    <row r="96" spans="1:36" ht="13.2">
      <c r="A96" s="25" t="s">
        <v>349</v>
      </c>
      <c r="B96" s="16" t="s">
        <v>203</v>
      </c>
      <c r="C96" s="16" t="s">
        <v>204</v>
      </c>
      <c r="D96" s="46" t="s">
        <v>439</v>
      </c>
      <c r="E96" s="46" t="s">
        <v>332</v>
      </c>
      <c r="F96" s="16" t="s">
        <v>107</v>
      </c>
      <c r="G96" s="105"/>
      <c r="H96" s="51">
        <v>0</v>
      </c>
      <c r="I96" s="16" t="s">
        <v>107</v>
      </c>
      <c r="J96" s="16" t="s">
        <v>107</v>
      </c>
      <c r="K96" s="16" t="s">
        <v>29</v>
      </c>
      <c r="L96" s="24" t="s">
        <v>29</v>
      </c>
      <c r="M96" s="24">
        <f t="shared" si="2"/>
        <v>0</v>
      </c>
      <c r="N96" s="57" t="e">
        <f>M96/#REF!</f>
        <v>#REF!</v>
      </c>
      <c r="O96" s="19"/>
      <c r="P96" s="58"/>
      <c r="Q96" s="58"/>
      <c r="T96" s="19"/>
      <c r="U96" s="19"/>
      <c r="V96" s="19"/>
      <c r="W96" s="19"/>
      <c r="X96" s="19"/>
      <c r="Y96" s="19"/>
      <c r="Z96" s="19"/>
      <c r="AA96" s="19"/>
      <c r="AB96" s="19"/>
      <c r="AC96" s="19"/>
      <c r="AD96" s="19"/>
      <c r="AE96" s="19"/>
      <c r="AF96" s="19"/>
      <c r="AG96" s="19"/>
      <c r="AH96" s="19"/>
      <c r="AI96" s="19"/>
      <c r="AJ96" s="19"/>
    </row>
    <row r="97" spans="1:36" ht="13.2">
      <c r="A97" s="25" t="s">
        <v>349</v>
      </c>
      <c r="B97" s="16" t="s">
        <v>232</v>
      </c>
      <c r="C97" s="16" t="s">
        <v>233</v>
      </c>
      <c r="D97" s="46" t="s">
        <v>441</v>
      </c>
      <c r="E97" s="46" t="s">
        <v>231</v>
      </c>
      <c r="F97" s="16" t="s">
        <v>140</v>
      </c>
      <c r="G97" s="97">
        <v>0.69444444444444442</v>
      </c>
      <c r="H97" s="51">
        <v>0</v>
      </c>
      <c r="I97" s="16" t="s">
        <v>140</v>
      </c>
      <c r="J97" s="16" t="s">
        <v>107</v>
      </c>
      <c r="K97" s="16">
        <v>16</v>
      </c>
      <c r="L97" s="24" t="s">
        <v>29</v>
      </c>
      <c r="M97" s="24">
        <f t="shared" si="2"/>
        <v>16</v>
      </c>
      <c r="N97" s="57" t="e">
        <f>M97/#REF!</f>
        <v>#REF!</v>
      </c>
      <c r="O97" s="16"/>
      <c r="P97" s="58"/>
      <c r="Q97" s="58"/>
      <c r="T97" s="19"/>
      <c r="U97" s="19"/>
      <c r="V97" s="19"/>
      <c r="W97" s="19"/>
      <c r="X97" s="19"/>
      <c r="Y97" s="19"/>
      <c r="Z97" s="19"/>
      <c r="AA97" s="19"/>
      <c r="AB97" s="19"/>
      <c r="AC97" s="19"/>
      <c r="AD97" s="19"/>
      <c r="AE97" s="19"/>
      <c r="AF97" s="19"/>
      <c r="AG97" s="19"/>
      <c r="AH97" s="19"/>
      <c r="AI97" s="19"/>
      <c r="AJ97" s="19"/>
    </row>
    <row r="98" spans="1:36" ht="13.2">
      <c r="A98" s="25" t="s">
        <v>349</v>
      </c>
      <c r="B98" s="16" t="s">
        <v>359</v>
      </c>
      <c r="C98" s="16" t="s">
        <v>360</v>
      </c>
      <c r="D98" s="46" t="s">
        <v>442</v>
      </c>
      <c r="E98" s="46" t="s">
        <v>231</v>
      </c>
      <c r="F98" s="16" t="s">
        <v>140</v>
      </c>
      <c r="G98" s="97">
        <v>0.69444444444444442</v>
      </c>
      <c r="H98" s="51">
        <v>0</v>
      </c>
      <c r="I98" s="16" t="s">
        <v>140</v>
      </c>
      <c r="J98" s="16" t="s">
        <v>107</v>
      </c>
      <c r="K98" s="16">
        <v>25</v>
      </c>
      <c r="L98" s="24">
        <v>6</v>
      </c>
      <c r="M98" s="24">
        <f t="shared" si="2"/>
        <v>25</v>
      </c>
      <c r="N98" s="57" t="e">
        <f>M98/#REF!</f>
        <v>#REF!</v>
      </c>
      <c r="O98" s="16"/>
      <c r="P98" s="58"/>
      <c r="Q98" s="58"/>
      <c r="T98" s="19"/>
      <c r="U98" s="19"/>
      <c r="V98" s="19"/>
      <c r="W98" s="19"/>
      <c r="X98" s="19"/>
      <c r="Y98" s="19"/>
      <c r="Z98" s="19"/>
      <c r="AA98" s="19"/>
      <c r="AB98" s="19"/>
      <c r="AC98" s="19"/>
      <c r="AD98" s="19"/>
      <c r="AE98" s="19"/>
      <c r="AF98" s="19"/>
      <c r="AG98" s="19"/>
      <c r="AH98" s="19"/>
      <c r="AI98" s="19"/>
      <c r="AJ98" s="19"/>
    </row>
    <row r="99" spans="1:36" ht="13.2">
      <c r="A99" s="25" t="s">
        <v>349</v>
      </c>
      <c r="B99" s="4" t="s">
        <v>363</v>
      </c>
      <c r="C99" s="16" t="s">
        <v>364</v>
      </c>
      <c r="D99" s="46" t="s">
        <v>443</v>
      </c>
      <c r="E99" s="46" t="s">
        <v>231</v>
      </c>
      <c r="F99" s="16" t="s">
        <v>140</v>
      </c>
      <c r="G99" s="97">
        <v>0.69444444444444442</v>
      </c>
      <c r="H99" s="51">
        <v>0</v>
      </c>
      <c r="I99" s="16" t="s">
        <v>140</v>
      </c>
      <c r="J99" s="16" t="s">
        <v>140</v>
      </c>
      <c r="K99" s="16">
        <v>20</v>
      </c>
      <c r="L99" s="24">
        <v>6</v>
      </c>
      <c r="M99" s="24">
        <f t="shared" si="2"/>
        <v>20</v>
      </c>
      <c r="N99" s="57" t="e">
        <f>M99/#REF!</f>
        <v>#REF!</v>
      </c>
      <c r="O99" s="16"/>
      <c r="P99" s="58"/>
      <c r="Q99" s="58"/>
      <c r="T99" s="19"/>
      <c r="U99" s="19"/>
      <c r="V99" s="19"/>
      <c r="W99" s="19"/>
      <c r="X99" s="19"/>
      <c r="Y99" s="19"/>
      <c r="Z99" s="19"/>
      <c r="AA99" s="19"/>
      <c r="AB99" s="19"/>
      <c r="AC99" s="19"/>
      <c r="AD99" s="19"/>
      <c r="AE99" s="19"/>
      <c r="AF99" s="19"/>
      <c r="AG99" s="19"/>
      <c r="AH99" s="19"/>
      <c r="AI99" s="19"/>
      <c r="AJ99" s="19"/>
    </row>
    <row r="100" spans="1:36" ht="13.2">
      <c r="A100" s="25" t="s">
        <v>349</v>
      </c>
      <c r="B100" s="16" t="s">
        <v>77</v>
      </c>
      <c r="C100" s="16" t="s">
        <v>79</v>
      </c>
      <c r="D100" s="46" t="s">
        <v>444</v>
      </c>
      <c r="E100" s="46" t="s">
        <v>231</v>
      </c>
      <c r="F100" s="16" t="s">
        <v>140</v>
      </c>
      <c r="G100" s="97">
        <v>0.69444444444444442</v>
      </c>
      <c r="H100" s="51">
        <v>0</v>
      </c>
      <c r="I100" s="16" t="s">
        <v>140</v>
      </c>
      <c r="J100" s="16" t="s">
        <v>107</v>
      </c>
      <c r="K100" s="16">
        <v>25</v>
      </c>
      <c r="L100" s="24">
        <v>4</v>
      </c>
      <c r="M100" s="24">
        <f t="shared" si="2"/>
        <v>25</v>
      </c>
      <c r="N100" s="57" t="e">
        <f>M100/#REF!</f>
        <v>#REF!</v>
      </c>
      <c r="O100" s="16"/>
      <c r="P100" s="58"/>
      <c r="Q100" s="58"/>
      <c r="T100" s="19"/>
      <c r="U100" s="19"/>
      <c r="V100" s="19"/>
      <c r="W100" s="19"/>
      <c r="X100" s="19"/>
      <c r="Y100" s="19"/>
      <c r="Z100" s="19"/>
      <c r="AA100" s="19"/>
      <c r="AB100" s="19"/>
      <c r="AC100" s="19"/>
      <c r="AD100" s="19"/>
      <c r="AE100" s="19"/>
      <c r="AF100" s="19"/>
      <c r="AG100" s="19"/>
      <c r="AH100" s="19"/>
      <c r="AI100" s="19"/>
      <c r="AJ100" s="19"/>
    </row>
  </sheetData>
  <customSheetViews>
    <customSheetView guid="{822965C4-1A2A-43ED-ADA6-DA5DFD6C18ED}" filter="1" showAutoFilter="1">
      <pageMargins left="0.7" right="0.7" top="0.75" bottom="0.75" header="0.3" footer="0.3"/>
      <autoFilter ref="A4:P103" xr:uid="{00000000-0000-0000-0000-000000000000}">
        <sortState ref="A4:P103">
          <sortCondition ref="A4:A103"/>
          <sortCondition ref="B4:B103"/>
          <sortCondition ref="E4:E103"/>
        </sortState>
      </autoFilter>
    </customSheetView>
    <customSheetView guid="{822965C4-1A2A-43ED-ADA6-DA5DFD6C18ED}" filter="1" showAutoFilter="1">
      <pageMargins left="0.7" right="0.7" top="0.75" bottom="0.75" header="0.3" footer="0.3"/>
      <autoFilter ref="A4:O103" xr:uid="{00000000-0000-0000-0000-000000000000}"/>
    </customSheetView>
  </customSheetViews>
  <conditionalFormatting sqref="F2:F100 I2:J100">
    <cfRule type="containsBlanks" dxfId="111" priority="1">
      <formula>LEN(TRIM(F2))=0</formula>
    </cfRule>
  </conditionalFormatting>
  <conditionalFormatting sqref="F2:F100 I2:J100">
    <cfRule type="containsText" dxfId="110" priority="2" operator="containsText" text="Yes">
      <formula>NOT(ISERROR(SEARCH(("Yes"),(F2))))</formula>
    </cfRule>
  </conditionalFormatting>
  <conditionalFormatting sqref="F2:F100 I2:J100">
    <cfRule type="containsText" dxfId="109" priority="3" operator="containsText" text="No">
      <formula>NOT(ISERROR(SEARCH(("No"),(F2))))</formula>
    </cfRule>
  </conditionalFormatting>
  <conditionalFormatting sqref="H2:H100">
    <cfRule type="containsBlanks" dxfId="108" priority="4">
      <formula>LEN(TRIM(H2))=0</formula>
    </cfRule>
  </conditionalFormatting>
  <conditionalFormatting sqref="H2:H100">
    <cfRule type="cellIs" dxfId="107" priority="5" operator="between">
      <formula>5</formula>
      <formula>15</formula>
    </cfRule>
  </conditionalFormatting>
  <conditionalFormatting sqref="H2:H100">
    <cfRule type="cellIs" dxfId="106" priority="6" operator="greaterThan">
      <formula>15</formula>
    </cfRule>
  </conditionalFormatting>
  <conditionalFormatting sqref="H2:H100">
    <cfRule type="cellIs" dxfId="105" priority="7" operator="between">
      <formula>0</formula>
      <formula>4</formula>
    </cfRule>
  </conditionalFormatting>
  <conditionalFormatting sqref="G2:G39 G41:G100">
    <cfRule type="notContainsBlanks" dxfId="104" priority="8">
      <formula>LEN(TRIM(G2))&gt;0</formula>
    </cfRule>
  </conditionalFormatting>
  <conditionalFormatting sqref="J2:J100 K2:K6 N2:N100 K8:K10 K12:K100 I41">
    <cfRule type="cellIs" dxfId="103" priority="9" operator="greaterThan">
      <formula>0</formula>
    </cfRule>
  </conditionalFormatting>
  <dataValidations count="1">
    <dataValidation type="list" allowBlank="1" sqref="F2:F100 I2:J100" xr:uid="{00000000-0002-0000-0500-000000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9900"/>
    <outlinePr summaryBelow="0" summaryRight="0"/>
  </sheetPr>
  <dimension ref="A1:AJ100"/>
  <sheetViews>
    <sheetView workbookViewId="0">
      <pane xSplit="2" ySplit="1" topLeftCell="C2" activePane="bottomRight" state="frozen"/>
      <selection pane="topRight" activeCell="C1" sqref="C1"/>
      <selection pane="bottomLeft" activeCell="A5" sqref="A5"/>
      <selection pane="bottomRight" activeCell="M1" sqref="M1"/>
    </sheetView>
  </sheetViews>
  <sheetFormatPr defaultColWidth="14.44140625" defaultRowHeight="15.75" customHeight="1"/>
  <cols>
    <col min="1" max="1" width="24.44140625" customWidth="1"/>
    <col min="2" max="2" width="26.6640625" customWidth="1"/>
    <col min="3" max="3" width="29.33203125" customWidth="1"/>
    <col min="4" max="4" width="15.88671875" customWidth="1"/>
    <col min="5" max="5" width="10.6640625" customWidth="1"/>
    <col min="6" max="6" width="11.44140625" customWidth="1"/>
    <col min="7" max="8" width="10.44140625" customWidth="1"/>
    <col min="9" max="9" width="11.5546875" customWidth="1"/>
    <col min="10" max="13" width="10" customWidth="1"/>
    <col min="14" max="14" width="11.109375" customWidth="1"/>
    <col min="15" max="15" width="77" customWidth="1"/>
    <col min="16" max="17" width="35.88671875" customWidth="1"/>
    <col min="18" max="18" width="15.33203125" customWidth="1"/>
  </cols>
  <sheetData>
    <row r="1" spans="1:36" ht="52.8">
      <c r="A1" s="8" t="s">
        <v>15</v>
      </c>
      <c r="B1" s="9" t="s">
        <v>16</v>
      </c>
      <c r="C1" s="9" t="s">
        <v>17</v>
      </c>
      <c r="D1" s="9" t="s">
        <v>102</v>
      </c>
      <c r="E1" s="9" t="s">
        <v>103</v>
      </c>
      <c r="F1" s="9" t="s">
        <v>104</v>
      </c>
      <c r="G1" s="8" t="s">
        <v>105</v>
      </c>
      <c r="H1" s="9" t="s">
        <v>106</v>
      </c>
      <c r="I1" s="9" t="s">
        <v>108</v>
      </c>
      <c r="J1" s="9" t="s">
        <v>109</v>
      </c>
      <c r="K1" s="9" t="s">
        <v>110</v>
      </c>
      <c r="L1" s="9" t="s">
        <v>112</v>
      </c>
      <c r="M1" s="9" t="s">
        <v>113</v>
      </c>
      <c r="N1" s="8" t="s">
        <v>115</v>
      </c>
      <c r="O1" s="9" t="s">
        <v>116</v>
      </c>
      <c r="P1" s="9"/>
      <c r="Q1" s="9"/>
      <c r="R1" s="43"/>
      <c r="S1" s="43"/>
      <c r="T1" s="15"/>
      <c r="U1" s="15"/>
      <c r="V1" s="15"/>
      <c r="W1" s="15"/>
      <c r="X1" s="15"/>
      <c r="Y1" s="15"/>
      <c r="Z1" s="15"/>
      <c r="AA1" s="15"/>
      <c r="AB1" s="15"/>
      <c r="AC1" s="15"/>
      <c r="AD1" s="15"/>
      <c r="AE1" s="15"/>
      <c r="AF1" s="15"/>
      <c r="AG1" s="15"/>
      <c r="AH1" s="15"/>
      <c r="AI1" s="15"/>
      <c r="AJ1" s="15"/>
    </row>
    <row r="2" spans="1:36" ht="13.2">
      <c r="A2" s="16" t="s">
        <v>26</v>
      </c>
      <c r="B2" s="16" t="s">
        <v>27</v>
      </c>
      <c r="C2" s="16" t="s">
        <v>28</v>
      </c>
      <c r="D2" s="46" t="s">
        <v>122</v>
      </c>
      <c r="E2" s="46" t="s">
        <v>123</v>
      </c>
      <c r="F2" s="16" t="s">
        <v>140</v>
      </c>
      <c r="G2" s="49">
        <v>0.60416666666666663</v>
      </c>
      <c r="H2" s="51">
        <v>0</v>
      </c>
      <c r="I2" s="16" t="s">
        <v>140</v>
      </c>
      <c r="J2" s="16" t="s">
        <v>107</v>
      </c>
      <c r="K2" s="16">
        <v>7</v>
      </c>
      <c r="L2" s="16" t="s">
        <v>29</v>
      </c>
      <c r="M2" s="24">
        <f t="shared" ref="M2:M100" si="0">SUMIFS(K2:L2,K2:L2,"&lt;&gt;*NA*")</f>
        <v>7</v>
      </c>
      <c r="N2" s="57" t="e">
        <f>M2/#REF!</f>
        <v>#REF!</v>
      </c>
      <c r="O2" s="16"/>
      <c r="P2" s="58"/>
      <c r="Q2" s="58"/>
      <c r="T2" s="19"/>
      <c r="U2" s="19"/>
      <c r="V2" s="19"/>
      <c r="W2" s="19"/>
      <c r="X2" s="19"/>
      <c r="Y2" s="19"/>
      <c r="Z2" s="19"/>
      <c r="AA2" s="19"/>
      <c r="AB2" s="19"/>
      <c r="AC2" s="19"/>
      <c r="AD2" s="19"/>
      <c r="AE2" s="19"/>
      <c r="AF2" s="19"/>
      <c r="AG2" s="19"/>
      <c r="AH2" s="19"/>
      <c r="AI2" s="19"/>
      <c r="AJ2" s="19"/>
    </row>
    <row r="3" spans="1:36" ht="13.2">
      <c r="A3" s="16" t="s">
        <v>26</v>
      </c>
      <c r="B3" s="16" t="s">
        <v>30</v>
      </c>
      <c r="C3" s="16" t="s">
        <v>31</v>
      </c>
      <c r="D3" s="46" t="s">
        <v>139</v>
      </c>
      <c r="E3" s="46" t="s">
        <v>123</v>
      </c>
      <c r="F3" s="16" t="s">
        <v>140</v>
      </c>
      <c r="G3" s="49">
        <v>0.5625</v>
      </c>
      <c r="H3" s="51">
        <v>0</v>
      </c>
      <c r="I3" s="16" t="s">
        <v>140</v>
      </c>
      <c r="J3" s="16" t="s">
        <v>107</v>
      </c>
      <c r="K3" s="16">
        <v>8</v>
      </c>
      <c r="L3" s="16">
        <v>1</v>
      </c>
      <c r="M3" s="24">
        <f t="shared" si="0"/>
        <v>9</v>
      </c>
      <c r="N3" s="57" t="e">
        <f>M3/#REF!</f>
        <v>#REF!</v>
      </c>
      <c r="O3" s="19"/>
      <c r="P3" s="58"/>
      <c r="Q3" s="58"/>
      <c r="T3" s="19"/>
      <c r="U3" s="19"/>
      <c r="V3" s="19"/>
      <c r="W3" s="19"/>
      <c r="X3" s="19"/>
      <c r="Y3" s="19"/>
      <c r="Z3" s="19"/>
      <c r="AA3" s="19"/>
      <c r="AB3" s="19"/>
      <c r="AC3" s="19"/>
      <c r="AD3" s="19"/>
      <c r="AE3" s="19"/>
      <c r="AF3" s="19"/>
      <c r="AG3" s="19"/>
      <c r="AH3" s="19"/>
      <c r="AI3" s="19"/>
      <c r="AJ3" s="19"/>
    </row>
    <row r="4" spans="1:36" ht="13.2">
      <c r="A4" s="16" t="s">
        <v>26</v>
      </c>
      <c r="B4" s="16" t="s">
        <v>32</v>
      </c>
      <c r="C4" s="16" t="s">
        <v>33</v>
      </c>
      <c r="D4" s="46" t="s">
        <v>144</v>
      </c>
      <c r="E4" s="46" t="s">
        <v>123</v>
      </c>
      <c r="F4" s="16" t="s">
        <v>140</v>
      </c>
      <c r="G4" s="49">
        <v>0.5625</v>
      </c>
      <c r="H4" s="51">
        <v>0</v>
      </c>
      <c r="I4" s="16" t="s">
        <v>140</v>
      </c>
      <c r="J4" s="16" t="s">
        <v>107</v>
      </c>
      <c r="K4" s="16">
        <v>7</v>
      </c>
      <c r="L4" s="16">
        <v>0</v>
      </c>
      <c r="M4" s="24">
        <f t="shared" si="0"/>
        <v>7</v>
      </c>
      <c r="N4" s="57" t="e">
        <f>M4/#REF!</f>
        <v>#REF!</v>
      </c>
      <c r="O4" s="64"/>
      <c r="P4" s="58"/>
      <c r="Q4" s="58"/>
      <c r="T4" s="19"/>
      <c r="U4" s="19"/>
      <c r="V4" s="19"/>
      <c r="W4" s="19"/>
      <c r="X4" s="19"/>
      <c r="Y4" s="19"/>
      <c r="Z4" s="19"/>
      <c r="AA4" s="19"/>
      <c r="AB4" s="19"/>
      <c r="AC4" s="19"/>
      <c r="AD4" s="19"/>
      <c r="AE4" s="19"/>
      <c r="AF4" s="19"/>
      <c r="AG4" s="19"/>
      <c r="AH4" s="19"/>
      <c r="AI4" s="19"/>
      <c r="AJ4" s="19"/>
    </row>
    <row r="5" spans="1:36" ht="13.2">
      <c r="A5" s="16" t="s">
        <v>26</v>
      </c>
      <c r="B5" s="16" t="s">
        <v>35</v>
      </c>
      <c r="C5" s="16" t="s">
        <v>36</v>
      </c>
      <c r="D5" s="46" t="s">
        <v>150</v>
      </c>
      <c r="E5" s="46" t="s">
        <v>123</v>
      </c>
      <c r="F5" s="16" t="s">
        <v>140</v>
      </c>
      <c r="G5" s="49">
        <v>0.5625</v>
      </c>
      <c r="H5" s="51">
        <v>0</v>
      </c>
      <c r="I5" s="16" t="s">
        <v>140</v>
      </c>
      <c r="J5" s="16" t="s">
        <v>107</v>
      </c>
      <c r="K5" s="16">
        <v>2</v>
      </c>
      <c r="L5" s="24">
        <v>0</v>
      </c>
      <c r="M5" s="24">
        <f t="shared" si="0"/>
        <v>2</v>
      </c>
      <c r="N5" s="57" t="e">
        <f>M5/#REF!</f>
        <v>#REF!</v>
      </c>
      <c r="O5" s="19"/>
      <c r="P5" s="58"/>
      <c r="Q5" s="58"/>
      <c r="T5" s="19"/>
      <c r="U5" s="19"/>
      <c r="V5" s="19"/>
      <c r="W5" s="19"/>
      <c r="X5" s="19"/>
      <c r="Y5" s="19"/>
      <c r="Z5" s="19"/>
      <c r="AA5" s="19"/>
      <c r="AB5" s="19"/>
      <c r="AC5" s="19"/>
      <c r="AD5" s="19"/>
      <c r="AE5" s="19"/>
      <c r="AF5" s="19"/>
      <c r="AG5" s="19"/>
      <c r="AH5" s="19"/>
      <c r="AI5" s="19"/>
      <c r="AJ5" s="19"/>
    </row>
    <row r="6" spans="1:36" ht="13.2">
      <c r="A6" s="16" t="s">
        <v>26</v>
      </c>
      <c r="B6" s="4" t="s">
        <v>37</v>
      </c>
      <c r="C6" s="16" t="s">
        <v>38</v>
      </c>
      <c r="D6" s="46" t="s">
        <v>158</v>
      </c>
      <c r="E6" s="46" t="s">
        <v>159</v>
      </c>
      <c r="F6" s="16" t="s">
        <v>140</v>
      </c>
      <c r="G6" s="49">
        <v>0.60416666666666663</v>
      </c>
      <c r="H6" s="51">
        <v>0</v>
      </c>
      <c r="I6" s="16" t="s">
        <v>140</v>
      </c>
      <c r="J6" s="16" t="s">
        <v>107</v>
      </c>
      <c r="K6" s="16">
        <v>5</v>
      </c>
      <c r="L6" s="24">
        <v>0</v>
      </c>
      <c r="M6" s="24">
        <f t="shared" si="0"/>
        <v>5</v>
      </c>
      <c r="N6" s="57" t="e">
        <f>M6/#REF!</f>
        <v>#REF!</v>
      </c>
      <c r="O6" s="19"/>
      <c r="P6" s="58"/>
      <c r="Q6" s="58"/>
      <c r="T6" s="19"/>
      <c r="U6" s="19"/>
      <c r="V6" s="19"/>
      <c r="W6" s="19"/>
      <c r="X6" s="19"/>
      <c r="Y6" s="19"/>
      <c r="Z6" s="19"/>
      <c r="AA6" s="19"/>
      <c r="AB6" s="19"/>
      <c r="AC6" s="19"/>
      <c r="AD6" s="19"/>
      <c r="AE6" s="19"/>
      <c r="AF6" s="19"/>
      <c r="AG6" s="19"/>
      <c r="AH6" s="19"/>
      <c r="AI6" s="19"/>
      <c r="AJ6" s="19"/>
    </row>
    <row r="7" spans="1:36" ht="13.2">
      <c r="A7" s="16" t="s">
        <v>26</v>
      </c>
      <c r="B7" s="16" t="s">
        <v>39</v>
      </c>
      <c r="C7" s="16" t="s">
        <v>40</v>
      </c>
      <c r="D7" s="46" t="s">
        <v>163</v>
      </c>
      <c r="E7" s="46" t="s">
        <v>159</v>
      </c>
      <c r="F7" s="16" t="s">
        <v>107</v>
      </c>
      <c r="G7" s="49"/>
      <c r="H7" s="51"/>
      <c r="I7" s="16" t="s">
        <v>107</v>
      </c>
      <c r="J7" s="16" t="s">
        <v>107</v>
      </c>
      <c r="K7" s="4" t="s">
        <v>29</v>
      </c>
      <c r="L7" s="4" t="s">
        <v>29</v>
      </c>
      <c r="M7" s="24">
        <f t="shared" si="0"/>
        <v>0</v>
      </c>
      <c r="N7" s="57" t="e">
        <f>M7/#REF!</f>
        <v>#REF!</v>
      </c>
      <c r="O7" s="16" t="s">
        <v>550</v>
      </c>
      <c r="P7" s="58"/>
      <c r="Q7" s="58"/>
      <c r="T7" s="19"/>
      <c r="U7" s="19"/>
      <c r="V7" s="19"/>
      <c r="W7" s="19"/>
      <c r="X7" s="19"/>
      <c r="Y7" s="19"/>
      <c r="Z7" s="19"/>
      <c r="AA7" s="19"/>
      <c r="AB7" s="19"/>
      <c r="AC7" s="19"/>
      <c r="AD7" s="19"/>
      <c r="AE7" s="19"/>
      <c r="AF7" s="19"/>
      <c r="AG7" s="19"/>
      <c r="AH7" s="19"/>
      <c r="AI7" s="19"/>
      <c r="AJ7" s="19"/>
    </row>
    <row r="8" spans="1:36" ht="13.2">
      <c r="A8" s="16" t="s">
        <v>26</v>
      </c>
      <c r="B8" s="16" t="s">
        <v>41</v>
      </c>
      <c r="C8" s="16" t="s">
        <v>42</v>
      </c>
      <c r="D8" s="46" t="s">
        <v>167</v>
      </c>
      <c r="E8" s="46" t="s">
        <v>159</v>
      </c>
      <c r="F8" s="16" t="s">
        <v>140</v>
      </c>
      <c r="G8" s="49">
        <v>0.60416666666666663</v>
      </c>
      <c r="H8" s="51">
        <v>0</v>
      </c>
      <c r="I8" s="16" t="s">
        <v>140</v>
      </c>
      <c r="J8" s="16" t="s">
        <v>107</v>
      </c>
      <c r="K8" s="16">
        <v>3</v>
      </c>
      <c r="L8" s="24">
        <v>0</v>
      </c>
      <c r="M8" s="24">
        <f t="shared" si="0"/>
        <v>3</v>
      </c>
      <c r="N8" s="57" t="e">
        <f>M8/#REF!</f>
        <v>#REF!</v>
      </c>
      <c r="O8" s="16"/>
      <c r="P8" s="58"/>
      <c r="Q8" s="58"/>
      <c r="T8" s="19"/>
      <c r="U8" s="19"/>
      <c r="V8" s="19"/>
      <c r="W8" s="19"/>
      <c r="X8" s="19"/>
      <c r="Y8" s="19"/>
      <c r="Z8" s="19"/>
      <c r="AA8" s="19"/>
      <c r="AB8" s="19"/>
      <c r="AC8" s="19"/>
      <c r="AD8" s="19"/>
      <c r="AE8" s="19"/>
      <c r="AF8" s="19"/>
      <c r="AG8" s="19"/>
      <c r="AH8" s="19"/>
      <c r="AI8" s="19"/>
      <c r="AJ8" s="19"/>
    </row>
    <row r="9" spans="1:36" ht="13.2">
      <c r="A9" s="25" t="s">
        <v>44</v>
      </c>
      <c r="B9" s="16" t="s">
        <v>46</v>
      </c>
      <c r="C9" s="16" t="s">
        <v>47</v>
      </c>
      <c r="D9" s="46" t="s">
        <v>173</v>
      </c>
      <c r="E9" s="46" t="s">
        <v>174</v>
      </c>
      <c r="F9" s="16" t="s">
        <v>140</v>
      </c>
      <c r="G9" s="72">
        <v>0.5625</v>
      </c>
      <c r="H9" s="51">
        <v>0</v>
      </c>
      <c r="I9" s="16" t="s">
        <v>140</v>
      </c>
      <c r="J9" s="16" t="s">
        <v>107</v>
      </c>
      <c r="K9" s="16">
        <v>6</v>
      </c>
      <c r="L9" s="16" t="s">
        <v>29</v>
      </c>
      <c r="M9" s="24">
        <f t="shared" si="0"/>
        <v>6</v>
      </c>
      <c r="N9" s="57" t="e">
        <f>M9/#REF!</f>
        <v>#REF!</v>
      </c>
      <c r="O9" s="19"/>
      <c r="P9" s="58"/>
      <c r="Q9" s="58"/>
      <c r="T9" s="19"/>
      <c r="U9" s="19"/>
      <c r="V9" s="19"/>
      <c r="W9" s="19"/>
      <c r="X9" s="19"/>
      <c r="Y9" s="19"/>
      <c r="Z9" s="19"/>
      <c r="AA9" s="19"/>
      <c r="AB9" s="19"/>
      <c r="AC9" s="19"/>
      <c r="AD9" s="19"/>
      <c r="AE9" s="19"/>
      <c r="AF9" s="19"/>
      <c r="AG9" s="19"/>
      <c r="AH9" s="19"/>
      <c r="AI9" s="19"/>
      <c r="AJ9" s="19"/>
    </row>
    <row r="10" spans="1:36" ht="13.2">
      <c r="A10" s="25" t="s">
        <v>44</v>
      </c>
      <c r="B10" s="16" t="s">
        <v>48</v>
      </c>
      <c r="C10" s="16" t="s">
        <v>49</v>
      </c>
      <c r="D10" s="46" t="s">
        <v>179</v>
      </c>
      <c r="E10" s="46" t="s">
        <v>174</v>
      </c>
      <c r="F10" s="16" t="s">
        <v>140</v>
      </c>
      <c r="G10" s="72">
        <v>0.65277777777777779</v>
      </c>
      <c r="H10" s="51">
        <v>0</v>
      </c>
      <c r="I10" s="16" t="s">
        <v>107</v>
      </c>
      <c r="J10" s="16" t="s">
        <v>107</v>
      </c>
      <c r="K10" s="16">
        <v>2</v>
      </c>
      <c r="L10" s="24">
        <v>0</v>
      </c>
      <c r="M10" s="24">
        <f t="shared" si="0"/>
        <v>2</v>
      </c>
      <c r="N10" s="57" t="e">
        <f>M10/#REF!</f>
        <v>#REF!</v>
      </c>
      <c r="O10" s="19"/>
      <c r="P10" s="58"/>
      <c r="Q10" s="58"/>
      <c r="T10" s="19"/>
      <c r="U10" s="19"/>
      <c r="V10" s="19"/>
      <c r="W10" s="19"/>
      <c r="X10" s="19"/>
      <c r="Y10" s="19"/>
      <c r="Z10" s="19"/>
      <c r="AA10" s="19"/>
      <c r="AB10" s="19"/>
      <c r="AC10" s="19"/>
      <c r="AD10" s="19"/>
      <c r="AE10" s="19"/>
      <c r="AF10" s="19"/>
      <c r="AG10" s="19"/>
      <c r="AH10" s="19"/>
      <c r="AI10" s="19"/>
      <c r="AJ10" s="19"/>
    </row>
    <row r="11" spans="1:36" ht="13.2">
      <c r="A11" s="25" t="s">
        <v>44</v>
      </c>
      <c r="B11" s="16" t="s">
        <v>54</v>
      </c>
      <c r="C11" s="16" t="s">
        <v>55</v>
      </c>
      <c r="D11" s="46" t="s">
        <v>182</v>
      </c>
      <c r="E11" s="46" t="s">
        <v>174</v>
      </c>
      <c r="F11" s="16" t="s">
        <v>140</v>
      </c>
      <c r="G11" s="72">
        <v>0.65277777777777779</v>
      </c>
      <c r="H11" s="51">
        <v>0</v>
      </c>
      <c r="I11" s="16" t="s">
        <v>140</v>
      </c>
      <c r="J11" s="16" t="s">
        <v>107</v>
      </c>
      <c r="K11" s="4">
        <v>7</v>
      </c>
      <c r="L11" s="24">
        <v>2</v>
      </c>
      <c r="M11" s="24">
        <f t="shared" si="0"/>
        <v>9</v>
      </c>
      <c r="N11" s="57" t="e">
        <f>M11/#REF!</f>
        <v>#REF!</v>
      </c>
      <c r="O11" s="19"/>
      <c r="P11" s="58"/>
      <c r="Q11" s="58"/>
      <c r="T11" s="19"/>
      <c r="U11" s="19"/>
      <c r="V11" s="19"/>
      <c r="W11" s="19"/>
      <c r="X11" s="19"/>
      <c r="Y11" s="19"/>
      <c r="Z11" s="19"/>
      <c r="AA11" s="19"/>
      <c r="AB11" s="19"/>
      <c r="AC11" s="19"/>
      <c r="AD11" s="19"/>
      <c r="AE11" s="19"/>
      <c r="AF11" s="19"/>
      <c r="AG11" s="19"/>
      <c r="AH11" s="19"/>
      <c r="AI11" s="19"/>
      <c r="AJ11" s="19"/>
    </row>
    <row r="12" spans="1:36" ht="13.2">
      <c r="A12" s="25" t="s">
        <v>44</v>
      </c>
      <c r="B12" s="16" t="s">
        <v>56</v>
      </c>
      <c r="C12" s="16" t="s">
        <v>57</v>
      </c>
      <c r="D12" s="46" t="s">
        <v>186</v>
      </c>
      <c r="E12" s="46" t="s">
        <v>174</v>
      </c>
      <c r="F12" s="16" t="s">
        <v>140</v>
      </c>
      <c r="G12" s="72">
        <v>0.65277777777777779</v>
      </c>
      <c r="H12" s="51">
        <v>0</v>
      </c>
      <c r="I12" s="16" t="s">
        <v>140</v>
      </c>
      <c r="J12" s="16" t="s">
        <v>107</v>
      </c>
      <c r="K12" s="16">
        <v>6</v>
      </c>
      <c r="L12" s="24">
        <v>1</v>
      </c>
      <c r="M12" s="24">
        <f t="shared" si="0"/>
        <v>7</v>
      </c>
      <c r="N12" s="57" t="e">
        <f>M12/#REF!</f>
        <v>#REF!</v>
      </c>
      <c r="O12" s="19"/>
      <c r="P12" s="58"/>
      <c r="Q12" s="58"/>
      <c r="T12" s="19"/>
      <c r="U12" s="19"/>
      <c r="V12" s="19"/>
      <c r="W12" s="19"/>
      <c r="X12" s="19"/>
      <c r="Y12" s="19"/>
      <c r="Z12" s="19"/>
      <c r="AA12" s="19"/>
      <c r="AB12" s="19"/>
      <c r="AC12" s="19"/>
      <c r="AD12" s="19"/>
      <c r="AE12" s="19"/>
      <c r="AF12" s="19"/>
      <c r="AG12" s="19"/>
      <c r="AH12" s="19"/>
      <c r="AI12" s="19"/>
      <c r="AJ12" s="19"/>
    </row>
    <row r="13" spans="1:36" ht="13.2">
      <c r="A13" s="25" t="s">
        <v>44</v>
      </c>
      <c r="B13" s="16" t="s">
        <v>58</v>
      </c>
      <c r="C13" s="16" t="s">
        <v>59</v>
      </c>
      <c r="D13" s="46" t="s">
        <v>193</v>
      </c>
      <c r="E13" s="46" t="s">
        <v>195</v>
      </c>
      <c r="F13" s="16" t="s">
        <v>107</v>
      </c>
      <c r="G13" s="49"/>
      <c r="H13" s="51"/>
      <c r="I13" s="16" t="s">
        <v>107</v>
      </c>
      <c r="J13" s="16" t="s">
        <v>107</v>
      </c>
      <c r="K13" s="16" t="s">
        <v>29</v>
      </c>
      <c r="L13" s="16" t="s">
        <v>29</v>
      </c>
      <c r="M13" s="24">
        <f t="shared" si="0"/>
        <v>0</v>
      </c>
      <c r="N13" s="57" t="e">
        <f>M13/#REF!</f>
        <v>#REF!</v>
      </c>
      <c r="O13" s="36" t="s">
        <v>413</v>
      </c>
      <c r="P13" s="58"/>
      <c r="Q13" s="58"/>
      <c r="T13" s="19"/>
      <c r="U13" s="19"/>
      <c r="V13" s="19"/>
      <c r="W13" s="19"/>
      <c r="X13" s="19"/>
      <c r="Y13" s="19"/>
      <c r="Z13" s="19"/>
      <c r="AA13" s="19"/>
      <c r="AB13" s="19"/>
      <c r="AC13" s="19"/>
      <c r="AD13" s="19"/>
      <c r="AE13" s="19"/>
      <c r="AF13" s="19"/>
      <c r="AG13" s="19"/>
      <c r="AH13" s="19"/>
      <c r="AI13" s="19"/>
      <c r="AJ13" s="19"/>
    </row>
    <row r="14" spans="1:36" ht="13.2">
      <c r="A14" s="4" t="s">
        <v>44</v>
      </c>
      <c r="B14" s="16" t="s">
        <v>60</v>
      </c>
      <c r="C14" s="16" t="s">
        <v>61</v>
      </c>
      <c r="D14" s="46" t="s">
        <v>200</v>
      </c>
      <c r="E14" s="46" t="s">
        <v>195</v>
      </c>
      <c r="F14" s="16" t="s">
        <v>140</v>
      </c>
      <c r="G14" s="49">
        <v>0.69791666666666663</v>
      </c>
      <c r="H14" s="79"/>
      <c r="I14" s="16" t="s">
        <v>107</v>
      </c>
      <c r="J14" s="16" t="s">
        <v>107</v>
      </c>
      <c r="K14" s="16">
        <v>1</v>
      </c>
      <c r="L14" s="16" t="s">
        <v>29</v>
      </c>
      <c r="M14" s="24">
        <f t="shared" si="0"/>
        <v>1</v>
      </c>
      <c r="N14" s="57" t="e">
        <f>M14/#REF!</f>
        <v>#REF!</v>
      </c>
      <c r="O14" s="19"/>
      <c r="P14" s="58"/>
      <c r="Q14" s="58"/>
      <c r="T14" s="19"/>
      <c r="U14" s="19"/>
      <c r="V14" s="19"/>
      <c r="W14" s="19"/>
      <c r="X14" s="19"/>
      <c r="Y14" s="19"/>
      <c r="Z14" s="19"/>
      <c r="AA14" s="19"/>
      <c r="AB14" s="19"/>
      <c r="AC14" s="19"/>
      <c r="AD14" s="19"/>
      <c r="AE14" s="19"/>
      <c r="AF14" s="19"/>
      <c r="AG14" s="19"/>
      <c r="AH14" s="19"/>
      <c r="AI14" s="19"/>
      <c r="AJ14" s="19"/>
    </row>
    <row r="15" spans="1:36" ht="13.2">
      <c r="A15" s="25" t="s">
        <v>44</v>
      </c>
      <c r="B15" s="16" t="s">
        <v>62</v>
      </c>
      <c r="C15" s="16" t="s">
        <v>63</v>
      </c>
      <c r="D15" s="46" t="s">
        <v>207</v>
      </c>
      <c r="E15" s="46" t="s">
        <v>195</v>
      </c>
      <c r="F15" s="16" t="s">
        <v>140</v>
      </c>
      <c r="G15" s="49">
        <v>0.5625</v>
      </c>
      <c r="H15" s="79"/>
      <c r="I15" s="16" t="s">
        <v>107</v>
      </c>
      <c r="J15" s="16" t="s">
        <v>107</v>
      </c>
      <c r="K15" s="16" t="s">
        <v>29</v>
      </c>
      <c r="L15" s="16" t="s">
        <v>29</v>
      </c>
      <c r="M15" s="24">
        <f t="shared" si="0"/>
        <v>0</v>
      </c>
      <c r="N15" s="57" t="e">
        <f>M15/#REF!</f>
        <v>#REF!</v>
      </c>
      <c r="O15" s="16"/>
      <c r="P15" s="58"/>
      <c r="Q15" s="58"/>
      <c r="T15" s="19"/>
      <c r="U15" s="19"/>
      <c r="V15" s="19"/>
      <c r="W15" s="19"/>
      <c r="X15" s="19"/>
      <c r="Y15" s="19"/>
      <c r="Z15" s="19"/>
      <c r="AA15" s="19"/>
      <c r="AB15" s="19"/>
      <c r="AC15" s="19"/>
      <c r="AD15" s="19"/>
      <c r="AE15" s="19"/>
      <c r="AF15" s="19"/>
      <c r="AG15" s="19"/>
      <c r="AH15" s="19"/>
      <c r="AI15" s="19"/>
      <c r="AJ15" s="19"/>
    </row>
    <row r="16" spans="1:36" ht="13.2">
      <c r="A16" s="16" t="s">
        <v>64</v>
      </c>
      <c r="B16" s="16" t="s">
        <v>65</v>
      </c>
      <c r="C16" s="16" t="s">
        <v>66</v>
      </c>
      <c r="D16" s="46" t="s">
        <v>213</v>
      </c>
      <c r="E16" s="46" t="s">
        <v>214</v>
      </c>
      <c r="F16" s="16" t="s">
        <v>140</v>
      </c>
      <c r="G16" s="82">
        <v>0.64930555555555558</v>
      </c>
      <c r="H16" s="79"/>
      <c r="I16" s="16" t="s">
        <v>140</v>
      </c>
      <c r="J16" s="16" t="s">
        <v>107</v>
      </c>
      <c r="K16" s="16">
        <v>6</v>
      </c>
      <c r="L16" s="24">
        <v>6</v>
      </c>
      <c r="M16" s="24">
        <f t="shared" si="0"/>
        <v>12</v>
      </c>
      <c r="N16" s="57" t="e">
        <f>M16/#REF!</f>
        <v>#REF!</v>
      </c>
      <c r="O16" s="19"/>
      <c r="P16" s="58"/>
      <c r="Q16" s="58"/>
      <c r="T16" s="19"/>
      <c r="U16" s="19"/>
      <c r="V16" s="19"/>
      <c r="W16" s="19"/>
      <c r="X16" s="19"/>
      <c r="Y16" s="19"/>
      <c r="Z16" s="19"/>
      <c r="AA16" s="19"/>
      <c r="AB16" s="19"/>
      <c r="AC16" s="19"/>
      <c r="AD16" s="19"/>
      <c r="AE16" s="19"/>
      <c r="AF16" s="19"/>
      <c r="AG16" s="19"/>
      <c r="AH16" s="19"/>
      <c r="AI16" s="19"/>
      <c r="AJ16" s="19"/>
    </row>
    <row r="17" spans="1:36" ht="13.2">
      <c r="A17" s="16" t="s">
        <v>64</v>
      </c>
      <c r="B17" s="16" t="s">
        <v>68</v>
      </c>
      <c r="C17" s="16" t="s">
        <v>69</v>
      </c>
      <c r="D17" s="46" t="s">
        <v>218</v>
      </c>
      <c r="E17" s="46" t="s">
        <v>214</v>
      </c>
      <c r="F17" s="16" t="s">
        <v>140</v>
      </c>
      <c r="G17" s="72">
        <v>0.65277777777777779</v>
      </c>
      <c r="H17" s="51"/>
      <c r="I17" s="16" t="s">
        <v>140</v>
      </c>
      <c r="J17" s="16" t="s">
        <v>107</v>
      </c>
      <c r="K17" s="16">
        <v>6</v>
      </c>
      <c r="L17" s="24">
        <v>8</v>
      </c>
      <c r="M17" s="24">
        <f t="shared" si="0"/>
        <v>14</v>
      </c>
      <c r="N17" s="57" t="e">
        <f>M17/#REF!</f>
        <v>#REF!</v>
      </c>
      <c r="O17" s="16"/>
      <c r="P17" s="58"/>
      <c r="Q17" s="58"/>
      <c r="T17" s="19"/>
      <c r="U17" s="19"/>
      <c r="V17" s="19"/>
      <c r="W17" s="19"/>
      <c r="X17" s="19"/>
      <c r="Y17" s="19"/>
      <c r="Z17" s="19"/>
      <c r="AA17" s="19"/>
      <c r="AB17" s="19"/>
      <c r="AC17" s="19"/>
      <c r="AD17" s="19"/>
      <c r="AE17" s="19"/>
      <c r="AF17" s="19"/>
      <c r="AG17" s="19"/>
      <c r="AH17" s="19"/>
      <c r="AI17" s="19"/>
      <c r="AJ17" s="19"/>
    </row>
    <row r="18" spans="1:36" ht="13.2">
      <c r="A18" s="16" t="s">
        <v>64</v>
      </c>
      <c r="B18" s="16" t="s">
        <v>70</v>
      </c>
      <c r="C18" s="16" t="s">
        <v>71</v>
      </c>
      <c r="D18" s="46" t="s">
        <v>220</v>
      </c>
      <c r="E18" s="46" t="s">
        <v>214</v>
      </c>
      <c r="F18" s="16" t="s">
        <v>140</v>
      </c>
      <c r="G18" s="72">
        <v>0.64930555555555558</v>
      </c>
      <c r="H18" s="51"/>
      <c r="I18" s="16" t="s">
        <v>140</v>
      </c>
      <c r="J18" s="16" t="s">
        <v>107</v>
      </c>
      <c r="K18" s="16">
        <v>9</v>
      </c>
      <c r="L18" s="24">
        <v>10</v>
      </c>
      <c r="M18" s="24">
        <f t="shared" si="0"/>
        <v>19</v>
      </c>
      <c r="N18" s="57" t="e">
        <f>M18/#REF!</f>
        <v>#REF!</v>
      </c>
      <c r="O18" s="19"/>
      <c r="P18" s="58"/>
      <c r="Q18" s="58"/>
      <c r="T18" s="19"/>
      <c r="U18" s="19"/>
      <c r="V18" s="19"/>
      <c r="W18" s="19"/>
      <c r="X18" s="19"/>
      <c r="Y18" s="19"/>
      <c r="Z18" s="19"/>
      <c r="AA18" s="19"/>
      <c r="AB18" s="19"/>
      <c r="AC18" s="19"/>
      <c r="AD18" s="19"/>
      <c r="AE18" s="19"/>
      <c r="AF18" s="19"/>
      <c r="AG18" s="19"/>
      <c r="AH18" s="19"/>
      <c r="AI18" s="19"/>
      <c r="AJ18" s="19"/>
    </row>
    <row r="19" spans="1:36" ht="13.2">
      <c r="A19" s="16" t="s">
        <v>64</v>
      </c>
      <c r="B19" s="16" t="s">
        <v>72</v>
      </c>
      <c r="C19" s="16" t="s">
        <v>73</v>
      </c>
      <c r="D19" s="46" t="s">
        <v>225</v>
      </c>
      <c r="E19" s="46" t="s">
        <v>214</v>
      </c>
      <c r="F19" s="16" t="s">
        <v>107</v>
      </c>
      <c r="G19" s="72"/>
      <c r="H19" s="51"/>
      <c r="I19" s="16"/>
      <c r="J19" s="16"/>
      <c r="K19" s="16" t="s">
        <v>29</v>
      </c>
      <c r="L19" s="24" t="s">
        <v>29</v>
      </c>
      <c r="M19" s="24">
        <f t="shared" si="0"/>
        <v>0</v>
      </c>
      <c r="N19" s="57" t="e">
        <f>M19/#REF!</f>
        <v>#REF!</v>
      </c>
      <c r="O19" s="19"/>
      <c r="P19" s="58"/>
      <c r="Q19" s="58"/>
      <c r="T19" s="19"/>
      <c r="U19" s="19"/>
      <c r="V19" s="19"/>
      <c r="W19" s="19"/>
      <c r="X19" s="19"/>
      <c r="Y19" s="19"/>
      <c r="Z19" s="19"/>
      <c r="AA19" s="19"/>
      <c r="AB19" s="19"/>
      <c r="AC19" s="19"/>
      <c r="AD19" s="19"/>
      <c r="AE19" s="19"/>
      <c r="AF19" s="19"/>
      <c r="AG19" s="19"/>
      <c r="AH19" s="19"/>
      <c r="AI19" s="19"/>
      <c r="AJ19" s="19"/>
    </row>
    <row r="20" spans="1:36" ht="13.2">
      <c r="A20" s="16" t="s">
        <v>64</v>
      </c>
      <c r="B20" s="16" t="s">
        <v>74</v>
      </c>
      <c r="C20" s="16" t="s">
        <v>75</v>
      </c>
      <c r="D20" s="46" t="s">
        <v>230</v>
      </c>
      <c r="E20" s="46" t="s">
        <v>231</v>
      </c>
      <c r="F20" s="16" t="s">
        <v>140</v>
      </c>
      <c r="G20" s="49">
        <v>0.69791666666666663</v>
      </c>
      <c r="H20" s="51"/>
      <c r="I20" s="16" t="s">
        <v>107</v>
      </c>
      <c r="J20" s="16" t="s">
        <v>107</v>
      </c>
      <c r="K20" s="16" t="s">
        <v>29</v>
      </c>
      <c r="L20" s="24" t="s">
        <v>29</v>
      </c>
      <c r="M20" s="24">
        <f t="shared" si="0"/>
        <v>0</v>
      </c>
      <c r="N20" s="57" t="e">
        <f>M20/#REF!</f>
        <v>#REF!</v>
      </c>
      <c r="O20" s="19"/>
      <c r="P20" s="58"/>
      <c r="Q20" s="58"/>
      <c r="T20" s="19"/>
      <c r="U20" s="19"/>
      <c r="V20" s="19"/>
      <c r="W20" s="19"/>
      <c r="X20" s="19"/>
      <c r="Y20" s="19"/>
      <c r="Z20" s="19"/>
      <c r="AA20" s="19"/>
      <c r="AB20" s="19"/>
      <c r="AC20" s="19"/>
      <c r="AD20" s="19"/>
      <c r="AE20" s="19"/>
      <c r="AF20" s="19"/>
      <c r="AG20" s="19"/>
      <c r="AH20" s="19"/>
      <c r="AI20" s="19"/>
      <c r="AJ20" s="19"/>
    </row>
    <row r="21" spans="1:36" ht="13.2">
      <c r="A21" s="16" t="s">
        <v>64</v>
      </c>
      <c r="B21" s="16" t="s">
        <v>78</v>
      </c>
      <c r="C21" s="16" t="s">
        <v>80</v>
      </c>
      <c r="D21" s="46" t="s">
        <v>237</v>
      </c>
      <c r="E21" s="46" t="s">
        <v>231</v>
      </c>
      <c r="F21" s="16" t="s">
        <v>140</v>
      </c>
      <c r="G21" s="49">
        <v>0.6958333333333333</v>
      </c>
      <c r="H21" s="79"/>
      <c r="I21" s="16" t="s">
        <v>140</v>
      </c>
      <c r="J21" s="16" t="s">
        <v>107</v>
      </c>
      <c r="K21" s="16">
        <v>4</v>
      </c>
      <c r="L21" s="24">
        <v>2</v>
      </c>
      <c r="M21" s="24">
        <f t="shared" si="0"/>
        <v>6</v>
      </c>
      <c r="N21" s="57" t="e">
        <f>M21/#REF!</f>
        <v>#REF!</v>
      </c>
      <c r="O21" s="19"/>
      <c r="P21" s="58"/>
      <c r="Q21" s="58"/>
      <c r="T21" s="19"/>
      <c r="U21" s="19"/>
      <c r="V21" s="19"/>
      <c r="W21" s="19"/>
      <c r="X21" s="19"/>
      <c r="Y21" s="19"/>
      <c r="Z21" s="19"/>
      <c r="AA21" s="19"/>
      <c r="AB21" s="19"/>
      <c r="AC21" s="19"/>
      <c r="AD21" s="19"/>
      <c r="AE21" s="19"/>
      <c r="AF21" s="19"/>
      <c r="AG21" s="19"/>
      <c r="AH21" s="19"/>
      <c r="AI21" s="19"/>
      <c r="AJ21" s="19"/>
    </row>
    <row r="22" spans="1:36" ht="13.2">
      <c r="A22" s="16" t="s">
        <v>64</v>
      </c>
      <c r="B22" s="4" t="s">
        <v>81</v>
      </c>
      <c r="C22" s="16" t="s">
        <v>82</v>
      </c>
      <c r="D22" s="46" t="s">
        <v>241</v>
      </c>
      <c r="E22" s="46" t="s">
        <v>231</v>
      </c>
      <c r="F22" s="16" t="s">
        <v>107</v>
      </c>
      <c r="G22" s="49"/>
      <c r="H22" s="79"/>
      <c r="I22" s="16"/>
      <c r="J22" s="16"/>
      <c r="K22" s="16" t="s">
        <v>29</v>
      </c>
      <c r="L22" s="24" t="s">
        <v>29</v>
      </c>
      <c r="M22" s="24">
        <f t="shared" si="0"/>
        <v>0</v>
      </c>
      <c r="N22" s="57" t="e">
        <f>M22/#REF!</f>
        <v>#REF!</v>
      </c>
      <c r="O22" s="19"/>
      <c r="P22" s="58"/>
      <c r="Q22" s="58"/>
      <c r="T22" s="19"/>
      <c r="U22" s="19"/>
      <c r="V22" s="19"/>
      <c r="W22" s="19"/>
      <c r="X22" s="19"/>
      <c r="Y22" s="19"/>
      <c r="Z22" s="19"/>
      <c r="AA22" s="19"/>
      <c r="AB22" s="19"/>
      <c r="AC22" s="19"/>
      <c r="AD22" s="19"/>
      <c r="AE22" s="19"/>
      <c r="AF22" s="19"/>
      <c r="AG22" s="19"/>
      <c r="AH22" s="19"/>
      <c r="AI22" s="19"/>
      <c r="AJ22" s="19"/>
    </row>
    <row r="23" spans="1:36" ht="13.2">
      <c r="A23" s="16" t="s">
        <v>84</v>
      </c>
      <c r="B23" s="16" t="s">
        <v>85</v>
      </c>
      <c r="C23" s="16" t="s">
        <v>86</v>
      </c>
      <c r="D23" s="46" t="s">
        <v>244</v>
      </c>
      <c r="E23" s="46" t="s">
        <v>245</v>
      </c>
      <c r="F23" s="16" t="s">
        <v>140</v>
      </c>
      <c r="G23" s="49">
        <v>0.5625</v>
      </c>
      <c r="H23" s="51"/>
      <c r="I23" s="51" t="s">
        <v>140</v>
      </c>
      <c r="J23" s="16" t="s">
        <v>107</v>
      </c>
      <c r="K23" s="16">
        <v>5</v>
      </c>
      <c r="L23" s="24">
        <v>4</v>
      </c>
      <c r="M23" s="24">
        <f t="shared" si="0"/>
        <v>9</v>
      </c>
      <c r="N23" s="57" t="e">
        <f>M23/#REF!</f>
        <v>#REF!</v>
      </c>
      <c r="O23" s="19"/>
      <c r="P23" s="58"/>
      <c r="Q23" s="58"/>
      <c r="T23" s="19"/>
      <c r="U23" s="19"/>
      <c r="V23" s="19"/>
      <c r="W23" s="19"/>
      <c r="X23" s="19"/>
      <c r="Y23" s="19"/>
      <c r="Z23" s="19"/>
      <c r="AA23" s="19"/>
      <c r="AB23" s="19"/>
      <c r="AC23" s="19"/>
      <c r="AD23" s="19"/>
      <c r="AE23" s="19"/>
      <c r="AF23" s="19"/>
      <c r="AG23" s="19"/>
      <c r="AH23" s="19"/>
      <c r="AI23" s="19"/>
      <c r="AJ23" s="19"/>
    </row>
    <row r="24" spans="1:36" ht="13.2">
      <c r="A24" s="16" t="s">
        <v>84</v>
      </c>
      <c r="B24" s="16" t="s">
        <v>91</v>
      </c>
      <c r="C24" s="16" t="s">
        <v>92</v>
      </c>
      <c r="D24" s="46" t="s">
        <v>251</v>
      </c>
      <c r="E24" s="46" t="s">
        <v>245</v>
      </c>
      <c r="F24" s="16" t="s">
        <v>140</v>
      </c>
      <c r="G24" s="49">
        <v>0.5625</v>
      </c>
      <c r="H24" s="51"/>
      <c r="I24" s="16" t="s">
        <v>140</v>
      </c>
      <c r="J24" s="16" t="s">
        <v>107</v>
      </c>
      <c r="K24" s="16">
        <v>7</v>
      </c>
      <c r="L24" s="24">
        <v>2</v>
      </c>
      <c r="M24" s="24">
        <f t="shared" si="0"/>
        <v>9</v>
      </c>
      <c r="N24" s="57" t="e">
        <f>M24/#REF!</f>
        <v>#REF!</v>
      </c>
      <c r="O24" s="19"/>
      <c r="P24" s="58"/>
      <c r="Q24" s="58"/>
      <c r="T24" s="19"/>
      <c r="U24" s="19"/>
      <c r="V24" s="19"/>
      <c r="W24" s="19"/>
      <c r="X24" s="19"/>
      <c r="Y24" s="19"/>
      <c r="Z24" s="19"/>
      <c r="AA24" s="19"/>
      <c r="AB24" s="19"/>
      <c r="AC24" s="19"/>
      <c r="AD24" s="19"/>
      <c r="AE24" s="19"/>
      <c r="AF24" s="19"/>
      <c r="AG24" s="19"/>
      <c r="AH24" s="19"/>
      <c r="AI24" s="19"/>
      <c r="AJ24" s="19"/>
    </row>
    <row r="25" spans="1:36" ht="13.2">
      <c r="A25" s="16" t="s">
        <v>84</v>
      </c>
      <c r="B25" s="16" t="s">
        <v>95</v>
      </c>
      <c r="C25" s="16" t="s">
        <v>96</v>
      </c>
      <c r="D25" s="46" t="s">
        <v>259</v>
      </c>
      <c r="E25" s="46" t="s">
        <v>245</v>
      </c>
      <c r="F25" s="16" t="s">
        <v>140</v>
      </c>
      <c r="G25" s="49">
        <v>0.5625</v>
      </c>
      <c r="H25" s="51"/>
      <c r="I25" s="16" t="s">
        <v>140</v>
      </c>
      <c r="J25" s="16" t="s">
        <v>107</v>
      </c>
      <c r="K25" s="64">
        <v>7</v>
      </c>
      <c r="L25" s="24">
        <v>1</v>
      </c>
      <c r="M25" s="24">
        <f t="shared" si="0"/>
        <v>8</v>
      </c>
      <c r="N25" s="57" t="e">
        <f>M25/#REF!</f>
        <v>#REF!</v>
      </c>
      <c r="O25" s="16"/>
      <c r="P25" s="58"/>
      <c r="Q25" s="58"/>
      <c r="T25" s="19"/>
      <c r="U25" s="19"/>
      <c r="V25" s="19"/>
      <c r="W25" s="19"/>
      <c r="X25" s="19"/>
      <c r="Y25" s="19"/>
      <c r="Z25" s="19"/>
      <c r="AA25" s="19"/>
      <c r="AB25" s="19"/>
      <c r="AC25" s="19"/>
      <c r="AD25" s="19"/>
      <c r="AE25" s="19"/>
      <c r="AF25" s="19"/>
      <c r="AG25" s="19"/>
      <c r="AH25" s="19"/>
      <c r="AI25" s="19"/>
      <c r="AJ25" s="19"/>
    </row>
    <row r="26" spans="1:36" ht="13.2">
      <c r="A26" s="16" t="s">
        <v>84</v>
      </c>
      <c r="B26" s="16" t="s">
        <v>99</v>
      </c>
      <c r="C26" s="16" t="s">
        <v>100</v>
      </c>
      <c r="D26" s="46" t="s">
        <v>262</v>
      </c>
      <c r="E26" s="46" t="s">
        <v>245</v>
      </c>
      <c r="F26" s="16" t="s">
        <v>107</v>
      </c>
      <c r="G26" s="49"/>
      <c r="H26" s="51"/>
      <c r="I26" s="16"/>
      <c r="J26" s="16"/>
      <c r="K26" s="16">
        <v>10</v>
      </c>
      <c r="L26" s="24">
        <v>10</v>
      </c>
      <c r="M26" s="24">
        <f t="shared" si="0"/>
        <v>20</v>
      </c>
      <c r="N26" s="57" t="e">
        <f>M26/#REF!</f>
        <v>#REF!</v>
      </c>
      <c r="O26" s="16" t="s">
        <v>553</v>
      </c>
      <c r="P26" s="58"/>
      <c r="Q26" s="58"/>
      <c r="T26" s="19"/>
      <c r="U26" s="19"/>
      <c r="V26" s="19"/>
      <c r="W26" s="19"/>
      <c r="X26" s="19"/>
      <c r="Y26" s="19"/>
      <c r="Z26" s="19"/>
      <c r="AA26" s="19"/>
      <c r="AB26" s="19"/>
      <c r="AC26" s="19"/>
      <c r="AD26" s="19"/>
      <c r="AE26" s="19"/>
      <c r="AF26" s="19"/>
      <c r="AG26" s="19"/>
      <c r="AH26" s="19"/>
      <c r="AI26" s="19"/>
      <c r="AJ26" s="19"/>
    </row>
    <row r="27" spans="1:36" ht="13.2">
      <c r="A27" s="16" t="s">
        <v>84</v>
      </c>
      <c r="B27" s="16" t="s">
        <v>111</v>
      </c>
      <c r="C27" s="16" t="s">
        <v>114</v>
      </c>
      <c r="D27" s="46" t="s">
        <v>271</v>
      </c>
      <c r="E27" s="46" t="s">
        <v>272</v>
      </c>
      <c r="F27" s="16" t="s">
        <v>140</v>
      </c>
      <c r="G27" s="82">
        <v>0.60763888888888884</v>
      </c>
      <c r="H27" s="51"/>
      <c r="I27" s="16" t="s">
        <v>140</v>
      </c>
      <c r="J27" s="16" t="s">
        <v>107</v>
      </c>
      <c r="K27" s="16">
        <v>6</v>
      </c>
      <c r="L27" s="24">
        <v>0</v>
      </c>
      <c r="M27" s="24">
        <f t="shared" si="0"/>
        <v>6</v>
      </c>
      <c r="N27" s="57" t="e">
        <f>M27/#REF!</f>
        <v>#REF!</v>
      </c>
      <c r="O27" s="19"/>
      <c r="P27" s="58"/>
      <c r="Q27" s="58"/>
      <c r="T27" s="19"/>
      <c r="U27" s="19"/>
      <c r="V27" s="19"/>
      <c r="W27" s="19"/>
      <c r="X27" s="19"/>
      <c r="Y27" s="19"/>
      <c r="Z27" s="19"/>
      <c r="AA27" s="19"/>
      <c r="AB27" s="19"/>
      <c r="AC27" s="19"/>
      <c r="AD27" s="19"/>
      <c r="AE27" s="19"/>
      <c r="AF27" s="19"/>
      <c r="AG27" s="19"/>
      <c r="AH27" s="19"/>
      <c r="AI27" s="19"/>
      <c r="AJ27" s="19"/>
    </row>
    <row r="28" spans="1:36" ht="13.2">
      <c r="A28" s="16" t="s">
        <v>84</v>
      </c>
      <c r="B28" s="16" t="s">
        <v>120</v>
      </c>
      <c r="C28" s="16" t="s">
        <v>121</v>
      </c>
      <c r="D28" s="46" t="s">
        <v>275</v>
      </c>
      <c r="E28" s="46" t="s">
        <v>272</v>
      </c>
      <c r="F28" s="16" t="s">
        <v>107</v>
      </c>
      <c r="G28" s="82"/>
      <c r="H28" s="51"/>
      <c r="I28" s="16"/>
      <c r="J28" s="16"/>
      <c r="K28" s="16">
        <v>10</v>
      </c>
      <c r="L28" s="24">
        <v>4</v>
      </c>
      <c r="M28" s="24">
        <f t="shared" si="0"/>
        <v>14</v>
      </c>
      <c r="N28" s="57" t="e">
        <f>M28/#REF!</f>
        <v>#REF!</v>
      </c>
      <c r="O28" s="19"/>
      <c r="P28" s="58"/>
      <c r="Q28" s="58"/>
      <c r="T28" s="19"/>
      <c r="U28" s="19"/>
      <c r="V28" s="19"/>
      <c r="W28" s="19"/>
      <c r="X28" s="19"/>
      <c r="Y28" s="19"/>
      <c r="Z28" s="19"/>
      <c r="AA28" s="19"/>
      <c r="AB28" s="19"/>
      <c r="AC28" s="19"/>
      <c r="AD28" s="19"/>
      <c r="AE28" s="19"/>
      <c r="AF28" s="19"/>
      <c r="AG28" s="19"/>
      <c r="AH28" s="19"/>
      <c r="AI28" s="19"/>
      <c r="AJ28" s="19"/>
    </row>
    <row r="29" spans="1:36" ht="13.2">
      <c r="A29" s="16" t="s">
        <v>84</v>
      </c>
      <c r="B29" s="16" t="s">
        <v>124</v>
      </c>
      <c r="C29" s="16" t="s">
        <v>125</v>
      </c>
      <c r="D29" s="46" t="s">
        <v>276</v>
      </c>
      <c r="E29" s="46" t="s">
        <v>272</v>
      </c>
      <c r="F29" s="16" t="s">
        <v>140</v>
      </c>
      <c r="G29" s="82">
        <v>0.60763888888888884</v>
      </c>
      <c r="H29" s="79"/>
      <c r="I29" s="16" t="s">
        <v>140</v>
      </c>
      <c r="J29" s="16" t="s">
        <v>107</v>
      </c>
      <c r="K29" s="16">
        <v>9</v>
      </c>
      <c r="L29" s="24">
        <v>2</v>
      </c>
      <c r="M29" s="24">
        <f t="shared" si="0"/>
        <v>11</v>
      </c>
      <c r="N29" s="57" t="e">
        <f>M29/#REF!</f>
        <v>#REF!</v>
      </c>
      <c r="O29" s="19"/>
      <c r="P29" s="58"/>
      <c r="Q29" s="58"/>
      <c r="T29" s="19"/>
      <c r="U29" s="19"/>
      <c r="V29" s="19"/>
      <c r="W29" s="19"/>
      <c r="X29" s="19"/>
      <c r="Y29" s="19"/>
      <c r="Z29" s="19"/>
      <c r="AA29" s="19"/>
      <c r="AB29" s="19"/>
      <c r="AC29" s="19"/>
      <c r="AD29" s="19"/>
      <c r="AE29" s="19"/>
      <c r="AF29" s="19"/>
      <c r="AG29" s="19"/>
      <c r="AH29" s="19"/>
      <c r="AI29" s="19"/>
      <c r="AJ29" s="19"/>
    </row>
    <row r="30" spans="1:36" ht="13.2">
      <c r="A30" s="16" t="s">
        <v>84</v>
      </c>
      <c r="B30" s="25" t="s">
        <v>126</v>
      </c>
      <c r="C30" s="16" t="s">
        <v>127</v>
      </c>
      <c r="D30" s="46" t="s">
        <v>279</v>
      </c>
      <c r="E30" s="46" t="s">
        <v>272</v>
      </c>
      <c r="F30" s="16" t="s">
        <v>140</v>
      </c>
      <c r="G30" s="49">
        <v>0.5625</v>
      </c>
      <c r="H30" s="79"/>
      <c r="I30" s="16" t="s">
        <v>140</v>
      </c>
      <c r="J30" s="16" t="s">
        <v>107</v>
      </c>
      <c r="K30" s="16">
        <v>5</v>
      </c>
      <c r="L30" s="24">
        <v>2</v>
      </c>
      <c r="M30" s="24">
        <f t="shared" si="0"/>
        <v>7</v>
      </c>
      <c r="N30" s="57" t="e">
        <f>M30/#REF!</f>
        <v>#REF!</v>
      </c>
      <c r="O30" s="19"/>
      <c r="P30" s="58"/>
      <c r="Q30" s="58"/>
      <c r="T30" s="19"/>
      <c r="U30" s="19"/>
      <c r="V30" s="19"/>
      <c r="W30" s="19"/>
      <c r="X30" s="19"/>
      <c r="Y30" s="19"/>
      <c r="Z30" s="19"/>
      <c r="AA30" s="19"/>
      <c r="AB30" s="19"/>
      <c r="AC30" s="19"/>
      <c r="AD30" s="19"/>
      <c r="AE30" s="19"/>
      <c r="AF30" s="19"/>
      <c r="AG30" s="19"/>
      <c r="AH30" s="19"/>
      <c r="AI30" s="19"/>
      <c r="AJ30" s="19"/>
    </row>
    <row r="31" spans="1:36" ht="13.2">
      <c r="A31" s="16" t="s">
        <v>132</v>
      </c>
      <c r="B31" s="16" t="s">
        <v>133</v>
      </c>
      <c r="C31" s="16" t="s">
        <v>134</v>
      </c>
      <c r="D31" s="46" t="s">
        <v>289</v>
      </c>
      <c r="E31" s="46" t="s">
        <v>123</v>
      </c>
      <c r="F31" s="16" t="s">
        <v>140</v>
      </c>
      <c r="G31" s="91">
        <v>0.5625</v>
      </c>
      <c r="H31" s="51"/>
      <c r="I31" s="16" t="s">
        <v>140</v>
      </c>
      <c r="J31" s="16" t="s">
        <v>107</v>
      </c>
      <c r="K31" s="16">
        <v>5</v>
      </c>
      <c r="L31" s="24">
        <v>0</v>
      </c>
      <c r="M31" s="24">
        <f t="shared" si="0"/>
        <v>5</v>
      </c>
      <c r="N31" s="57" t="e">
        <f>M31/#REF!</f>
        <v>#REF!</v>
      </c>
      <c r="O31" s="16"/>
      <c r="P31" s="58"/>
      <c r="Q31" s="58"/>
      <c r="T31" s="19"/>
      <c r="U31" s="19"/>
      <c r="V31" s="19"/>
      <c r="W31" s="19"/>
      <c r="X31" s="19"/>
      <c r="Y31" s="19"/>
      <c r="Z31" s="19"/>
      <c r="AA31" s="19"/>
      <c r="AB31" s="19"/>
      <c r="AC31" s="19"/>
      <c r="AD31" s="19"/>
      <c r="AE31" s="19"/>
      <c r="AF31" s="19"/>
      <c r="AG31" s="19"/>
      <c r="AH31" s="19"/>
      <c r="AI31" s="19"/>
      <c r="AJ31" s="19"/>
    </row>
    <row r="32" spans="1:36" ht="13.2">
      <c r="A32" s="16" t="s">
        <v>132</v>
      </c>
      <c r="B32" s="16" t="s">
        <v>135</v>
      </c>
      <c r="C32" s="16" t="s">
        <v>136</v>
      </c>
      <c r="D32" s="46" t="s">
        <v>295</v>
      </c>
      <c r="E32" s="46" t="s">
        <v>123</v>
      </c>
      <c r="F32" s="16" t="s">
        <v>140</v>
      </c>
      <c r="G32" s="91">
        <v>0.56874999999999998</v>
      </c>
      <c r="H32" s="51">
        <v>9</v>
      </c>
      <c r="I32" s="16" t="s">
        <v>140</v>
      </c>
      <c r="J32" s="16" t="s">
        <v>107</v>
      </c>
      <c r="K32" s="16" t="s">
        <v>29</v>
      </c>
      <c r="L32" s="24" t="s">
        <v>29</v>
      </c>
      <c r="M32" s="24">
        <f t="shared" si="0"/>
        <v>0</v>
      </c>
      <c r="N32" s="57" t="e">
        <f>M32/#REF!</f>
        <v>#REF!</v>
      </c>
      <c r="O32" s="19"/>
      <c r="P32" s="58"/>
      <c r="Q32" s="58"/>
      <c r="T32" s="19"/>
      <c r="U32" s="19"/>
      <c r="V32" s="19"/>
      <c r="W32" s="19"/>
      <c r="X32" s="19"/>
      <c r="Y32" s="19"/>
      <c r="Z32" s="19"/>
      <c r="AA32" s="19"/>
      <c r="AB32" s="19"/>
      <c r="AC32" s="19"/>
      <c r="AD32" s="19"/>
      <c r="AE32" s="19"/>
      <c r="AF32" s="19"/>
      <c r="AG32" s="19"/>
      <c r="AH32" s="19"/>
      <c r="AI32" s="19"/>
      <c r="AJ32" s="19"/>
    </row>
    <row r="33" spans="1:36" ht="13.2">
      <c r="A33" s="16" t="s">
        <v>132</v>
      </c>
      <c r="B33" s="16" t="s">
        <v>87</v>
      </c>
      <c r="C33" s="16" t="s">
        <v>88</v>
      </c>
      <c r="D33" s="46" t="s">
        <v>298</v>
      </c>
      <c r="E33" s="46" t="s">
        <v>123</v>
      </c>
      <c r="F33" s="16" t="s">
        <v>140</v>
      </c>
      <c r="G33" s="91">
        <v>0.56458333333333333</v>
      </c>
      <c r="H33" s="51">
        <v>3</v>
      </c>
      <c r="I33" s="16" t="s">
        <v>140</v>
      </c>
      <c r="J33" s="16" t="s">
        <v>107</v>
      </c>
      <c r="K33" s="16">
        <v>9</v>
      </c>
      <c r="L33" s="24" t="s">
        <v>29</v>
      </c>
      <c r="M33" s="24">
        <f t="shared" si="0"/>
        <v>9</v>
      </c>
      <c r="N33" s="57" t="e">
        <f>M33/#REF!</f>
        <v>#REF!</v>
      </c>
      <c r="O33" s="36"/>
      <c r="P33" s="58"/>
      <c r="Q33" s="58"/>
      <c r="T33" s="19"/>
      <c r="U33" s="19"/>
      <c r="V33" s="19"/>
      <c r="W33" s="19"/>
      <c r="X33" s="19"/>
      <c r="Y33" s="19"/>
      <c r="Z33" s="19"/>
      <c r="AA33" s="19"/>
      <c r="AB33" s="19"/>
      <c r="AC33" s="19"/>
      <c r="AD33" s="19"/>
      <c r="AE33" s="19"/>
      <c r="AF33" s="19"/>
      <c r="AG33" s="19"/>
      <c r="AH33" s="19"/>
      <c r="AI33" s="19"/>
      <c r="AJ33" s="19"/>
    </row>
    <row r="34" spans="1:36" ht="13.2">
      <c r="A34" s="16" t="s">
        <v>132</v>
      </c>
      <c r="B34" s="16" t="s">
        <v>137</v>
      </c>
      <c r="C34" s="16" t="s">
        <v>138</v>
      </c>
      <c r="D34" s="46" t="s">
        <v>303</v>
      </c>
      <c r="E34" s="46" t="s">
        <v>123</v>
      </c>
      <c r="F34" s="16" t="s">
        <v>140</v>
      </c>
      <c r="G34" s="49">
        <v>0.5625</v>
      </c>
      <c r="H34" s="51"/>
      <c r="I34" s="16" t="s">
        <v>140</v>
      </c>
      <c r="J34" s="16" t="s">
        <v>107</v>
      </c>
      <c r="K34" s="16">
        <v>8</v>
      </c>
      <c r="L34" s="24">
        <v>0</v>
      </c>
      <c r="M34" s="24">
        <f t="shared" si="0"/>
        <v>8</v>
      </c>
      <c r="N34" s="57" t="e">
        <f>M34/#REF!</f>
        <v>#REF!</v>
      </c>
      <c r="O34" s="64"/>
      <c r="P34" s="58"/>
      <c r="Q34" s="58"/>
      <c r="T34" s="19"/>
      <c r="U34" s="19"/>
      <c r="V34" s="19"/>
      <c r="W34" s="19"/>
      <c r="X34" s="19"/>
      <c r="Y34" s="19"/>
      <c r="Z34" s="19"/>
      <c r="AA34" s="19"/>
      <c r="AB34" s="19"/>
      <c r="AC34" s="19"/>
      <c r="AD34" s="19"/>
      <c r="AE34" s="19"/>
      <c r="AF34" s="19"/>
      <c r="AG34" s="19"/>
      <c r="AH34" s="19"/>
      <c r="AI34" s="19"/>
      <c r="AJ34" s="19"/>
    </row>
    <row r="35" spans="1:36" ht="13.2">
      <c r="A35" s="16" t="s">
        <v>132</v>
      </c>
      <c r="B35" s="16" t="s">
        <v>141</v>
      </c>
      <c r="C35" s="16" t="s">
        <v>142</v>
      </c>
      <c r="D35" s="46" t="s">
        <v>308</v>
      </c>
      <c r="E35" s="46" t="s">
        <v>272</v>
      </c>
      <c r="F35" s="16" t="s">
        <v>140</v>
      </c>
      <c r="G35" s="91">
        <v>0.60902777777777772</v>
      </c>
      <c r="H35" s="51">
        <v>2</v>
      </c>
      <c r="I35" s="16" t="s">
        <v>140</v>
      </c>
      <c r="J35" s="16" t="s">
        <v>107</v>
      </c>
      <c r="K35" s="16">
        <v>5</v>
      </c>
      <c r="L35" s="24">
        <v>0</v>
      </c>
      <c r="M35" s="24">
        <f t="shared" si="0"/>
        <v>5</v>
      </c>
      <c r="N35" s="57" t="e">
        <f>M35/#REF!</f>
        <v>#REF!</v>
      </c>
      <c r="O35" s="16"/>
      <c r="P35" s="58"/>
      <c r="Q35" s="58"/>
      <c r="T35" s="19"/>
      <c r="U35" s="19"/>
      <c r="V35" s="19"/>
      <c r="W35" s="19"/>
      <c r="X35" s="19"/>
      <c r="Y35" s="19"/>
      <c r="Z35" s="19"/>
      <c r="AA35" s="19"/>
      <c r="AB35" s="19"/>
      <c r="AC35" s="19"/>
      <c r="AD35" s="19"/>
      <c r="AE35" s="19"/>
      <c r="AF35" s="19"/>
      <c r="AG35" s="19"/>
      <c r="AH35" s="19"/>
      <c r="AI35" s="19"/>
      <c r="AJ35" s="19"/>
    </row>
    <row r="36" spans="1:36" ht="13.2">
      <c r="A36" s="16" t="s">
        <v>132</v>
      </c>
      <c r="B36" s="16" t="s">
        <v>143</v>
      </c>
      <c r="C36" s="16" t="s">
        <v>145</v>
      </c>
      <c r="D36" s="46" t="s">
        <v>314</v>
      </c>
      <c r="E36" s="46" t="s">
        <v>272</v>
      </c>
      <c r="F36" s="16" t="s">
        <v>140</v>
      </c>
      <c r="G36" s="91">
        <v>0.60833333333333328</v>
      </c>
      <c r="H36" s="51">
        <v>1</v>
      </c>
      <c r="I36" s="16" t="s">
        <v>140</v>
      </c>
      <c r="J36" s="16" t="s">
        <v>107</v>
      </c>
      <c r="K36" s="16">
        <v>8</v>
      </c>
      <c r="L36" s="24" t="s">
        <v>29</v>
      </c>
      <c r="M36" s="24">
        <f t="shared" si="0"/>
        <v>8</v>
      </c>
      <c r="N36" s="57" t="e">
        <f>M36/#REF!</f>
        <v>#REF!</v>
      </c>
      <c r="O36" s="19"/>
      <c r="P36" s="58"/>
      <c r="Q36" s="58"/>
      <c r="T36" s="19"/>
      <c r="U36" s="19"/>
      <c r="V36" s="19"/>
      <c r="W36" s="19"/>
      <c r="X36" s="19"/>
      <c r="Y36" s="19"/>
      <c r="Z36" s="19"/>
      <c r="AA36" s="19"/>
      <c r="AB36" s="19"/>
      <c r="AC36" s="19"/>
      <c r="AD36" s="19"/>
      <c r="AE36" s="19"/>
      <c r="AF36" s="19"/>
      <c r="AG36" s="19"/>
      <c r="AH36" s="19"/>
      <c r="AI36" s="19"/>
      <c r="AJ36" s="19"/>
    </row>
    <row r="37" spans="1:36" ht="13.2">
      <c r="A37" s="16" t="s">
        <v>132</v>
      </c>
      <c r="B37" s="16" t="s">
        <v>147</v>
      </c>
      <c r="C37" s="16" t="s">
        <v>148</v>
      </c>
      <c r="D37" s="46" t="s">
        <v>323</v>
      </c>
      <c r="E37" s="46" t="s">
        <v>272</v>
      </c>
      <c r="F37" s="16" t="s">
        <v>140</v>
      </c>
      <c r="G37" s="49">
        <v>0.60763888888888884</v>
      </c>
      <c r="H37" s="79"/>
      <c r="I37" s="16" t="s">
        <v>140</v>
      </c>
      <c r="J37" s="16" t="s">
        <v>107</v>
      </c>
      <c r="K37" s="16">
        <v>8</v>
      </c>
      <c r="L37" s="24">
        <v>1</v>
      </c>
      <c r="M37" s="24">
        <f t="shared" si="0"/>
        <v>9</v>
      </c>
      <c r="N37" s="57" t="e">
        <f>M37/#REF!</f>
        <v>#REF!</v>
      </c>
      <c r="O37" s="16"/>
      <c r="P37" s="58"/>
      <c r="Q37" s="58"/>
      <c r="T37" s="19"/>
      <c r="U37" s="19"/>
      <c r="V37" s="19"/>
      <c r="W37" s="19"/>
      <c r="X37" s="19"/>
      <c r="Y37" s="19"/>
      <c r="Z37" s="19"/>
      <c r="AA37" s="19"/>
      <c r="AB37" s="19"/>
      <c r="AC37" s="19"/>
      <c r="AD37" s="19"/>
      <c r="AE37" s="19"/>
      <c r="AF37" s="19"/>
      <c r="AG37" s="19"/>
      <c r="AH37" s="19"/>
      <c r="AI37" s="19"/>
      <c r="AJ37" s="19"/>
    </row>
    <row r="38" spans="1:36" ht="13.2">
      <c r="A38" s="16" t="s">
        <v>132</v>
      </c>
      <c r="B38" s="16" t="s">
        <v>149</v>
      </c>
      <c r="C38" s="16" t="s">
        <v>151</v>
      </c>
      <c r="D38" s="46" t="s">
        <v>327</v>
      </c>
      <c r="E38" s="46" t="s">
        <v>272</v>
      </c>
      <c r="F38" s="16" t="s">
        <v>140</v>
      </c>
      <c r="G38" s="49">
        <v>0.61111111111111116</v>
      </c>
      <c r="H38" s="51">
        <v>5</v>
      </c>
      <c r="I38" s="16" t="s">
        <v>140</v>
      </c>
      <c r="J38" s="16" t="s">
        <v>140</v>
      </c>
      <c r="K38" s="16">
        <v>9</v>
      </c>
      <c r="L38" s="24">
        <v>8</v>
      </c>
      <c r="M38" s="24">
        <f t="shared" si="0"/>
        <v>17</v>
      </c>
      <c r="N38" s="57" t="e">
        <f>M38/#REF!</f>
        <v>#REF!</v>
      </c>
      <c r="O38" s="16"/>
      <c r="P38" s="58"/>
      <c r="Q38" s="58"/>
      <c r="T38" s="19"/>
      <c r="U38" s="19"/>
      <c r="V38" s="19"/>
      <c r="W38" s="19"/>
      <c r="X38" s="19"/>
      <c r="Y38" s="19"/>
      <c r="Z38" s="19"/>
      <c r="AA38" s="19"/>
      <c r="AB38" s="19"/>
      <c r="AC38" s="19"/>
      <c r="AD38" s="19"/>
      <c r="AE38" s="19"/>
      <c r="AF38" s="19"/>
      <c r="AG38" s="19"/>
      <c r="AH38" s="19"/>
      <c r="AI38" s="19"/>
      <c r="AJ38" s="19"/>
    </row>
    <row r="39" spans="1:36" ht="13.2">
      <c r="A39" s="16" t="s">
        <v>155</v>
      </c>
      <c r="B39" s="16" t="s">
        <v>156</v>
      </c>
      <c r="C39" s="16" t="s">
        <v>157</v>
      </c>
      <c r="D39" s="46" t="s">
        <v>331</v>
      </c>
      <c r="E39" s="46" t="s">
        <v>332</v>
      </c>
      <c r="F39" s="16" t="s">
        <v>107</v>
      </c>
      <c r="G39" s="49"/>
      <c r="H39" s="79"/>
      <c r="I39" s="16"/>
      <c r="J39" s="16"/>
      <c r="K39" s="16" t="s">
        <v>29</v>
      </c>
      <c r="L39" s="24" t="s">
        <v>29</v>
      </c>
      <c r="M39" s="24">
        <f t="shared" si="0"/>
        <v>0</v>
      </c>
      <c r="N39" s="57" t="e">
        <f>M39/#REF!</f>
        <v>#REF!</v>
      </c>
      <c r="O39" s="16"/>
      <c r="P39" s="58"/>
      <c r="Q39" s="58"/>
      <c r="T39" s="19"/>
      <c r="U39" s="19"/>
      <c r="V39" s="19"/>
      <c r="W39" s="19"/>
      <c r="X39" s="19"/>
      <c r="Y39" s="19"/>
      <c r="Z39" s="19"/>
      <c r="AA39" s="19"/>
      <c r="AB39" s="19"/>
      <c r="AC39" s="19"/>
      <c r="AD39" s="19"/>
      <c r="AE39" s="19"/>
      <c r="AF39" s="19"/>
      <c r="AG39" s="19"/>
      <c r="AH39" s="19"/>
      <c r="AI39" s="19"/>
      <c r="AJ39" s="19"/>
    </row>
    <row r="40" spans="1:36" ht="13.2">
      <c r="A40" s="16" t="s">
        <v>155</v>
      </c>
      <c r="B40" s="16" t="s">
        <v>160</v>
      </c>
      <c r="C40" s="16" t="s">
        <v>161</v>
      </c>
      <c r="D40" s="46" t="s">
        <v>337</v>
      </c>
      <c r="E40" s="46" t="s">
        <v>332</v>
      </c>
      <c r="F40" s="16" t="s">
        <v>140</v>
      </c>
      <c r="G40" s="49">
        <v>0.64583333333333337</v>
      </c>
      <c r="H40" s="79"/>
      <c r="I40" s="16" t="s">
        <v>140</v>
      </c>
      <c r="J40" s="16" t="s">
        <v>107</v>
      </c>
      <c r="K40" s="16">
        <v>6</v>
      </c>
      <c r="L40" s="148" t="s">
        <v>29</v>
      </c>
      <c r="M40" s="24">
        <f t="shared" si="0"/>
        <v>6</v>
      </c>
      <c r="N40" s="57" t="e">
        <f>M40/#REF!</f>
        <v>#REF!</v>
      </c>
      <c r="O40" s="19"/>
      <c r="P40" s="58"/>
      <c r="Q40" s="58"/>
      <c r="T40" s="19"/>
      <c r="U40" s="19"/>
      <c r="V40" s="19"/>
      <c r="W40" s="19"/>
      <c r="X40" s="19"/>
      <c r="Y40" s="19"/>
      <c r="Z40" s="19"/>
      <c r="AA40" s="19"/>
      <c r="AB40" s="19"/>
      <c r="AC40" s="19"/>
      <c r="AD40" s="19"/>
      <c r="AE40" s="19"/>
      <c r="AF40" s="19"/>
      <c r="AG40" s="19"/>
      <c r="AH40" s="19"/>
      <c r="AI40" s="19"/>
      <c r="AJ40" s="19"/>
    </row>
    <row r="41" spans="1:36" ht="13.2">
      <c r="A41" s="16" t="s">
        <v>155</v>
      </c>
      <c r="B41" s="16" t="s">
        <v>162</v>
      </c>
      <c r="C41" s="16" t="s">
        <v>164</v>
      </c>
      <c r="D41" s="46" t="s">
        <v>340</v>
      </c>
      <c r="E41" s="46" t="s">
        <v>332</v>
      </c>
      <c r="F41" s="16" t="s">
        <v>140</v>
      </c>
      <c r="G41" s="49">
        <v>0.64583333333333337</v>
      </c>
      <c r="H41" s="51"/>
      <c r="I41" s="16" t="s">
        <v>140</v>
      </c>
      <c r="J41" s="16" t="s">
        <v>140</v>
      </c>
      <c r="K41" s="16">
        <v>9</v>
      </c>
      <c r="L41" s="24">
        <v>1</v>
      </c>
      <c r="M41" s="24">
        <f t="shared" si="0"/>
        <v>10</v>
      </c>
      <c r="N41" s="57" t="e">
        <f>M41/#REF!</f>
        <v>#REF!</v>
      </c>
      <c r="O41" s="19"/>
      <c r="P41" s="58"/>
      <c r="Q41" s="58"/>
      <c r="T41" s="19"/>
      <c r="U41" s="19"/>
      <c r="V41" s="19"/>
      <c r="W41" s="19"/>
      <c r="X41" s="19"/>
      <c r="Y41" s="19"/>
      <c r="Z41" s="19"/>
      <c r="AA41" s="19"/>
      <c r="AB41" s="19"/>
      <c r="AC41" s="19"/>
      <c r="AD41" s="19"/>
      <c r="AE41" s="19"/>
      <c r="AF41" s="19"/>
      <c r="AG41" s="19"/>
      <c r="AH41" s="19"/>
      <c r="AI41" s="19"/>
      <c r="AJ41" s="19"/>
    </row>
    <row r="42" spans="1:36" ht="13.2">
      <c r="A42" s="16" t="s">
        <v>155</v>
      </c>
      <c r="B42" s="16" t="s">
        <v>165</v>
      </c>
      <c r="C42" s="16" t="s">
        <v>166</v>
      </c>
      <c r="D42" s="46" t="s">
        <v>343</v>
      </c>
      <c r="E42" s="46" t="s">
        <v>332</v>
      </c>
      <c r="F42" s="16" t="s">
        <v>140</v>
      </c>
      <c r="G42" s="49">
        <v>0.64583333333333337</v>
      </c>
      <c r="H42" s="51"/>
      <c r="I42" s="16" t="s">
        <v>140</v>
      </c>
      <c r="J42" s="16" t="s">
        <v>140</v>
      </c>
      <c r="K42" s="16">
        <v>10</v>
      </c>
      <c r="L42" s="24">
        <v>1</v>
      </c>
      <c r="M42" s="24">
        <f t="shared" si="0"/>
        <v>11</v>
      </c>
      <c r="N42" s="57" t="e">
        <f>M42/#REF!</f>
        <v>#REF!</v>
      </c>
      <c r="O42" s="19"/>
      <c r="P42" s="58"/>
      <c r="Q42" s="58"/>
      <c r="T42" s="19"/>
      <c r="U42" s="19"/>
      <c r="V42" s="19"/>
      <c r="W42" s="19"/>
      <c r="X42" s="19"/>
      <c r="Y42" s="19"/>
      <c r="Z42" s="19"/>
      <c r="AA42" s="19"/>
      <c r="AB42" s="19"/>
      <c r="AC42" s="19"/>
      <c r="AD42" s="19"/>
      <c r="AE42" s="19"/>
      <c r="AF42" s="19"/>
      <c r="AG42" s="19"/>
      <c r="AH42" s="19"/>
      <c r="AI42" s="19"/>
      <c r="AJ42" s="19"/>
    </row>
    <row r="43" spans="1:36" ht="13.2">
      <c r="A43" s="16" t="s">
        <v>155</v>
      </c>
      <c r="B43" s="16" t="s">
        <v>168</v>
      </c>
      <c r="C43" s="16" t="s">
        <v>169</v>
      </c>
      <c r="D43" s="46" t="s">
        <v>344</v>
      </c>
      <c r="E43" s="46" t="s">
        <v>346</v>
      </c>
      <c r="F43" s="16" t="s">
        <v>140</v>
      </c>
      <c r="G43" s="49">
        <v>0.69791666666666663</v>
      </c>
      <c r="H43" s="79"/>
      <c r="I43" s="16" t="s">
        <v>140</v>
      </c>
      <c r="J43" s="16" t="s">
        <v>107</v>
      </c>
      <c r="K43" s="16">
        <v>10</v>
      </c>
      <c r="L43" s="148">
        <v>1</v>
      </c>
      <c r="M43" s="24">
        <f t="shared" si="0"/>
        <v>11</v>
      </c>
      <c r="N43" s="57" t="e">
        <f>M43/#REF!</f>
        <v>#REF!</v>
      </c>
      <c r="O43" s="19"/>
      <c r="P43" s="58"/>
      <c r="Q43" s="58"/>
      <c r="T43" s="19"/>
      <c r="U43" s="19"/>
      <c r="V43" s="19"/>
      <c r="W43" s="19"/>
      <c r="X43" s="19"/>
      <c r="Y43" s="19"/>
      <c r="Z43" s="19"/>
      <c r="AA43" s="19"/>
      <c r="AB43" s="19"/>
      <c r="AC43" s="19"/>
      <c r="AD43" s="19"/>
      <c r="AE43" s="19"/>
      <c r="AF43" s="19"/>
      <c r="AG43" s="19"/>
      <c r="AH43" s="19"/>
      <c r="AI43" s="19"/>
      <c r="AJ43" s="19"/>
    </row>
    <row r="44" spans="1:36" ht="13.2">
      <c r="A44" s="16" t="s">
        <v>155</v>
      </c>
      <c r="B44" s="16" t="s">
        <v>171</v>
      </c>
      <c r="C44" s="16" t="s">
        <v>172</v>
      </c>
      <c r="D44" s="46" t="s">
        <v>348</v>
      </c>
      <c r="E44" s="46" t="s">
        <v>346</v>
      </c>
      <c r="F44" s="16" t="s">
        <v>140</v>
      </c>
      <c r="G44" s="49">
        <v>0.69791666666666663</v>
      </c>
      <c r="H44" s="79"/>
      <c r="I44" s="16" t="s">
        <v>140</v>
      </c>
      <c r="J44" s="16" t="s">
        <v>107</v>
      </c>
      <c r="K44" s="16">
        <v>6</v>
      </c>
      <c r="L44" s="24" t="s">
        <v>29</v>
      </c>
      <c r="M44" s="24">
        <f t="shared" si="0"/>
        <v>6</v>
      </c>
      <c r="N44" s="57" t="e">
        <f>M44/#REF!</f>
        <v>#REF!</v>
      </c>
      <c r="O44" s="19"/>
      <c r="P44" s="58"/>
      <c r="Q44" s="58"/>
      <c r="T44" s="19"/>
      <c r="U44" s="19"/>
      <c r="V44" s="19"/>
      <c r="W44" s="19"/>
      <c r="X44" s="19"/>
      <c r="Y44" s="19"/>
      <c r="Z44" s="19"/>
      <c r="AA44" s="19"/>
      <c r="AB44" s="19"/>
      <c r="AC44" s="19"/>
      <c r="AD44" s="19"/>
      <c r="AE44" s="19"/>
      <c r="AF44" s="19"/>
      <c r="AG44" s="19"/>
      <c r="AH44" s="19"/>
      <c r="AI44" s="19"/>
      <c r="AJ44" s="19"/>
    </row>
    <row r="45" spans="1:36" ht="13.2">
      <c r="A45" s="25" t="s">
        <v>176</v>
      </c>
      <c r="B45" s="16" t="s">
        <v>177</v>
      </c>
      <c r="C45" s="16" t="s">
        <v>178</v>
      </c>
      <c r="D45" s="46" t="s">
        <v>352</v>
      </c>
      <c r="E45" s="46" t="s">
        <v>174</v>
      </c>
      <c r="F45" s="16" t="s">
        <v>140</v>
      </c>
      <c r="G45" s="49">
        <v>0.64583333333333337</v>
      </c>
      <c r="H45" s="51">
        <v>0</v>
      </c>
      <c r="I45" s="16" t="s">
        <v>140</v>
      </c>
      <c r="J45" s="16" t="s">
        <v>107</v>
      </c>
      <c r="K45" s="16">
        <v>12</v>
      </c>
      <c r="L45" s="24">
        <v>5.5</v>
      </c>
      <c r="M45" s="24">
        <f t="shared" si="0"/>
        <v>17.5</v>
      </c>
      <c r="N45" s="57" t="e">
        <f>M45/#REF!</f>
        <v>#REF!</v>
      </c>
      <c r="O45" s="16" t="s">
        <v>559</v>
      </c>
      <c r="P45" s="58"/>
      <c r="Q45" s="58"/>
      <c r="T45" s="19"/>
      <c r="U45" s="19"/>
      <c r="V45" s="19"/>
      <c r="W45" s="19"/>
      <c r="X45" s="19"/>
      <c r="Y45" s="19"/>
      <c r="Z45" s="19"/>
      <c r="AA45" s="19"/>
      <c r="AB45" s="19"/>
      <c r="AC45" s="19"/>
      <c r="AD45" s="19"/>
      <c r="AE45" s="19"/>
      <c r="AF45" s="19"/>
      <c r="AG45" s="19"/>
      <c r="AH45" s="19"/>
      <c r="AI45" s="19"/>
      <c r="AJ45" s="19"/>
    </row>
    <row r="46" spans="1:36" ht="13.2">
      <c r="A46" s="25" t="s">
        <v>176</v>
      </c>
      <c r="B46" s="16" t="s">
        <v>180</v>
      </c>
      <c r="C46" s="16" t="s">
        <v>181</v>
      </c>
      <c r="D46" s="46" t="s">
        <v>354</v>
      </c>
      <c r="E46" s="46" t="s">
        <v>174</v>
      </c>
      <c r="F46" s="16" t="s">
        <v>140</v>
      </c>
      <c r="G46" s="49">
        <v>0.64583333333333337</v>
      </c>
      <c r="H46" s="51">
        <v>0</v>
      </c>
      <c r="I46" s="16" t="s">
        <v>140</v>
      </c>
      <c r="J46" s="16" t="s">
        <v>107</v>
      </c>
      <c r="K46" s="16">
        <v>0</v>
      </c>
      <c r="L46" s="24" t="s">
        <v>29</v>
      </c>
      <c r="M46" s="24">
        <f t="shared" si="0"/>
        <v>0</v>
      </c>
      <c r="N46" s="57" t="e">
        <f>M46/#REF!</f>
        <v>#REF!</v>
      </c>
      <c r="O46" s="16" t="s">
        <v>561</v>
      </c>
      <c r="P46" s="58"/>
      <c r="Q46" s="58"/>
      <c r="T46" s="19"/>
      <c r="U46" s="19"/>
      <c r="V46" s="19"/>
      <c r="W46" s="19"/>
      <c r="X46" s="19"/>
      <c r="Y46" s="19"/>
      <c r="Z46" s="19"/>
      <c r="AA46" s="19"/>
      <c r="AB46" s="19"/>
      <c r="AC46" s="19"/>
      <c r="AD46" s="19"/>
      <c r="AE46" s="19"/>
      <c r="AF46" s="19"/>
      <c r="AG46" s="19"/>
      <c r="AH46" s="19"/>
      <c r="AI46" s="19"/>
      <c r="AJ46" s="19"/>
    </row>
    <row r="47" spans="1:36" ht="13.2">
      <c r="A47" s="25" t="s">
        <v>176</v>
      </c>
      <c r="B47" s="16" t="s">
        <v>184</v>
      </c>
      <c r="C47" s="16" t="s">
        <v>185</v>
      </c>
      <c r="D47" s="46" t="s">
        <v>356</v>
      </c>
      <c r="E47" s="46" t="s">
        <v>174</v>
      </c>
      <c r="F47" s="16" t="s">
        <v>107</v>
      </c>
      <c r="G47" s="51" t="s">
        <v>29</v>
      </c>
      <c r="H47" s="51" t="s">
        <v>29</v>
      </c>
      <c r="I47" s="16" t="s">
        <v>29</v>
      </c>
      <c r="J47" s="16" t="s">
        <v>29</v>
      </c>
      <c r="K47" s="16" t="s">
        <v>29</v>
      </c>
      <c r="L47" s="24" t="s">
        <v>29</v>
      </c>
      <c r="M47" s="24">
        <f t="shared" si="0"/>
        <v>0</v>
      </c>
      <c r="N47" s="57" t="e">
        <f>M47/#REF!</f>
        <v>#REF!</v>
      </c>
      <c r="O47" s="16"/>
      <c r="P47" s="58"/>
      <c r="Q47" s="58"/>
      <c r="T47" s="19"/>
      <c r="U47" s="19"/>
      <c r="V47" s="19"/>
      <c r="W47" s="19"/>
      <c r="X47" s="19"/>
      <c r="Y47" s="19"/>
      <c r="Z47" s="19"/>
      <c r="AA47" s="19"/>
      <c r="AB47" s="19"/>
      <c r="AC47" s="19"/>
      <c r="AD47" s="19"/>
      <c r="AE47" s="19"/>
      <c r="AF47" s="19"/>
      <c r="AG47" s="19"/>
      <c r="AH47" s="19"/>
      <c r="AI47" s="19"/>
      <c r="AJ47" s="19"/>
    </row>
    <row r="48" spans="1:36" ht="13.2">
      <c r="A48" s="25" t="s">
        <v>176</v>
      </c>
      <c r="B48" s="16" t="s">
        <v>128</v>
      </c>
      <c r="C48" s="16" t="s">
        <v>129</v>
      </c>
      <c r="D48" s="46" t="s">
        <v>280</v>
      </c>
      <c r="E48" s="46" t="s">
        <v>174</v>
      </c>
      <c r="F48" s="16" t="s">
        <v>140</v>
      </c>
      <c r="G48" s="91">
        <v>0.64583333333333337</v>
      </c>
      <c r="H48" s="51">
        <v>0</v>
      </c>
      <c r="I48" s="16" t="s">
        <v>140</v>
      </c>
      <c r="J48" s="16" t="s">
        <v>107</v>
      </c>
      <c r="K48" s="16">
        <v>7</v>
      </c>
      <c r="L48" s="24">
        <v>1</v>
      </c>
      <c r="M48" s="24">
        <f t="shared" si="0"/>
        <v>8</v>
      </c>
      <c r="N48" s="57" t="e">
        <f>M48/#REF!</f>
        <v>#REF!</v>
      </c>
      <c r="O48" s="16"/>
      <c r="P48" s="58"/>
      <c r="Q48" s="58"/>
      <c r="T48" s="19"/>
      <c r="U48" s="19"/>
      <c r="V48" s="19"/>
      <c r="W48" s="19"/>
      <c r="X48" s="19"/>
      <c r="Y48" s="19"/>
      <c r="Z48" s="19"/>
      <c r="AA48" s="19"/>
      <c r="AB48" s="19"/>
      <c r="AC48" s="19"/>
      <c r="AD48" s="19"/>
      <c r="AE48" s="19"/>
      <c r="AF48" s="19"/>
      <c r="AG48" s="19"/>
      <c r="AH48" s="19"/>
      <c r="AI48" s="19"/>
      <c r="AJ48" s="19"/>
    </row>
    <row r="49" spans="1:36" ht="13.2">
      <c r="A49" s="25" t="s">
        <v>176</v>
      </c>
      <c r="B49" s="16" t="s">
        <v>187</v>
      </c>
      <c r="C49" s="16" t="s">
        <v>188</v>
      </c>
      <c r="D49" s="46" t="s">
        <v>357</v>
      </c>
      <c r="E49" s="46" t="s">
        <v>346</v>
      </c>
      <c r="F49" s="16" t="s">
        <v>140</v>
      </c>
      <c r="G49" s="91">
        <v>0.68680555555555556</v>
      </c>
      <c r="H49" s="51">
        <v>0</v>
      </c>
      <c r="I49" s="16" t="s">
        <v>140</v>
      </c>
      <c r="J49" s="16" t="s">
        <v>107</v>
      </c>
      <c r="K49" s="16">
        <v>10</v>
      </c>
      <c r="L49" s="24">
        <v>0</v>
      </c>
      <c r="M49" s="24">
        <f t="shared" si="0"/>
        <v>10</v>
      </c>
      <c r="N49" s="57" t="e">
        <f>M49/#REF!</f>
        <v>#REF!</v>
      </c>
      <c r="O49" s="16"/>
      <c r="P49" s="58"/>
      <c r="Q49" s="58"/>
      <c r="T49" s="19"/>
      <c r="U49" s="19"/>
      <c r="V49" s="19"/>
      <c r="W49" s="19"/>
      <c r="X49" s="19"/>
      <c r="Y49" s="19"/>
      <c r="Z49" s="19"/>
      <c r="AA49" s="19"/>
      <c r="AB49" s="19"/>
      <c r="AC49" s="19"/>
      <c r="AD49" s="19"/>
      <c r="AE49" s="19"/>
      <c r="AF49" s="19"/>
      <c r="AG49" s="19"/>
      <c r="AH49" s="19"/>
      <c r="AI49" s="19"/>
      <c r="AJ49" s="19"/>
    </row>
    <row r="50" spans="1:36" ht="13.2">
      <c r="A50" s="25" t="s">
        <v>176</v>
      </c>
      <c r="B50" s="16" t="s">
        <v>192</v>
      </c>
      <c r="C50" s="16" t="s">
        <v>194</v>
      </c>
      <c r="D50" s="46" t="s">
        <v>361</v>
      </c>
      <c r="E50" s="46" t="s">
        <v>346</v>
      </c>
      <c r="F50" s="16" t="s">
        <v>140</v>
      </c>
      <c r="G50" s="91">
        <v>0.6875</v>
      </c>
      <c r="H50" s="51">
        <v>0</v>
      </c>
      <c r="I50" s="16" t="s">
        <v>140</v>
      </c>
      <c r="J50" s="16" t="s">
        <v>107</v>
      </c>
      <c r="K50" s="16">
        <v>3</v>
      </c>
      <c r="L50" s="24" t="s">
        <v>29</v>
      </c>
      <c r="M50" s="24">
        <f t="shared" si="0"/>
        <v>3</v>
      </c>
      <c r="N50" s="57" t="e">
        <f>M50/#REF!</f>
        <v>#REF!</v>
      </c>
      <c r="P50" s="58"/>
      <c r="Q50" s="58"/>
      <c r="T50" s="19"/>
      <c r="U50" s="19"/>
      <c r="V50" s="19"/>
      <c r="W50" s="19"/>
      <c r="X50" s="19"/>
      <c r="Y50" s="19"/>
      <c r="Z50" s="19"/>
      <c r="AA50" s="19"/>
      <c r="AB50" s="19"/>
      <c r="AC50" s="19"/>
      <c r="AD50" s="19"/>
      <c r="AE50" s="19"/>
      <c r="AF50" s="19"/>
      <c r="AG50" s="19"/>
      <c r="AH50" s="19"/>
      <c r="AI50" s="19"/>
      <c r="AJ50" s="19"/>
    </row>
    <row r="51" spans="1:36" ht="13.2">
      <c r="A51" s="25" t="s">
        <v>176</v>
      </c>
      <c r="B51" s="16" t="s">
        <v>199</v>
      </c>
      <c r="C51" s="16" t="s">
        <v>201</v>
      </c>
      <c r="D51" s="46" t="s">
        <v>365</v>
      </c>
      <c r="E51" s="46" t="s">
        <v>346</v>
      </c>
      <c r="F51" s="16" t="s">
        <v>140</v>
      </c>
      <c r="G51" s="91">
        <v>0.68402777777777779</v>
      </c>
      <c r="H51" s="51">
        <v>0</v>
      </c>
      <c r="I51" s="16" t="s">
        <v>140</v>
      </c>
      <c r="J51" s="16" t="s">
        <v>107</v>
      </c>
      <c r="K51" s="16">
        <v>6.75</v>
      </c>
      <c r="L51" s="24" t="s">
        <v>29</v>
      </c>
      <c r="M51" s="24">
        <f t="shared" si="0"/>
        <v>6.75</v>
      </c>
      <c r="N51" s="57" t="e">
        <f>M51/#REF!</f>
        <v>#REF!</v>
      </c>
      <c r="O51" s="16" t="s">
        <v>565</v>
      </c>
      <c r="P51" s="58"/>
      <c r="Q51" s="58"/>
      <c r="T51" s="19"/>
      <c r="U51" s="19"/>
      <c r="V51" s="19"/>
      <c r="W51" s="19"/>
      <c r="X51" s="19"/>
      <c r="Y51" s="19"/>
      <c r="Z51" s="19"/>
      <c r="AA51" s="19"/>
      <c r="AB51" s="19"/>
      <c r="AC51" s="19"/>
      <c r="AD51" s="19"/>
      <c r="AE51" s="19"/>
      <c r="AF51" s="19"/>
      <c r="AG51" s="19"/>
      <c r="AH51" s="19"/>
      <c r="AI51" s="19"/>
      <c r="AJ51" s="19"/>
    </row>
    <row r="52" spans="1:36" ht="13.2">
      <c r="A52" s="25" t="s">
        <v>176</v>
      </c>
      <c r="B52" s="16" t="s">
        <v>197</v>
      </c>
      <c r="C52" s="16" t="s">
        <v>198</v>
      </c>
      <c r="D52" s="46" t="s">
        <v>367</v>
      </c>
      <c r="E52" s="46" t="s">
        <v>346</v>
      </c>
      <c r="F52" s="16" t="s">
        <v>140</v>
      </c>
      <c r="G52" s="91">
        <v>0.69791666666666663</v>
      </c>
      <c r="H52" s="51">
        <v>5</v>
      </c>
      <c r="I52" s="16" t="s">
        <v>140</v>
      </c>
      <c r="J52" s="16" t="s">
        <v>107</v>
      </c>
      <c r="K52" s="16">
        <v>5</v>
      </c>
      <c r="L52" s="24" t="s">
        <v>29</v>
      </c>
      <c r="M52" s="24">
        <f t="shared" si="0"/>
        <v>5</v>
      </c>
      <c r="N52" s="57" t="e">
        <f>M52/#REF!</f>
        <v>#REF!</v>
      </c>
      <c r="O52" s="16" t="s">
        <v>566</v>
      </c>
      <c r="P52" s="58"/>
      <c r="Q52" s="58"/>
      <c r="T52" s="19"/>
      <c r="U52" s="19"/>
      <c r="V52" s="19"/>
      <c r="W52" s="19"/>
      <c r="X52" s="19"/>
      <c r="Y52" s="19"/>
      <c r="Z52" s="19"/>
      <c r="AA52" s="19"/>
      <c r="AB52" s="19"/>
      <c r="AC52" s="19"/>
      <c r="AD52" s="19"/>
      <c r="AE52" s="19"/>
      <c r="AF52" s="19"/>
      <c r="AG52" s="19"/>
      <c r="AH52" s="19"/>
      <c r="AI52" s="19"/>
      <c r="AJ52" s="19"/>
    </row>
    <row r="53" spans="1:36" ht="13.2">
      <c r="A53" s="16" t="s">
        <v>208</v>
      </c>
      <c r="B53" s="16" t="s">
        <v>93</v>
      </c>
      <c r="C53" s="16" t="s">
        <v>94</v>
      </c>
      <c r="D53" s="46" t="s">
        <v>368</v>
      </c>
      <c r="E53" s="46" t="s">
        <v>123</v>
      </c>
      <c r="F53" s="16" t="s">
        <v>140</v>
      </c>
      <c r="G53" s="105">
        <v>0.5625</v>
      </c>
      <c r="H53" s="51">
        <v>0</v>
      </c>
      <c r="I53" s="16" t="s">
        <v>140</v>
      </c>
      <c r="J53" s="16" t="s">
        <v>140</v>
      </c>
      <c r="K53" s="16">
        <v>3</v>
      </c>
      <c r="L53" s="24" t="s">
        <v>29</v>
      </c>
      <c r="M53" s="24">
        <f t="shared" si="0"/>
        <v>3</v>
      </c>
      <c r="N53" s="57" t="e">
        <f>M53/#REF!</f>
        <v>#REF!</v>
      </c>
      <c r="O53" s="16"/>
      <c r="P53" s="58"/>
      <c r="Q53" s="58"/>
      <c r="T53" s="19"/>
      <c r="U53" s="19"/>
      <c r="V53" s="19"/>
      <c r="W53" s="19"/>
      <c r="X53" s="19"/>
      <c r="Y53" s="19"/>
      <c r="Z53" s="19"/>
      <c r="AA53" s="19"/>
      <c r="AB53" s="19"/>
      <c r="AC53" s="19"/>
      <c r="AD53" s="19"/>
      <c r="AE53" s="19"/>
      <c r="AF53" s="19"/>
      <c r="AG53" s="19"/>
      <c r="AH53" s="19"/>
      <c r="AI53" s="19"/>
      <c r="AJ53" s="19"/>
    </row>
    <row r="54" spans="1:36" ht="13.2">
      <c r="A54" s="16" t="s">
        <v>208</v>
      </c>
      <c r="B54" s="16" t="s">
        <v>52</v>
      </c>
      <c r="C54" s="16" t="s">
        <v>53</v>
      </c>
      <c r="D54" s="46" t="s">
        <v>370</v>
      </c>
      <c r="E54" s="46" t="s">
        <v>123</v>
      </c>
      <c r="F54" s="16" t="s">
        <v>140</v>
      </c>
      <c r="G54" s="105">
        <v>0.5625</v>
      </c>
      <c r="H54" s="51">
        <v>0</v>
      </c>
      <c r="I54" s="16" t="s">
        <v>140</v>
      </c>
      <c r="J54" s="16" t="s">
        <v>140</v>
      </c>
      <c r="K54" s="16">
        <v>7</v>
      </c>
      <c r="L54" s="24">
        <v>2</v>
      </c>
      <c r="M54" s="24">
        <f t="shared" si="0"/>
        <v>9</v>
      </c>
      <c r="N54" s="57" t="e">
        <f>M54/#REF!</f>
        <v>#REF!</v>
      </c>
      <c r="O54" s="16"/>
      <c r="P54" s="58"/>
      <c r="Q54" s="58"/>
      <c r="T54" s="19"/>
      <c r="U54" s="19"/>
      <c r="V54" s="19"/>
      <c r="W54" s="19"/>
      <c r="X54" s="19"/>
      <c r="Y54" s="19"/>
      <c r="Z54" s="19"/>
      <c r="AA54" s="19"/>
      <c r="AB54" s="19"/>
      <c r="AC54" s="19"/>
      <c r="AD54" s="19"/>
      <c r="AE54" s="19"/>
      <c r="AF54" s="19"/>
      <c r="AG54" s="19"/>
      <c r="AH54" s="19"/>
      <c r="AI54" s="19"/>
      <c r="AJ54" s="19"/>
    </row>
    <row r="55" spans="1:36" ht="13.2">
      <c r="A55" s="16" t="s">
        <v>208</v>
      </c>
      <c r="B55" s="16" t="s">
        <v>211</v>
      </c>
      <c r="C55" s="16" t="s">
        <v>212</v>
      </c>
      <c r="D55" s="46" t="s">
        <v>372</v>
      </c>
      <c r="E55" s="46" t="s">
        <v>123</v>
      </c>
      <c r="F55" s="16" t="s">
        <v>140</v>
      </c>
      <c r="G55" s="105">
        <v>0.5625</v>
      </c>
      <c r="H55" s="51">
        <v>0</v>
      </c>
      <c r="I55" s="16" t="s">
        <v>140</v>
      </c>
      <c r="J55" s="16" t="s">
        <v>140</v>
      </c>
      <c r="K55" s="16" t="s">
        <v>29</v>
      </c>
      <c r="L55" s="24" t="s">
        <v>29</v>
      </c>
      <c r="M55" s="24">
        <f t="shared" si="0"/>
        <v>0</v>
      </c>
      <c r="N55" s="57" t="e">
        <f>M55/#REF!</f>
        <v>#REF!</v>
      </c>
      <c r="O55" s="16"/>
      <c r="P55" s="58"/>
      <c r="Q55" s="58"/>
      <c r="T55" s="19"/>
      <c r="U55" s="19"/>
      <c r="V55" s="19"/>
      <c r="W55" s="19"/>
      <c r="X55" s="19"/>
      <c r="Y55" s="19"/>
      <c r="Z55" s="19"/>
      <c r="AA55" s="19"/>
      <c r="AB55" s="19"/>
      <c r="AC55" s="19"/>
      <c r="AD55" s="19"/>
      <c r="AE55" s="19"/>
      <c r="AF55" s="19"/>
      <c r="AG55" s="19"/>
      <c r="AH55" s="19"/>
      <c r="AI55" s="19"/>
      <c r="AJ55" s="19"/>
    </row>
    <row r="56" spans="1:36" ht="13.2">
      <c r="A56" s="16" t="s">
        <v>208</v>
      </c>
      <c r="B56" s="16" t="s">
        <v>216</v>
      </c>
      <c r="C56" s="16" t="s">
        <v>217</v>
      </c>
      <c r="D56" s="46" t="s">
        <v>374</v>
      </c>
      <c r="E56" s="46" t="s">
        <v>123</v>
      </c>
      <c r="F56" s="16" t="s">
        <v>140</v>
      </c>
      <c r="G56" s="105">
        <v>0.5625</v>
      </c>
      <c r="H56" s="51">
        <v>0</v>
      </c>
      <c r="I56" s="16" t="s">
        <v>140</v>
      </c>
      <c r="J56" s="16" t="s">
        <v>140</v>
      </c>
      <c r="K56" s="16">
        <v>8</v>
      </c>
      <c r="L56" s="24">
        <v>0</v>
      </c>
      <c r="M56" s="24">
        <f t="shared" si="0"/>
        <v>8</v>
      </c>
      <c r="N56" s="57" t="e">
        <f>M56/#REF!</f>
        <v>#REF!</v>
      </c>
      <c r="O56" s="16"/>
      <c r="P56" s="58"/>
      <c r="Q56" s="58"/>
      <c r="T56" s="19"/>
      <c r="U56" s="19"/>
      <c r="V56" s="19"/>
      <c r="W56" s="19"/>
      <c r="X56" s="19"/>
      <c r="Y56" s="19"/>
      <c r="Z56" s="19"/>
      <c r="AA56" s="19"/>
      <c r="AB56" s="19"/>
      <c r="AC56" s="19"/>
      <c r="AD56" s="19"/>
      <c r="AE56" s="19"/>
      <c r="AF56" s="19"/>
      <c r="AG56" s="19"/>
      <c r="AH56" s="19"/>
      <c r="AI56" s="19"/>
      <c r="AJ56" s="19"/>
    </row>
    <row r="57" spans="1:36" ht="13.2">
      <c r="A57" s="85" t="s">
        <v>208</v>
      </c>
      <c r="B57" s="16" t="s">
        <v>221</v>
      </c>
      <c r="C57" s="16" t="s">
        <v>223</v>
      </c>
      <c r="D57" s="46" t="s">
        <v>376</v>
      </c>
      <c r="E57" s="46" t="s">
        <v>377</v>
      </c>
      <c r="F57" s="16" t="s">
        <v>140</v>
      </c>
      <c r="G57" s="49">
        <v>0.60555555555555551</v>
      </c>
      <c r="H57" s="51">
        <v>0</v>
      </c>
      <c r="I57" s="16" t="s">
        <v>140</v>
      </c>
      <c r="J57" s="16" t="s">
        <v>140</v>
      </c>
      <c r="K57" s="16">
        <v>7</v>
      </c>
      <c r="L57" s="24">
        <v>4</v>
      </c>
      <c r="M57" s="24">
        <f t="shared" si="0"/>
        <v>11</v>
      </c>
      <c r="N57" s="57" t="e">
        <f>M57/#REF!</f>
        <v>#REF!</v>
      </c>
      <c r="O57" s="16"/>
      <c r="P57" s="58"/>
      <c r="Q57" s="58"/>
      <c r="T57" s="19"/>
      <c r="U57" s="19"/>
      <c r="V57" s="19"/>
      <c r="W57" s="19"/>
      <c r="X57" s="19"/>
      <c r="Y57" s="19"/>
      <c r="Z57" s="19"/>
      <c r="AA57" s="19"/>
      <c r="AB57" s="19"/>
      <c r="AC57" s="19"/>
      <c r="AD57" s="19"/>
      <c r="AE57" s="19"/>
      <c r="AF57" s="19"/>
      <c r="AG57" s="19"/>
      <c r="AH57" s="19"/>
      <c r="AI57" s="19"/>
      <c r="AJ57" s="19"/>
    </row>
    <row r="58" spans="1:36" ht="13.2">
      <c r="A58" s="85" t="s">
        <v>208</v>
      </c>
      <c r="B58" s="16" t="s">
        <v>226</v>
      </c>
      <c r="C58" s="16" t="s">
        <v>227</v>
      </c>
      <c r="D58" s="46" t="s">
        <v>378</v>
      </c>
      <c r="E58" s="46" t="s">
        <v>377</v>
      </c>
      <c r="F58" s="16" t="s">
        <v>140</v>
      </c>
      <c r="G58" s="105">
        <v>0.60555555555555551</v>
      </c>
      <c r="H58" s="51">
        <v>0</v>
      </c>
      <c r="I58" s="16" t="s">
        <v>140</v>
      </c>
      <c r="J58" s="16" t="s">
        <v>140</v>
      </c>
      <c r="K58" s="16">
        <v>2</v>
      </c>
      <c r="L58" s="24">
        <v>4</v>
      </c>
      <c r="M58" s="24">
        <f t="shared" si="0"/>
        <v>6</v>
      </c>
      <c r="N58" s="57" t="e">
        <f>M58/#REF!</f>
        <v>#REF!</v>
      </c>
      <c r="O58" s="16"/>
      <c r="P58" s="58"/>
      <c r="Q58" s="58"/>
      <c r="T58" s="19"/>
      <c r="U58" s="19"/>
      <c r="V58" s="19"/>
      <c r="W58" s="19"/>
      <c r="X58" s="19"/>
      <c r="Y58" s="19"/>
      <c r="Z58" s="19"/>
      <c r="AA58" s="19"/>
      <c r="AB58" s="19"/>
      <c r="AC58" s="19"/>
      <c r="AD58" s="19"/>
      <c r="AE58" s="19"/>
      <c r="AF58" s="19"/>
      <c r="AG58" s="19"/>
      <c r="AH58" s="19"/>
      <c r="AI58" s="19"/>
      <c r="AJ58" s="19"/>
    </row>
    <row r="59" spans="1:36" ht="13.2">
      <c r="A59" s="85" t="s">
        <v>208</v>
      </c>
      <c r="B59" s="16" t="s">
        <v>234</v>
      </c>
      <c r="C59" s="16" t="s">
        <v>235</v>
      </c>
      <c r="D59" s="46" t="s">
        <v>380</v>
      </c>
      <c r="E59" s="46" t="s">
        <v>377</v>
      </c>
      <c r="F59" s="16" t="s">
        <v>140</v>
      </c>
      <c r="G59" s="105">
        <v>0.60555555555555551</v>
      </c>
      <c r="H59" s="51">
        <v>0</v>
      </c>
      <c r="I59" s="16" t="s">
        <v>140</v>
      </c>
      <c r="J59" s="16" t="s">
        <v>140</v>
      </c>
      <c r="K59" s="16">
        <v>6</v>
      </c>
      <c r="L59" s="24" t="s">
        <v>29</v>
      </c>
      <c r="M59" s="24">
        <f t="shared" si="0"/>
        <v>6</v>
      </c>
      <c r="N59" s="57" t="e">
        <f>M59/#REF!</f>
        <v>#REF!</v>
      </c>
      <c r="O59" s="19"/>
      <c r="P59" s="58"/>
      <c r="Q59" s="58"/>
      <c r="T59" s="19"/>
      <c r="U59" s="19"/>
      <c r="V59" s="19"/>
      <c r="W59" s="19"/>
      <c r="X59" s="19"/>
      <c r="Y59" s="19"/>
      <c r="Z59" s="19"/>
      <c r="AA59" s="19"/>
      <c r="AB59" s="19"/>
      <c r="AC59" s="19"/>
      <c r="AD59" s="19"/>
      <c r="AE59" s="19"/>
      <c r="AF59" s="19"/>
      <c r="AG59" s="19"/>
      <c r="AH59" s="19"/>
      <c r="AI59" s="19"/>
      <c r="AJ59" s="19"/>
    </row>
    <row r="60" spans="1:36" ht="13.2">
      <c r="A60" s="85" t="s">
        <v>208</v>
      </c>
      <c r="B60" s="16" t="s">
        <v>238</v>
      </c>
      <c r="C60" s="16" t="s">
        <v>239</v>
      </c>
      <c r="D60" s="46" t="s">
        <v>382</v>
      </c>
      <c r="E60" s="46" t="s">
        <v>377</v>
      </c>
      <c r="F60" s="16" t="s">
        <v>140</v>
      </c>
      <c r="G60" s="105">
        <v>0.60555555555555551</v>
      </c>
      <c r="H60" s="51">
        <v>0</v>
      </c>
      <c r="I60" s="16" t="s">
        <v>140</v>
      </c>
      <c r="J60" s="16" t="s">
        <v>140</v>
      </c>
      <c r="K60" s="16" t="s">
        <v>29</v>
      </c>
      <c r="L60" s="24" t="s">
        <v>29</v>
      </c>
      <c r="M60" s="24">
        <f t="shared" si="0"/>
        <v>0</v>
      </c>
      <c r="N60" s="57" t="e">
        <f>M60/#REF!</f>
        <v>#REF!</v>
      </c>
      <c r="O60" s="16"/>
      <c r="P60" s="58"/>
      <c r="Q60" s="58"/>
      <c r="T60" s="19"/>
      <c r="U60" s="19"/>
      <c r="V60" s="19"/>
      <c r="W60" s="19"/>
      <c r="X60" s="19"/>
      <c r="Y60" s="19"/>
      <c r="Z60" s="19"/>
      <c r="AA60" s="19"/>
      <c r="AB60" s="19"/>
      <c r="AC60" s="19"/>
      <c r="AD60" s="19"/>
      <c r="AE60" s="19"/>
      <c r="AF60" s="19"/>
      <c r="AG60" s="19"/>
      <c r="AH60" s="19"/>
      <c r="AI60" s="19"/>
      <c r="AJ60" s="19"/>
    </row>
    <row r="61" spans="1:36" ht="13.2">
      <c r="A61" s="16" t="s">
        <v>240</v>
      </c>
      <c r="B61" s="16" t="s">
        <v>242</v>
      </c>
      <c r="C61" s="16" t="s">
        <v>243</v>
      </c>
      <c r="D61" s="46" t="s">
        <v>384</v>
      </c>
      <c r="E61" s="46" t="s">
        <v>245</v>
      </c>
      <c r="F61" s="16" t="s">
        <v>140</v>
      </c>
      <c r="G61" s="105">
        <v>0.5625</v>
      </c>
      <c r="H61" s="51">
        <v>0</v>
      </c>
      <c r="I61" s="16"/>
      <c r="J61" s="16" t="s">
        <v>140</v>
      </c>
      <c r="K61" s="16" t="s">
        <v>29</v>
      </c>
      <c r="L61" s="24" t="s">
        <v>29</v>
      </c>
      <c r="M61" s="24">
        <f t="shared" si="0"/>
        <v>0</v>
      </c>
      <c r="N61" s="57" t="e">
        <f>M61/#REF!</f>
        <v>#REF!</v>
      </c>
      <c r="P61" s="58"/>
      <c r="Q61" s="58"/>
      <c r="T61" s="19"/>
      <c r="U61" s="19"/>
      <c r="V61" s="19"/>
      <c r="W61" s="19"/>
      <c r="X61" s="19"/>
      <c r="Y61" s="19"/>
      <c r="Z61" s="19"/>
      <c r="AA61" s="19"/>
      <c r="AB61" s="19"/>
      <c r="AC61" s="19"/>
      <c r="AD61" s="19"/>
      <c r="AE61" s="19"/>
      <c r="AF61" s="19"/>
      <c r="AG61" s="19"/>
      <c r="AH61" s="19"/>
      <c r="AI61" s="19"/>
      <c r="AJ61" s="19"/>
    </row>
    <row r="62" spans="1:36" ht="13.2">
      <c r="A62" s="16" t="s">
        <v>240</v>
      </c>
      <c r="B62" s="16" t="s">
        <v>228</v>
      </c>
      <c r="C62" s="16" t="s">
        <v>229</v>
      </c>
      <c r="D62" s="46" t="s">
        <v>386</v>
      </c>
      <c r="E62" s="46" t="s">
        <v>245</v>
      </c>
      <c r="F62" s="16" t="s">
        <v>107</v>
      </c>
      <c r="G62" s="51" t="s">
        <v>29</v>
      </c>
      <c r="H62" s="51" t="s">
        <v>29</v>
      </c>
      <c r="I62" s="16"/>
      <c r="J62" s="16"/>
      <c r="K62" s="16">
        <v>2</v>
      </c>
      <c r="L62" s="24" t="s">
        <v>29</v>
      </c>
      <c r="M62" s="24">
        <f t="shared" si="0"/>
        <v>2</v>
      </c>
      <c r="N62" s="57" t="e">
        <f>M62/#REF!</f>
        <v>#REF!</v>
      </c>
      <c r="P62" s="58"/>
      <c r="Q62" s="58"/>
      <c r="T62" s="19"/>
      <c r="U62" s="19"/>
      <c r="V62" s="19"/>
      <c r="W62" s="19"/>
      <c r="X62" s="19"/>
      <c r="Y62" s="19"/>
      <c r="Z62" s="19"/>
      <c r="AA62" s="19"/>
      <c r="AB62" s="19"/>
      <c r="AC62" s="19"/>
      <c r="AD62" s="19"/>
      <c r="AE62" s="19"/>
      <c r="AF62" s="19"/>
      <c r="AG62" s="19"/>
      <c r="AH62" s="19"/>
      <c r="AI62" s="19"/>
      <c r="AJ62" s="19"/>
    </row>
    <row r="63" spans="1:36" ht="13.2">
      <c r="A63" s="16" t="s">
        <v>240</v>
      </c>
      <c r="B63" s="16" t="s">
        <v>248</v>
      </c>
      <c r="C63" s="16" t="s">
        <v>249</v>
      </c>
      <c r="D63" s="46" t="s">
        <v>387</v>
      </c>
      <c r="E63" s="46" t="s">
        <v>245</v>
      </c>
      <c r="F63" s="16" t="s">
        <v>107</v>
      </c>
      <c r="G63" s="51" t="s">
        <v>29</v>
      </c>
      <c r="H63" s="51" t="s">
        <v>29</v>
      </c>
      <c r="I63" s="16"/>
      <c r="J63" s="16"/>
      <c r="K63" s="16" t="s">
        <v>29</v>
      </c>
      <c r="L63" s="24" t="s">
        <v>29</v>
      </c>
      <c r="M63" s="24">
        <f t="shared" si="0"/>
        <v>0</v>
      </c>
      <c r="N63" s="57" t="e">
        <f>M63/#REF!</f>
        <v>#REF!</v>
      </c>
      <c r="O63" s="19"/>
      <c r="P63" s="58"/>
      <c r="Q63" s="58"/>
      <c r="T63" s="19"/>
      <c r="U63" s="19"/>
      <c r="V63" s="19"/>
      <c r="W63" s="19"/>
      <c r="X63" s="19"/>
      <c r="Y63" s="19"/>
      <c r="Z63" s="19"/>
      <c r="AA63" s="19"/>
      <c r="AB63" s="19"/>
      <c r="AC63" s="19"/>
      <c r="AD63" s="19"/>
      <c r="AE63" s="19"/>
      <c r="AF63" s="19"/>
      <c r="AG63" s="19"/>
      <c r="AH63" s="19"/>
      <c r="AI63" s="19"/>
      <c r="AJ63" s="19"/>
    </row>
    <row r="64" spans="1:36" ht="13.2">
      <c r="A64" s="16" t="s">
        <v>240</v>
      </c>
      <c r="B64" s="16" t="s">
        <v>252</v>
      </c>
      <c r="C64" s="16" t="s">
        <v>253</v>
      </c>
      <c r="D64" s="46" t="s">
        <v>390</v>
      </c>
      <c r="E64" s="46" t="s">
        <v>245</v>
      </c>
      <c r="F64" s="16" t="s">
        <v>140</v>
      </c>
      <c r="G64" s="91">
        <v>0.5625</v>
      </c>
      <c r="H64" s="51">
        <v>0</v>
      </c>
      <c r="I64" s="16"/>
      <c r="J64" s="16" t="s">
        <v>140</v>
      </c>
      <c r="K64" s="16">
        <v>7</v>
      </c>
      <c r="L64" s="24">
        <v>3</v>
      </c>
      <c r="M64" s="24">
        <f t="shared" si="0"/>
        <v>10</v>
      </c>
      <c r="N64" s="57" t="e">
        <f>M64/#REF!</f>
        <v>#REF!</v>
      </c>
      <c r="O64" s="19"/>
      <c r="P64" s="58"/>
      <c r="Q64" s="58"/>
      <c r="T64" s="19"/>
      <c r="U64" s="19"/>
      <c r="V64" s="19"/>
      <c r="W64" s="19"/>
      <c r="X64" s="19"/>
      <c r="Y64" s="19"/>
      <c r="Z64" s="19"/>
      <c r="AA64" s="19"/>
      <c r="AB64" s="19"/>
      <c r="AC64" s="19"/>
      <c r="AD64" s="19"/>
      <c r="AE64" s="19"/>
      <c r="AF64" s="19"/>
      <c r="AG64" s="19"/>
      <c r="AH64" s="19"/>
      <c r="AI64" s="19"/>
      <c r="AJ64" s="19"/>
    </row>
    <row r="65" spans="1:36" ht="13.2">
      <c r="A65" s="16" t="s">
        <v>240</v>
      </c>
      <c r="B65" s="16" t="s">
        <v>255</v>
      </c>
      <c r="C65" s="16" t="s">
        <v>256</v>
      </c>
      <c r="D65" s="46" t="s">
        <v>391</v>
      </c>
      <c r="E65" s="46" t="s">
        <v>159</v>
      </c>
      <c r="F65" s="16" t="s">
        <v>140</v>
      </c>
      <c r="G65" s="49">
        <v>0.60763888888888884</v>
      </c>
      <c r="H65" s="51">
        <v>0</v>
      </c>
      <c r="I65" s="16"/>
      <c r="J65" s="16"/>
      <c r="K65" s="16">
        <v>7</v>
      </c>
      <c r="L65" s="24">
        <v>0</v>
      </c>
      <c r="M65" s="24">
        <f t="shared" si="0"/>
        <v>7</v>
      </c>
      <c r="N65" s="57" t="e">
        <f>M65/#REF!</f>
        <v>#REF!</v>
      </c>
      <c r="O65" s="19"/>
      <c r="P65" s="58"/>
      <c r="Q65" s="58"/>
      <c r="T65" s="19"/>
      <c r="U65" s="19"/>
      <c r="V65" s="19"/>
      <c r="W65" s="19"/>
      <c r="X65" s="19"/>
      <c r="Y65" s="19"/>
      <c r="Z65" s="19"/>
      <c r="AA65" s="19"/>
      <c r="AB65" s="19"/>
      <c r="AC65" s="19"/>
      <c r="AD65" s="19"/>
      <c r="AE65" s="19"/>
      <c r="AF65" s="19"/>
      <c r="AG65" s="19"/>
      <c r="AH65" s="19"/>
      <c r="AI65" s="19"/>
      <c r="AJ65" s="19"/>
    </row>
    <row r="66" spans="1:36" ht="13.2">
      <c r="A66" s="16" t="s">
        <v>240</v>
      </c>
      <c r="B66" s="16" t="s">
        <v>258</v>
      </c>
      <c r="C66" s="16" t="s">
        <v>260</v>
      </c>
      <c r="D66" s="46" t="s">
        <v>392</v>
      </c>
      <c r="E66" s="46" t="s">
        <v>159</v>
      </c>
      <c r="F66" s="16" t="s">
        <v>140</v>
      </c>
      <c r="G66" s="49">
        <v>0.60763888888888884</v>
      </c>
      <c r="H66" s="51">
        <v>0</v>
      </c>
      <c r="I66" s="16"/>
      <c r="J66" s="16"/>
      <c r="K66" s="16">
        <v>10</v>
      </c>
      <c r="L66" s="24">
        <v>1</v>
      </c>
      <c r="M66" s="24">
        <f t="shared" si="0"/>
        <v>11</v>
      </c>
      <c r="N66" s="57" t="e">
        <f>M66/#REF!</f>
        <v>#REF!</v>
      </c>
      <c r="O66" s="19"/>
      <c r="P66" s="58"/>
      <c r="Q66" s="58"/>
      <c r="T66" s="19"/>
      <c r="U66" s="19"/>
      <c r="V66" s="19"/>
      <c r="W66" s="19"/>
      <c r="X66" s="19"/>
      <c r="Y66" s="19"/>
      <c r="Z66" s="19"/>
      <c r="AA66" s="19"/>
      <c r="AB66" s="19"/>
      <c r="AC66" s="19"/>
      <c r="AD66" s="19"/>
      <c r="AE66" s="19"/>
      <c r="AF66" s="19"/>
      <c r="AG66" s="19"/>
      <c r="AH66" s="19"/>
      <c r="AI66" s="19"/>
      <c r="AJ66" s="19"/>
    </row>
    <row r="67" spans="1:36" ht="13.2">
      <c r="A67" s="16" t="s">
        <v>240</v>
      </c>
      <c r="B67" s="16" t="s">
        <v>261</v>
      </c>
      <c r="C67" s="16" t="s">
        <v>263</v>
      </c>
      <c r="D67" s="46" t="s">
        <v>393</v>
      </c>
      <c r="E67" s="46" t="s">
        <v>159</v>
      </c>
      <c r="F67" s="16" t="s">
        <v>140</v>
      </c>
      <c r="G67" s="49">
        <v>0.60763888888888884</v>
      </c>
      <c r="H67" s="51">
        <v>0</v>
      </c>
      <c r="I67" s="16"/>
      <c r="J67" s="16"/>
      <c r="K67" s="16">
        <v>2</v>
      </c>
      <c r="L67" s="24">
        <v>1</v>
      </c>
      <c r="M67" s="24">
        <f t="shared" si="0"/>
        <v>3</v>
      </c>
      <c r="N67" s="57" t="e">
        <f>M67/#REF!</f>
        <v>#REF!</v>
      </c>
      <c r="O67" s="19"/>
      <c r="P67" s="58"/>
      <c r="Q67" s="58"/>
      <c r="T67" s="19"/>
      <c r="U67" s="19"/>
      <c r="V67" s="19"/>
      <c r="W67" s="19"/>
      <c r="X67" s="19"/>
      <c r="Y67" s="19"/>
      <c r="Z67" s="19"/>
      <c r="AA67" s="19"/>
      <c r="AB67" s="19"/>
      <c r="AC67" s="19"/>
      <c r="AD67" s="19"/>
      <c r="AE67" s="19"/>
      <c r="AF67" s="19"/>
      <c r="AG67" s="19"/>
      <c r="AH67" s="19"/>
      <c r="AI67" s="19"/>
      <c r="AJ67" s="19"/>
    </row>
    <row r="68" spans="1:36" ht="13.2">
      <c r="A68" s="16" t="s">
        <v>240</v>
      </c>
      <c r="B68" s="16" t="s">
        <v>265</v>
      </c>
      <c r="C68" s="16" t="s">
        <v>266</v>
      </c>
      <c r="D68" s="46" t="s">
        <v>395</v>
      </c>
      <c r="E68" s="46" t="s">
        <v>159</v>
      </c>
      <c r="F68" s="16" t="s">
        <v>140</v>
      </c>
      <c r="G68" s="49">
        <v>0.60763888888888884</v>
      </c>
      <c r="H68" s="51">
        <v>0</v>
      </c>
      <c r="I68" s="16"/>
      <c r="J68" s="16"/>
      <c r="K68" s="16">
        <v>6</v>
      </c>
      <c r="L68" s="24">
        <v>1</v>
      </c>
      <c r="M68" s="24">
        <f t="shared" si="0"/>
        <v>7</v>
      </c>
      <c r="N68" s="57" t="e">
        <f>M68/#REF!</f>
        <v>#REF!</v>
      </c>
      <c r="O68" s="19"/>
      <c r="P68" s="58"/>
      <c r="Q68" s="58"/>
      <c r="T68" s="19"/>
      <c r="U68" s="19"/>
      <c r="V68" s="19"/>
      <c r="W68" s="19"/>
      <c r="X68" s="19"/>
      <c r="Y68" s="19"/>
      <c r="Z68" s="19"/>
      <c r="AA68" s="19"/>
      <c r="AB68" s="19"/>
      <c r="AC68" s="19"/>
      <c r="AD68" s="19"/>
      <c r="AE68" s="19"/>
      <c r="AF68" s="19"/>
      <c r="AG68" s="19"/>
      <c r="AH68" s="19"/>
      <c r="AI68" s="19"/>
      <c r="AJ68" s="19"/>
    </row>
    <row r="69" spans="1:36" ht="13.2">
      <c r="A69" s="16" t="s">
        <v>268</v>
      </c>
      <c r="B69" s="16" t="s">
        <v>269</v>
      </c>
      <c r="C69" s="16" t="s">
        <v>270</v>
      </c>
      <c r="D69" s="46" t="s">
        <v>396</v>
      </c>
      <c r="E69" s="46" t="s">
        <v>214</v>
      </c>
      <c r="F69" s="16" t="s">
        <v>140</v>
      </c>
      <c r="G69" s="82">
        <v>0.65277777777777779</v>
      </c>
      <c r="H69" s="51">
        <v>0</v>
      </c>
      <c r="I69" s="16" t="s">
        <v>140</v>
      </c>
      <c r="J69" s="16" t="s">
        <v>107</v>
      </c>
      <c r="K69" s="16">
        <v>8</v>
      </c>
      <c r="L69" s="24"/>
      <c r="M69" s="24">
        <f t="shared" si="0"/>
        <v>8</v>
      </c>
      <c r="N69" s="57" t="e">
        <f>M69/#REF!</f>
        <v>#REF!</v>
      </c>
      <c r="O69" s="19"/>
      <c r="P69" s="58"/>
      <c r="Q69" s="58"/>
      <c r="T69" s="19"/>
      <c r="U69" s="19"/>
      <c r="V69" s="19"/>
      <c r="W69" s="19"/>
      <c r="X69" s="19"/>
      <c r="Y69" s="19"/>
      <c r="Z69" s="19"/>
      <c r="AA69" s="19"/>
      <c r="AB69" s="19"/>
      <c r="AC69" s="19"/>
      <c r="AD69" s="19"/>
      <c r="AE69" s="19"/>
      <c r="AF69" s="19"/>
      <c r="AG69" s="19"/>
      <c r="AH69" s="19"/>
      <c r="AI69" s="19"/>
      <c r="AJ69" s="19"/>
    </row>
    <row r="70" spans="1:36" ht="13.2">
      <c r="A70" s="16" t="s">
        <v>268</v>
      </c>
      <c r="B70" s="16" t="s">
        <v>153</v>
      </c>
      <c r="C70" s="16" t="s">
        <v>154</v>
      </c>
      <c r="D70" s="46" t="s">
        <v>398</v>
      </c>
      <c r="E70" s="46" t="s">
        <v>214</v>
      </c>
      <c r="F70" s="16" t="s">
        <v>140</v>
      </c>
      <c r="G70" s="82">
        <v>0.65277777777777779</v>
      </c>
      <c r="H70" s="51">
        <v>0</v>
      </c>
      <c r="I70" s="16" t="s">
        <v>140</v>
      </c>
      <c r="J70" s="16" t="s">
        <v>107</v>
      </c>
      <c r="K70" s="16">
        <v>6</v>
      </c>
      <c r="L70" s="24"/>
      <c r="M70" s="24">
        <f t="shared" si="0"/>
        <v>6</v>
      </c>
      <c r="N70" s="57" t="e">
        <f>M70/#REF!</f>
        <v>#REF!</v>
      </c>
      <c r="O70" s="19"/>
      <c r="P70" s="58"/>
      <c r="Q70" s="58"/>
      <c r="T70" s="19"/>
      <c r="U70" s="19"/>
      <c r="V70" s="19"/>
      <c r="W70" s="19"/>
      <c r="X70" s="19"/>
      <c r="Y70" s="19"/>
      <c r="Z70" s="19"/>
      <c r="AA70" s="19"/>
      <c r="AB70" s="19"/>
      <c r="AC70" s="19"/>
      <c r="AD70" s="19"/>
      <c r="AE70" s="19"/>
      <c r="AF70" s="19"/>
      <c r="AG70" s="19"/>
      <c r="AH70" s="19"/>
      <c r="AI70" s="19"/>
      <c r="AJ70" s="19"/>
    </row>
    <row r="71" spans="1:36" ht="13.2">
      <c r="A71" s="16" t="s">
        <v>268</v>
      </c>
      <c r="B71" s="16" t="s">
        <v>190</v>
      </c>
      <c r="C71" s="16" t="s">
        <v>191</v>
      </c>
      <c r="D71" s="46" t="s">
        <v>400</v>
      </c>
      <c r="E71" s="46" t="s">
        <v>214</v>
      </c>
      <c r="F71" s="16" t="s">
        <v>140</v>
      </c>
      <c r="G71" s="116">
        <v>0.65277777777777779</v>
      </c>
      <c r="H71" s="51">
        <v>0</v>
      </c>
      <c r="I71" s="16" t="s">
        <v>140</v>
      </c>
      <c r="J71" s="51" t="s">
        <v>107</v>
      </c>
      <c r="K71" s="16">
        <v>7</v>
      </c>
      <c r="L71" s="24"/>
      <c r="M71" s="24">
        <f t="shared" si="0"/>
        <v>7</v>
      </c>
      <c r="N71" s="57" t="e">
        <f>M71/#REF!</f>
        <v>#REF!</v>
      </c>
      <c r="O71" s="19"/>
      <c r="P71" s="58"/>
      <c r="Q71" s="58"/>
      <c r="T71" s="19"/>
      <c r="U71" s="19"/>
      <c r="V71" s="19"/>
      <c r="W71" s="19"/>
      <c r="X71" s="19"/>
      <c r="Y71" s="19"/>
      <c r="Z71" s="19"/>
      <c r="AA71" s="19"/>
      <c r="AB71" s="19"/>
      <c r="AC71" s="19"/>
      <c r="AD71" s="19"/>
      <c r="AE71" s="19"/>
      <c r="AF71" s="19"/>
      <c r="AG71" s="19"/>
      <c r="AH71" s="19"/>
      <c r="AI71" s="19"/>
      <c r="AJ71" s="19"/>
    </row>
    <row r="72" spans="1:36" ht="13.2">
      <c r="A72" s="16" t="s">
        <v>268</v>
      </c>
      <c r="B72" s="16" t="s">
        <v>277</v>
      </c>
      <c r="C72" s="16" t="s">
        <v>278</v>
      </c>
      <c r="D72" s="46" t="s">
        <v>403</v>
      </c>
      <c r="E72" s="46" t="s">
        <v>214</v>
      </c>
      <c r="F72" s="16" t="s">
        <v>140</v>
      </c>
      <c r="G72" s="116">
        <v>0.65277777777777779</v>
      </c>
      <c r="H72" s="51">
        <v>0</v>
      </c>
      <c r="I72" s="16" t="s">
        <v>140</v>
      </c>
      <c r="J72" s="16" t="s">
        <v>107</v>
      </c>
      <c r="K72" s="16">
        <v>7</v>
      </c>
      <c r="L72" s="24"/>
      <c r="M72" s="24">
        <f t="shared" si="0"/>
        <v>7</v>
      </c>
      <c r="N72" s="57" t="e">
        <f>M72/#REF!</f>
        <v>#REF!</v>
      </c>
      <c r="O72" s="16"/>
      <c r="P72" s="58"/>
      <c r="Q72" s="58"/>
      <c r="T72" s="19"/>
      <c r="U72" s="19"/>
      <c r="V72" s="19"/>
      <c r="W72" s="19"/>
      <c r="X72" s="19"/>
      <c r="Y72" s="19"/>
      <c r="Z72" s="19"/>
      <c r="AA72" s="19"/>
      <c r="AB72" s="19"/>
      <c r="AC72" s="19"/>
      <c r="AD72" s="19"/>
      <c r="AE72" s="19"/>
      <c r="AF72" s="19"/>
      <c r="AG72" s="19"/>
      <c r="AH72" s="19"/>
      <c r="AI72" s="19"/>
      <c r="AJ72" s="19"/>
    </row>
    <row r="73" spans="1:36" ht="13.2">
      <c r="A73" s="16" t="s">
        <v>268</v>
      </c>
      <c r="B73" s="16" t="s">
        <v>282</v>
      </c>
      <c r="C73" s="16" t="s">
        <v>283</v>
      </c>
      <c r="D73" s="46" t="s">
        <v>405</v>
      </c>
      <c r="E73" s="46" t="s">
        <v>195</v>
      </c>
      <c r="F73" s="16" t="s">
        <v>140</v>
      </c>
      <c r="G73" s="105">
        <v>0.69791666666666663</v>
      </c>
      <c r="H73" s="51">
        <v>0</v>
      </c>
      <c r="I73" s="16" t="s">
        <v>140</v>
      </c>
      <c r="J73" s="16" t="s">
        <v>107</v>
      </c>
      <c r="K73" s="16">
        <v>7</v>
      </c>
      <c r="L73" s="24"/>
      <c r="M73" s="24">
        <f t="shared" si="0"/>
        <v>7</v>
      </c>
      <c r="N73" s="57" t="e">
        <f>M73/#REF!</f>
        <v>#REF!</v>
      </c>
      <c r="O73" s="19"/>
      <c r="P73" s="58"/>
      <c r="Q73" s="58"/>
      <c r="T73" s="19"/>
      <c r="U73" s="19"/>
      <c r="V73" s="19"/>
      <c r="W73" s="19"/>
      <c r="X73" s="19"/>
      <c r="Y73" s="19"/>
      <c r="Z73" s="19"/>
      <c r="AA73" s="19"/>
      <c r="AB73" s="19"/>
      <c r="AC73" s="19"/>
      <c r="AD73" s="19"/>
      <c r="AE73" s="19"/>
      <c r="AF73" s="19"/>
      <c r="AG73" s="19"/>
      <c r="AH73" s="19"/>
      <c r="AI73" s="19"/>
      <c r="AJ73" s="19"/>
    </row>
    <row r="74" spans="1:36" ht="13.2">
      <c r="A74" s="16" t="s">
        <v>268</v>
      </c>
      <c r="B74" s="16" t="s">
        <v>97</v>
      </c>
      <c r="C74" s="16" t="s">
        <v>98</v>
      </c>
      <c r="D74" s="46" t="s">
        <v>406</v>
      </c>
      <c r="E74" s="46" t="s">
        <v>195</v>
      </c>
      <c r="F74" s="16" t="s">
        <v>140</v>
      </c>
      <c r="G74" s="105">
        <v>0.70833333333333337</v>
      </c>
      <c r="H74" s="51">
        <v>15</v>
      </c>
      <c r="I74" s="16" t="s">
        <v>140</v>
      </c>
      <c r="J74" s="16" t="s">
        <v>574</v>
      </c>
      <c r="K74" s="16">
        <v>2</v>
      </c>
      <c r="L74" s="24"/>
      <c r="M74" s="24">
        <f t="shared" si="0"/>
        <v>2</v>
      </c>
      <c r="N74" s="57" t="e">
        <f>M74/#REF!</f>
        <v>#REF!</v>
      </c>
      <c r="O74" s="19"/>
      <c r="P74" s="58"/>
      <c r="Q74" s="58"/>
      <c r="T74" s="19"/>
      <c r="U74" s="19"/>
      <c r="V74" s="19"/>
      <c r="W74" s="19"/>
      <c r="X74" s="19"/>
      <c r="Y74" s="19"/>
      <c r="Z74" s="19"/>
      <c r="AA74" s="19"/>
      <c r="AB74" s="19"/>
      <c r="AC74" s="19"/>
      <c r="AD74" s="19"/>
      <c r="AE74" s="19"/>
      <c r="AF74" s="19"/>
      <c r="AG74" s="19"/>
      <c r="AH74" s="19"/>
      <c r="AI74" s="19"/>
      <c r="AJ74" s="19"/>
    </row>
    <row r="75" spans="1:36" ht="13.2">
      <c r="A75" s="16" t="s">
        <v>268</v>
      </c>
      <c r="B75" s="16" t="s">
        <v>291</v>
      </c>
      <c r="C75" s="16" t="s">
        <v>292</v>
      </c>
      <c r="D75" s="46" t="s">
        <v>408</v>
      </c>
      <c r="E75" s="46" t="s">
        <v>195</v>
      </c>
      <c r="F75" s="16" t="s">
        <v>107</v>
      </c>
      <c r="G75" s="116"/>
      <c r="H75" s="51"/>
      <c r="I75" s="16"/>
      <c r="J75" s="16" t="s">
        <v>107</v>
      </c>
      <c r="K75" s="16" t="s">
        <v>29</v>
      </c>
      <c r="L75" s="24" t="s">
        <v>29</v>
      </c>
      <c r="M75" s="24">
        <f t="shared" si="0"/>
        <v>0</v>
      </c>
      <c r="N75" s="57" t="e">
        <f>M75/#REF!</f>
        <v>#REF!</v>
      </c>
      <c r="O75" s="19"/>
      <c r="P75" s="58"/>
      <c r="Q75" s="58"/>
      <c r="T75" s="19"/>
      <c r="U75" s="19"/>
      <c r="V75" s="19"/>
      <c r="W75" s="19"/>
      <c r="X75" s="19"/>
      <c r="Y75" s="19"/>
      <c r="Z75" s="19"/>
      <c r="AA75" s="19"/>
      <c r="AB75" s="19"/>
      <c r="AC75" s="19"/>
      <c r="AD75" s="19"/>
      <c r="AE75" s="19"/>
      <c r="AF75" s="19"/>
      <c r="AG75" s="19"/>
      <c r="AH75" s="19"/>
      <c r="AI75" s="19"/>
      <c r="AJ75" s="19"/>
    </row>
    <row r="76" spans="1:36" ht="13.2">
      <c r="A76" s="16" t="s">
        <v>268</v>
      </c>
      <c r="B76" s="16" t="s">
        <v>296</v>
      </c>
      <c r="C76" s="16" t="s">
        <v>297</v>
      </c>
      <c r="D76" s="46" t="s">
        <v>409</v>
      </c>
      <c r="E76" s="46" t="s">
        <v>195</v>
      </c>
      <c r="F76" s="16" t="s">
        <v>140</v>
      </c>
      <c r="G76" s="105">
        <v>0.69791666666666663</v>
      </c>
      <c r="H76" s="51">
        <v>0</v>
      </c>
      <c r="I76" s="16" t="s">
        <v>140</v>
      </c>
      <c r="J76" s="16" t="s">
        <v>107</v>
      </c>
      <c r="K76" s="16">
        <v>11</v>
      </c>
      <c r="L76" s="24">
        <v>6</v>
      </c>
      <c r="M76" s="24">
        <f t="shared" si="0"/>
        <v>17</v>
      </c>
      <c r="N76" s="57" t="e">
        <f>M76/#REF!</f>
        <v>#REF!</v>
      </c>
      <c r="O76" s="16"/>
      <c r="P76" s="58"/>
      <c r="Q76" s="58"/>
      <c r="T76" s="19"/>
      <c r="U76" s="19"/>
      <c r="V76" s="19"/>
      <c r="W76" s="19"/>
      <c r="X76" s="19"/>
      <c r="Y76" s="19"/>
      <c r="Z76" s="19"/>
      <c r="AA76" s="19"/>
      <c r="AB76" s="19"/>
      <c r="AC76" s="19"/>
      <c r="AD76" s="19"/>
      <c r="AE76" s="19"/>
      <c r="AF76" s="19"/>
      <c r="AG76" s="19"/>
      <c r="AH76" s="19"/>
      <c r="AI76" s="19"/>
      <c r="AJ76" s="19"/>
    </row>
    <row r="77" spans="1:36" ht="13.2">
      <c r="A77" s="16" t="s">
        <v>299</v>
      </c>
      <c r="B77" s="16" t="s">
        <v>300</v>
      </c>
      <c r="C77" s="16" t="s">
        <v>302</v>
      </c>
      <c r="D77" s="46" t="s">
        <v>410</v>
      </c>
      <c r="E77" s="46" t="s">
        <v>411</v>
      </c>
      <c r="F77" s="16" t="s">
        <v>140</v>
      </c>
      <c r="G77" s="49">
        <v>0.5625</v>
      </c>
      <c r="H77" s="51"/>
      <c r="I77" s="16" t="s">
        <v>140</v>
      </c>
      <c r="J77" s="16" t="s">
        <v>140</v>
      </c>
      <c r="K77" s="16">
        <v>7</v>
      </c>
      <c r="L77" s="24">
        <v>6</v>
      </c>
      <c r="M77" s="24">
        <f t="shared" si="0"/>
        <v>13</v>
      </c>
      <c r="N77" s="57" t="e">
        <f>M77/#REF!</f>
        <v>#REF!</v>
      </c>
      <c r="O77" s="16"/>
      <c r="P77" s="58"/>
      <c r="Q77" s="58"/>
      <c r="T77" s="19"/>
      <c r="U77" s="19"/>
      <c r="V77" s="19"/>
      <c r="W77" s="19"/>
      <c r="X77" s="19"/>
      <c r="Y77" s="19"/>
      <c r="Z77" s="19"/>
      <c r="AA77" s="19"/>
      <c r="AB77" s="19"/>
      <c r="AC77" s="19"/>
      <c r="AD77" s="19"/>
      <c r="AE77" s="19"/>
      <c r="AF77" s="19"/>
      <c r="AG77" s="19"/>
      <c r="AH77" s="19"/>
      <c r="AI77" s="19"/>
      <c r="AJ77" s="19"/>
    </row>
    <row r="78" spans="1:36" ht="13.2">
      <c r="A78" s="16" t="s">
        <v>306</v>
      </c>
      <c r="B78" s="16" t="s">
        <v>293</v>
      </c>
      <c r="C78" s="16" t="s">
        <v>294</v>
      </c>
      <c r="D78" s="46" t="s">
        <v>412</v>
      </c>
      <c r="E78" s="46" t="s">
        <v>411</v>
      </c>
      <c r="F78" s="16" t="s">
        <v>140</v>
      </c>
      <c r="G78" s="91">
        <v>0.5625</v>
      </c>
      <c r="H78" s="51"/>
      <c r="I78" s="16" t="s">
        <v>140</v>
      </c>
      <c r="J78" s="16" t="s">
        <v>140</v>
      </c>
      <c r="K78" s="16">
        <v>5</v>
      </c>
      <c r="L78" s="24">
        <v>3</v>
      </c>
      <c r="M78" s="24">
        <f t="shared" si="0"/>
        <v>8</v>
      </c>
      <c r="N78" s="57" t="e">
        <f>M78/#REF!</f>
        <v>#REF!</v>
      </c>
      <c r="O78" s="16"/>
      <c r="P78" s="58"/>
      <c r="Q78" s="58"/>
      <c r="T78" s="19"/>
      <c r="U78" s="19"/>
      <c r="V78" s="19"/>
      <c r="W78" s="19"/>
      <c r="X78" s="19"/>
      <c r="Y78" s="19"/>
      <c r="Z78" s="19"/>
      <c r="AA78" s="19"/>
      <c r="AB78" s="19"/>
      <c r="AC78" s="19"/>
      <c r="AD78" s="19"/>
      <c r="AE78" s="19"/>
      <c r="AF78" s="19"/>
      <c r="AG78" s="19"/>
      <c r="AH78" s="19"/>
      <c r="AI78" s="19"/>
      <c r="AJ78" s="19"/>
    </row>
    <row r="79" spans="1:36" ht="13.2">
      <c r="A79" s="16" t="s">
        <v>306</v>
      </c>
      <c r="B79" s="16" t="s">
        <v>310</v>
      </c>
      <c r="C79" s="16" t="s">
        <v>311</v>
      </c>
      <c r="D79" s="46" t="s">
        <v>415</v>
      </c>
      <c r="E79" s="46" t="s">
        <v>411</v>
      </c>
      <c r="F79" s="16" t="s">
        <v>140</v>
      </c>
      <c r="G79" s="91">
        <v>0.5625</v>
      </c>
      <c r="H79" s="51"/>
      <c r="I79" s="16" t="s">
        <v>140</v>
      </c>
      <c r="J79" s="16" t="s">
        <v>107</v>
      </c>
      <c r="K79" s="16">
        <v>5</v>
      </c>
      <c r="L79" s="24">
        <v>3</v>
      </c>
      <c r="M79" s="24">
        <f t="shared" si="0"/>
        <v>8</v>
      </c>
      <c r="N79" s="57" t="e">
        <f>M79/#REF!</f>
        <v>#REF!</v>
      </c>
      <c r="O79" s="16"/>
      <c r="P79" s="58"/>
      <c r="Q79" s="58"/>
      <c r="T79" s="19"/>
      <c r="U79" s="19"/>
      <c r="V79" s="19"/>
      <c r="W79" s="19"/>
      <c r="X79" s="19"/>
      <c r="Y79" s="19"/>
      <c r="Z79" s="19"/>
      <c r="AA79" s="19"/>
      <c r="AB79" s="19"/>
      <c r="AC79" s="19"/>
      <c r="AD79" s="19"/>
      <c r="AE79" s="19"/>
      <c r="AF79" s="19"/>
      <c r="AG79" s="19"/>
      <c r="AH79" s="19"/>
      <c r="AI79" s="19"/>
      <c r="AJ79" s="19"/>
    </row>
    <row r="80" spans="1:36" ht="13.2">
      <c r="A80" s="16" t="s">
        <v>306</v>
      </c>
      <c r="B80" s="16" t="s">
        <v>312</v>
      </c>
      <c r="C80" s="16" t="s">
        <v>313</v>
      </c>
      <c r="D80" s="46" t="s">
        <v>416</v>
      </c>
      <c r="E80" s="46" t="s">
        <v>411</v>
      </c>
      <c r="F80" s="16" t="s">
        <v>140</v>
      </c>
      <c r="G80" s="49">
        <v>0.5625</v>
      </c>
      <c r="H80" s="51"/>
      <c r="I80" s="16" t="s">
        <v>140</v>
      </c>
      <c r="J80" s="16" t="s">
        <v>107</v>
      </c>
      <c r="K80" s="16">
        <v>5</v>
      </c>
      <c r="L80" s="24">
        <v>3</v>
      </c>
      <c r="M80" s="24">
        <f t="shared" si="0"/>
        <v>8</v>
      </c>
      <c r="N80" s="57" t="e">
        <f>M80/#REF!</f>
        <v>#REF!</v>
      </c>
      <c r="O80" s="16"/>
      <c r="P80" s="58"/>
      <c r="Q80" s="58"/>
      <c r="T80" s="19"/>
      <c r="U80" s="19"/>
      <c r="V80" s="19"/>
      <c r="W80" s="19"/>
      <c r="X80" s="19"/>
      <c r="Y80" s="19"/>
      <c r="Z80" s="19"/>
      <c r="AA80" s="19"/>
      <c r="AB80" s="19"/>
      <c r="AC80" s="19"/>
      <c r="AD80" s="19"/>
      <c r="AE80" s="19"/>
      <c r="AF80" s="19"/>
      <c r="AG80" s="19"/>
      <c r="AH80" s="19"/>
      <c r="AI80" s="19"/>
      <c r="AJ80" s="19"/>
    </row>
    <row r="81" spans="1:36" ht="13.2">
      <c r="A81" s="85" t="s">
        <v>306</v>
      </c>
      <c r="B81" s="16" t="s">
        <v>315</v>
      </c>
      <c r="C81" s="16" t="s">
        <v>316</v>
      </c>
      <c r="D81" s="46" t="s">
        <v>418</v>
      </c>
      <c r="E81" s="46" t="s">
        <v>377</v>
      </c>
      <c r="F81" s="16" t="s">
        <v>140</v>
      </c>
      <c r="G81" s="49">
        <v>0.60416666666666663</v>
      </c>
      <c r="H81" s="79"/>
      <c r="I81" s="16" t="s">
        <v>140</v>
      </c>
      <c r="J81" s="16" t="s">
        <v>107</v>
      </c>
      <c r="K81" s="16">
        <v>8</v>
      </c>
      <c r="L81" s="24">
        <v>3</v>
      </c>
      <c r="M81" s="24">
        <f t="shared" si="0"/>
        <v>11</v>
      </c>
      <c r="N81" s="57" t="e">
        <f>M81/#REF!</f>
        <v>#REF!</v>
      </c>
      <c r="O81" s="16"/>
      <c r="P81" s="58"/>
      <c r="Q81" s="58"/>
      <c r="T81" s="19"/>
      <c r="U81" s="19"/>
      <c r="V81" s="19"/>
      <c r="W81" s="19"/>
      <c r="X81" s="19"/>
      <c r="Y81" s="19"/>
      <c r="Z81" s="19"/>
      <c r="AA81" s="19"/>
      <c r="AB81" s="19"/>
      <c r="AC81" s="19"/>
      <c r="AD81" s="19"/>
      <c r="AE81" s="19"/>
      <c r="AF81" s="19"/>
      <c r="AG81" s="19"/>
      <c r="AH81" s="19"/>
      <c r="AI81" s="19"/>
      <c r="AJ81" s="19"/>
    </row>
    <row r="82" spans="1:36" ht="13.2">
      <c r="A82" s="85" t="s">
        <v>306</v>
      </c>
      <c r="B82" s="16" t="s">
        <v>317</v>
      </c>
      <c r="C82" s="16" t="s">
        <v>318</v>
      </c>
      <c r="D82" s="46" t="s">
        <v>419</v>
      </c>
      <c r="E82" s="46" t="s">
        <v>377</v>
      </c>
      <c r="F82" s="16" t="s">
        <v>140</v>
      </c>
      <c r="G82" s="49">
        <v>0.60416666666666663</v>
      </c>
      <c r="H82" s="79"/>
      <c r="I82" s="16" t="s">
        <v>140</v>
      </c>
      <c r="J82" s="16" t="s">
        <v>107</v>
      </c>
      <c r="K82" s="16">
        <v>6</v>
      </c>
      <c r="L82" s="24">
        <v>4</v>
      </c>
      <c r="M82" s="24">
        <f t="shared" si="0"/>
        <v>10</v>
      </c>
      <c r="N82" s="57" t="e">
        <f>M82/#REF!</f>
        <v>#REF!</v>
      </c>
      <c r="O82" s="16"/>
      <c r="P82" s="58"/>
      <c r="Q82" s="58"/>
      <c r="T82" s="19"/>
      <c r="U82" s="19"/>
      <c r="V82" s="19"/>
      <c r="W82" s="19"/>
      <c r="X82" s="19"/>
      <c r="Y82" s="19"/>
      <c r="Z82" s="19"/>
      <c r="AA82" s="19"/>
      <c r="AB82" s="19"/>
      <c r="AC82" s="19"/>
      <c r="AD82" s="19"/>
      <c r="AE82" s="19"/>
      <c r="AF82" s="19"/>
      <c r="AG82" s="19"/>
      <c r="AH82" s="19"/>
      <c r="AI82" s="19"/>
      <c r="AJ82" s="19"/>
    </row>
    <row r="83" spans="1:36" ht="13.2">
      <c r="A83" s="85" t="s">
        <v>306</v>
      </c>
      <c r="B83" s="16" t="s">
        <v>321</v>
      </c>
      <c r="C83" s="16" t="s">
        <v>322</v>
      </c>
      <c r="D83" s="46" t="s">
        <v>421</v>
      </c>
      <c r="E83" s="46" t="s">
        <v>377</v>
      </c>
      <c r="F83" s="16" t="s">
        <v>140</v>
      </c>
      <c r="G83" s="91">
        <v>0.60763888888888884</v>
      </c>
      <c r="H83" s="79"/>
      <c r="I83" s="16" t="s">
        <v>140</v>
      </c>
      <c r="J83" s="16" t="s">
        <v>107</v>
      </c>
      <c r="K83" s="16">
        <v>4</v>
      </c>
      <c r="L83" s="24">
        <v>3</v>
      </c>
      <c r="M83" s="24">
        <f t="shared" si="0"/>
        <v>7</v>
      </c>
      <c r="N83" s="57" t="e">
        <f>M83/#REF!</f>
        <v>#REF!</v>
      </c>
      <c r="O83" s="16"/>
      <c r="P83" s="58"/>
      <c r="Q83" s="58"/>
      <c r="T83" s="19"/>
      <c r="U83" s="19"/>
      <c r="V83" s="19"/>
      <c r="W83" s="19"/>
      <c r="X83" s="19"/>
      <c r="Y83" s="19"/>
      <c r="Z83" s="19"/>
      <c r="AA83" s="19"/>
      <c r="AB83" s="19"/>
      <c r="AC83" s="19"/>
      <c r="AD83" s="19"/>
      <c r="AE83" s="19"/>
      <c r="AF83" s="19"/>
      <c r="AG83" s="19"/>
      <c r="AH83" s="19"/>
      <c r="AI83" s="19"/>
      <c r="AJ83" s="19"/>
    </row>
    <row r="84" spans="1:36" ht="13.2">
      <c r="A84" s="85" t="s">
        <v>306</v>
      </c>
      <c r="B84" s="16" t="s">
        <v>319</v>
      </c>
      <c r="C84" s="16" t="s">
        <v>320</v>
      </c>
      <c r="D84" s="46" t="s">
        <v>423</v>
      </c>
      <c r="E84" s="46" t="s">
        <v>377</v>
      </c>
      <c r="F84" s="16" t="s">
        <v>140</v>
      </c>
      <c r="G84" s="49">
        <v>0.60763888888888884</v>
      </c>
      <c r="H84" s="79"/>
      <c r="I84" s="16" t="s">
        <v>140</v>
      </c>
      <c r="J84" s="16" t="s">
        <v>107</v>
      </c>
      <c r="K84" s="16">
        <v>6</v>
      </c>
      <c r="L84" s="24" t="s">
        <v>305</v>
      </c>
      <c r="M84" s="24">
        <f t="shared" si="0"/>
        <v>6</v>
      </c>
      <c r="N84" s="57" t="e">
        <f>M84/#REF!</f>
        <v>#REF!</v>
      </c>
      <c r="O84" s="16"/>
      <c r="P84" s="58"/>
      <c r="Q84" s="58"/>
      <c r="T84" s="19"/>
      <c r="U84" s="19"/>
      <c r="V84" s="19"/>
      <c r="W84" s="19"/>
      <c r="X84" s="19"/>
      <c r="Y84" s="19"/>
      <c r="Z84" s="19"/>
      <c r="AA84" s="19"/>
      <c r="AB84" s="19"/>
      <c r="AC84" s="19"/>
      <c r="AD84" s="19"/>
      <c r="AE84" s="19"/>
      <c r="AF84" s="19"/>
      <c r="AG84" s="19"/>
      <c r="AH84" s="19"/>
      <c r="AI84" s="19"/>
      <c r="AJ84" s="19"/>
    </row>
    <row r="85" spans="1:36" ht="13.2">
      <c r="A85" s="16" t="s">
        <v>324</v>
      </c>
      <c r="B85" s="16" t="s">
        <v>325</v>
      </c>
      <c r="C85" s="16" t="s">
        <v>326</v>
      </c>
      <c r="D85" s="46" t="s">
        <v>425</v>
      </c>
      <c r="E85" s="46" t="s">
        <v>411</v>
      </c>
      <c r="F85" s="16" t="s">
        <v>140</v>
      </c>
      <c r="G85" s="49">
        <v>0.5625</v>
      </c>
      <c r="H85" s="51"/>
      <c r="I85" s="16" t="s">
        <v>140</v>
      </c>
      <c r="J85" s="16" t="s">
        <v>140</v>
      </c>
      <c r="K85" s="16">
        <v>11</v>
      </c>
      <c r="L85" s="24">
        <v>6.5</v>
      </c>
      <c r="M85" s="24">
        <f t="shared" si="0"/>
        <v>17.5</v>
      </c>
      <c r="N85" s="57" t="e">
        <f>M85/#REF!</f>
        <v>#REF!</v>
      </c>
      <c r="O85" s="16"/>
      <c r="P85" s="58"/>
      <c r="Q85" s="58"/>
      <c r="T85" s="19"/>
      <c r="U85" s="19"/>
      <c r="V85" s="19"/>
      <c r="W85" s="19"/>
      <c r="X85" s="19"/>
      <c r="Y85" s="19"/>
      <c r="Z85" s="19"/>
      <c r="AA85" s="19"/>
      <c r="AB85" s="19"/>
      <c r="AC85" s="19"/>
      <c r="AD85" s="19"/>
      <c r="AE85" s="19"/>
      <c r="AF85" s="19"/>
      <c r="AG85" s="19"/>
      <c r="AH85" s="19"/>
      <c r="AI85" s="19"/>
      <c r="AJ85" s="19"/>
    </row>
    <row r="86" spans="1:36" ht="13.2">
      <c r="A86" s="16" t="s">
        <v>324</v>
      </c>
      <c r="B86" s="16" t="s">
        <v>329</v>
      </c>
      <c r="C86" s="16" t="s">
        <v>330</v>
      </c>
      <c r="D86" s="46" t="s">
        <v>427</v>
      </c>
      <c r="E86" s="46" t="s">
        <v>411</v>
      </c>
      <c r="F86" s="16" t="s">
        <v>140</v>
      </c>
      <c r="G86" s="49">
        <v>0.5625</v>
      </c>
      <c r="H86" s="51"/>
      <c r="I86" s="16" t="s">
        <v>140</v>
      </c>
      <c r="J86" s="16" t="s">
        <v>107</v>
      </c>
      <c r="K86" s="16">
        <v>11</v>
      </c>
      <c r="L86" s="24" t="s">
        <v>29</v>
      </c>
      <c r="M86" s="24">
        <f t="shared" si="0"/>
        <v>11</v>
      </c>
      <c r="N86" s="57" t="e">
        <f>M86/#REF!</f>
        <v>#REF!</v>
      </c>
      <c r="O86" s="16"/>
      <c r="P86" s="58"/>
      <c r="Q86" s="58"/>
      <c r="T86" s="19"/>
      <c r="U86" s="19"/>
      <c r="V86" s="19"/>
      <c r="W86" s="19"/>
      <c r="X86" s="19"/>
      <c r="Y86" s="19"/>
      <c r="Z86" s="19"/>
      <c r="AA86" s="19"/>
      <c r="AB86" s="19"/>
      <c r="AC86" s="19"/>
      <c r="AD86" s="19"/>
      <c r="AE86" s="19"/>
      <c r="AF86" s="19"/>
      <c r="AG86" s="19"/>
      <c r="AH86" s="19"/>
      <c r="AI86" s="19"/>
      <c r="AJ86" s="19"/>
    </row>
    <row r="87" spans="1:36" ht="13.2">
      <c r="A87" s="16" t="s">
        <v>324</v>
      </c>
      <c r="B87" s="16" t="s">
        <v>334</v>
      </c>
      <c r="C87" s="16" t="s">
        <v>335</v>
      </c>
      <c r="D87" s="46" t="s">
        <v>428</v>
      </c>
      <c r="E87" s="46" t="s">
        <v>411</v>
      </c>
      <c r="F87" s="16" t="s">
        <v>140</v>
      </c>
      <c r="G87" s="49">
        <v>0.5625</v>
      </c>
      <c r="H87" s="51"/>
      <c r="I87" s="16" t="s">
        <v>140</v>
      </c>
      <c r="J87" s="16" t="s">
        <v>107</v>
      </c>
      <c r="K87" s="16">
        <v>3</v>
      </c>
      <c r="L87" s="24">
        <v>1</v>
      </c>
      <c r="M87" s="24">
        <f t="shared" si="0"/>
        <v>4</v>
      </c>
      <c r="N87" s="57" t="e">
        <f>M87/#REF!</f>
        <v>#REF!</v>
      </c>
      <c r="O87" s="16"/>
      <c r="P87" s="58"/>
      <c r="Q87" s="58"/>
      <c r="T87" s="19"/>
      <c r="U87" s="19"/>
      <c r="V87" s="19"/>
      <c r="W87" s="19"/>
      <c r="X87" s="19"/>
      <c r="Y87" s="19"/>
      <c r="Z87" s="19"/>
      <c r="AA87" s="19"/>
      <c r="AB87" s="19"/>
      <c r="AC87" s="19"/>
      <c r="AD87" s="19"/>
      <c r="AE87" s="19"/>
      <c r="AF87" s="19"/>
      <c r="AG87" s="19"/>
      <c r="AH87" s="19"/>
      <c r="AI87" s="19"/>
      <c r="AJ87" s="19"/>
    </row>
    <row r="88" spans="1:36" ht="13.2">
      <c r="A88" s="16" t="s">
        <v>324</v>
      </c>
      <c r="B88" s="16" t="s">
        <v>338</v>
      </c>
      <c r="C88" s="16" t="s">
        <v>339</v>
      </c>
      <c r="D88" s="46" t="s">
        <v>429</v>
      </c>
      <c r="E88" s="46" t="s">
        <v>411</v>
      </c>
      <c r="F88" s="16" t="s">
        <v>140</v>
      </c>
      <c r="G88" s="91">
        <v>0.6875</v>
      </c>
      <c r="H88" s="51"/>
      <c r="I88" s="16" t="s">
        <v>140</v>
      </c>
      <c r="J88" s="16" t="s">
        <v>107</v>
      </c>
      <c r="K88" s="16">
        <v>3</v>
      </c>
      <c r="L88" s="24">
        <v>6</v>
      </c>
      <c r="M88" s="24">
        <f t="shared" si="0"/>
        <v>9</v>
      </c>
      <c r="N88" s="57" t="e">
        <f>M88/#REF!</f>
        <v>#REF!</v>
      </c>
      <c r="O88" s="16"/>
      <c r="P88" s="58"/>
      <c r="Q88" s="58"/>
      <c r="T88" s="19"/>
      <c r="U88" s="19"/>
      <c r="V88" s="19"/>
      <c r="W88" s="19"/>
      <c r="X88" s="19"/>
      <c r="Y88" s="19"/>
      <c r="Z88" s="19"/>
      <c r="AA88" s="19"/>
      <c r="AB88" s="19"/>
      <c r="AC88" s="19"/>
      <c r="AD88" s="19"/>
      <c r="AE88" s="19"/>
      <c r="AF88" s="19"/>
      <c r="AG88" s="19"/>
      <c r="AH88" s="19"/>
      <c r="AI88" s="19"/>
      <c r="AJ88" s="19"/>
    </row>
    <row r="89" spans="1:36" ht="13.2">
      <c r="A89" s="16" t="s">
        <v>324</v>
      </c>
      <c r="B89" s="16" t="s">
        <v>285</v>
      </c>
      <c r="C89" s="16" t="s">
        <v>286</v>
      </c>
      <c r="D89" s="46" t="s">
        <v>431</v>
      </c>
      <c r="E89" s="46" t="s">
        <v>272</v>
      </c>
      <c r="F89" s="16" t="s">
        <v>140</v>
      </c>
      <c r="G89" s="91">
        <v>0.60763888888888884</v>
      </c>
      <c r="H89" s="79"/>
      <c r="I89" s="16" t="s">
        <v>140</v>
      </c>
      <c r="J89" s="16" t="s">
        <v>107</v>
      </c>
      <c r="K89" s="16">
        <v>6</v>
      </c>
      <c r="L89" s="24">
        <v>1</v>
      </c>
      <c r="M89" s="24">
        <f t="shared" si="0"/>
        <v>7</v>
      </c>
      <c r="N89" s="57" t="e">
        <f>M89/#REF!</f>
        <v>#REF!</v>
      </c>
      <c r="O89" s="16"/>
      <c r="P89" s="58"/>
      <c r="Q89" s="58"/>
      <c r="T89" s="19"/>
      <c r="U89" s="19"/>
      <c r="V89" s="19"/>
      <c r="W89" s="19"/>
      <c r="X89" s="19"/>
      <c r="Y89" s="19"/>
      <c r="Z89" s="19"/>
      <c r="AA89" s="19"/>
      <c r="AB89" s="19"/>
      <c r="AC89" s="19"/>
      <c r="AD89" s="19"/>
      <c r="AE89" s="19"/>
      <c r="AF89" s="19"/>
      <c r="AG89" s="19"/>
      <c r="AH89" s="19"/>
      <c r="AI89" s="19"/>
      <c r="AJ89" s="19"/>
    </row>
    <row r="90" spans="1:36" ht="13.2">
      <c r="A90" s="16" t="s">
        <v>324</v>
      </c>
      <c r="B90" s="16" t="s">
        <v>341</v>
      </c>
      <c r="C90" s="16" t="s">
        <v>342</v>
      </c>
      <c r="D90" s="46" t="s">
        <v>432</v>
      </c>
      <c r="E90" s="46" t="s">
        <v>272</v>
      </c>
      <c r="F90" s="16" t="s">
        <v>140</v>
      </c>
      <c r="G90" s="49">
        <v>0.60763888888888884</v>
      </c>
      <c r="H90" s="51"/>
      <c r="I90" s="16" t="s">
        <v>140</v>
      </c>
      <c r="J90" s="16" t="s">
        <v>107</v>
      </c>
      <c r="K90" s="16">
        <v>3.5</v>
      </c>
      <c r="L90" s="24" t="s">
        <v>29</v>
      </c>
      <c r="M90" s="24">
        <f t="shared" si="0"/>
        <v>3.5</v>
      </c>
      <c r="N90" s="57" t="e">
        <f>M90/#REF!</f>
        <v>#REF!</v>
      </c>
      <c r="O90" s="16"/>
      <c r="P90" s="58"/>
      <c r="Q90" s="58"/>
      <c r="T90" s="19"/>
      <c r="U90" s="19"/>
      <c r="V90" s="19"/>
      <c r="W90" s="19"/>
      <c r="X90" s="19"/>
      <c r="Y90" s="19"/>
      <c r="Z90" s="19"/>
      <c r="AA90" s="19"/>
      <c r="AB90" s="19"/>
      <c r="AC90" s="19"/>
      <c r="AD90" s="19"/>
      <c r="AE90" s="19"/>
      <c r="AF90" s="19"/>
      <c r="AG90" s="19"/>
      <c r="AH90" s="19"/>
      <c r="AI90" s="19"/>
      <c r="AJ90" s="19"/>
    </row>
    <row r="91" spans="1:36" ht="13.2">
      <c r="A91" s="16" t="s">
        <v>324</v>
      </c>
      <c r="B91" s="16" t="s">
        <v>288</v>
      </c>
      <c r="C91" s="16" t="s">
        <v>290</v>
      </c>
      <c r="D91" s="46" t="s">
        <v>433</v>
      </c>
      <c r="E91" s="46" t="s">
        <v>272</v>
      </c>
      <c r="F91" s="16" t="s">
        <v>107</v>
      </c>
      <c r="G91" s="49"/>
      <c r="H91" s="51"/>
      <c r="I91" s="16"/>
      <c r="J91" s="16"/>
      <c r="K91" s="16" t="s">
        <v>29</v>
      </c>
      <c r="L91" s="24" t="s">
        <v>29</v>
      </c>
      <c r="M91" s="24">
        <f t="shared" si="0"/>
        <v>0</v>
      </c>
      <c r="N91" s="57" t="e">
        <f>M91/#REF!</f>
        <v>#REF!</v>
      </c>
      <c r="O91" s="16"/>
      <c r="P91" s="58"/>
      <c r="Q91" s="58"/>
      <c r="T91" s="19"/>
      <c r="U91" s="19"/>
      <c r="V91" s="19"/>
      <c r="W91" s="19"/>
      <c r="X91" s="19"/>
      <c r="Y91" s="19"/>
      <c r="Z91" s="19"/>
      <c r="AA91" s="19"/>
      <c r="AB91" s="19"/>
      <c r="AC91" s="19"/>
      <c r="AD91" s="19"/>
      <c r="AE91" s="19"/>
      <c r="AF91" s="19"/>
      <c r="AG91" s="19"/>
      <c r="AH91" s="19"/>
      <c r="AI91" s="19"/>
      <c r="AJ91" s="19"/>
    </row>
    <row r="92" spans="1:36" ht="13.2">
      <c r="A92" s="16" t="s">
        <v>324</v>
      </c>
      <c r="B92" s="16" t="s">
        <v>345</v>
      </c>
      <c r="C92" s="16" t="s">
        <v>347</v>
      </c>
      <c r="D92" s="46" t="s">
        <v>434</v>
      </c>
      <c r="E92" s="46" t="s">
        <v>272</v>
      </c>
      <c r="F92" s="16" t="s">
        <v>140</v>
      </c>
      <c r="G92" s="91">
        <v>0.60763888888888884</v>
      </c>
      <c r="H92" s="51"/>
      <c r="I92" s="16" t="s">
        <v>140</v>
      </c>
      <c r="J92" s="16" t="s">
        <v>107</v>
      </c>
      <c r="K92" s="16">
        <v>9</v>
      </c>
      <c r="L92" s="24">
        <v>2.5</v>
      </c>
      <c r="M92" s="24">
        <f t="shared" si="0"/>
        <v>11.5</v>
      </c>
      <c r="N92" s="57" t="e">
        <f>M92/#REF!</f>
        <v>#REF!</v>
      </c>
      <c r="O92" s="16"/>
      <c r="P92" s="58"/>
      <c r="Q92" s="58"/>
      <c r="T92" s="19"/>
      <c r="U92" s="19"/>
      <c r="V92" s="19"/>
      <c r="W92" s="19"/>
      <c r="X92" s="19"/>
      <c r="Y92" s="19"/>
      <c r="Z92" s="19"/>
      <c r="AA92" s="19"/>
      <c r="AB92" s="19"/>
      <c r="AC92" s="19"/>
      <c r="AD92" s="19"/>
      <c r="AE92" s="19"/>
      <c r="AF92" s="19"/>
      <c r="AG92" s="19"/>
      <c r="AH92" s="19"/>
      <c r="AI92" s="19"/>
      <c r="AJ92" s="19"/>
    </row>
    <row r="93" spans="1:36" ht="13.2">
      <c r="A93" s="25" t="s">
        <v>349</v>
      </c>
      <c r="B93" s="16" t="s">
        <v>350</v>
      </c>
      <c r="C93" s="16" t="s">
        <v>351</v>
      </c>
      <c r="D93" s="46" t="s">
        <v>435</v>
      </c>
      <c r="E93" s="46" t="s">
        <v>332</v>
      </c>
      <c r="F93" s="16" t="s">
        <v>140</v>
      </c>
      <c r="G93" s="91">
        <v>0.64583333333333337</v>
      </c>
      <c r="H93" s="51">
        <v>0</v>
      </c>
      <c r="I93" s="16" t="s">
        <v>140</v>
      </c>
      <c r="J93" s="16" t="s">
        <v>107</v>
      </c>
      <c r="K93" s="16">
        <v>8</v>
      </c>
      <c r="L93" s="24" t="s">
        <v>29</v>
      </c>
      <c r="M93" s="24">
        <f t="shared" si="0"/>
        <v>8</v>
      </c>
      <c r="N93" s="57" t="e">
        <f>M93/#REF!</f>
        <v>#REF!</v>
      </c>
      <c r="O93" s="16"/>
      <c r="P93" s="58"/>
      <c r="Q93" s="58"/>
      <c r="T93" s="19"/>
      <c r="U93" s="19"/>
      <c r="V93" s="19"/>
      <c r="W93" s="19"/>
      <c r="X93" s="19"/>
      <c r="Y93" s="19"/>
      <c r="Z93" s="19"/>
      <c r="AA93" s="19"/>
      <c r="AB93" s="19"/>
      <c r="AC93" s="19"/>
      <c r="AD93" s="19"/>
      <c r="AE93" s="19"/>
      <c r="AF93" s="19"/>
      <c r="AG93" s="19"/>
      <c r="AH93" s="19"/>
      <c r="AI93" s="19"/>
      <c r="AJ93" s="19"/>
    </row>
    <row r="94" spans="1:36" ht="13.2">
      <c r="A94" s="25" t="s">
        <v>349</v>
      </c>
      <c r="B94" s="16" t="s">
        <v>301</v>
      </c>
      <c r="C94" s="16" t="s">
        <v>304</v>
      </c>
      <c r="D94" s="46" t="s">
        <v>437</v>
      </c>
      <c r="E94" s="46" t="s">
        <v>332</v>
      </c>
      <c r="F94" s="16" t="s">
        <v>140</v>
      </c>
      <c r="G94" s="105">
        <v>0.69791666666666663</v>
      </c>
      <c r="H94" s="51">
        <v>0</v>
      </c>
      <c r="I94" s="16" t="s">
        <v>140</v>
      </c>
      <c r="J94" s="16" t="s">
        <v>107</v>
      </c>
      <c r="K94" s="16">
        <v>8</v>
      </c>
      <c r="L94" s="24" t="s">
        <v>29</v>
      </c>
      <c r="M94" s="24">
        <f t="shared" si="0"/>
        <v>8</v>
      </c>
      <c r="N94" s="57" t="e">
        <f>M94/#REF!</f>
        <v>#REF!</v>
      </c>
      <c r="O94" s="19"/>
      <c r="P94" s="58"/>
      <c r="Q94" s="58"/>
      <c r="T94" s="19"/>
      <c r="U94" s="19"/>
      <c r="V94" s="19"/>
      <c r="W94" s="19"/>
      <c r="X94" s="19"/>
      <c r="Y94" s="19"/>
      <c r="Z94" s="19"/>
      <c r="AA94" s="19"/>
      <c r="AB94" s="19"/>
      <c r="AC94" s="19"/>
      <c r="AD94" s="19"/>
      <c r="AE94" s="19"/>
      <c r="AF94" s="19"/>
      <c r="AG94" s="19"/>
      <c r="AH94" s="19"/>
      <c r="AI94" s="19"/>
      <c r="AJ94" s="19"/>
    </row>
    <row r="95" spans="1:36" ht="13.2">
      <c r="A95" s="25" t="s">
        <v>349</v>
      </c>
      <c r="B95" s="16" t="s">
        <v>355</v>
      </c>
      <c r="C95" s="16" t="s">
        <v>131</v>
      </c>
      <c r="D95" s="46" t="s">
        <v>438</v>
      </c>
      <c r="E95" s="46" t="s">
        <v>332</v>
      </c>
      <c r="F95" s="16" t="s">
        <v>107</v>
      </c>
      <c r="G95" s="105"/>
      <c r="H95" s="51">
        <v>0</v>
      </c>
      <c r="I95" s="16" t="s">
        <v>107</v>
      </c>
      <c r="J95" s="16" t="s">
        <v>107</v>
      </c>
      <c r="K95" s="16">
        <v>4</v>
      </c>
      <c r="L95" s="24" t="s">
        <v>29</v>
      </c>
      <c r="M95" s="24">
        <f t="shared" si="0"/>
        <v>4</v>
      </c>
      <c r="N95" s="57" t="e">
        <f>M95/#REF!</f>
        <v>#REF!</v>
      </c>
      <c r="O95" s="16"/>
      <c r="P95" s="58"/>
      <c r="Q95" s="58"/>
      <c r="T95" s="19"/>
      <c r="U95" s="19"/>
      <c r="V95" s="19"/>
      <c r="W95" s="19"/>
      <c r="X95" s="19"/>
      <c r="Y95" s="19"/>
      <c r="Z95" s="19"/>
      <c r="AA95" s="19"/>
      <c r="AB95" s="19"/>
      <c r="AC95" s="19"/>
      <c r="AD95" s="19"/>
      <c r="AE95" s="19"/>
      <c r="AF95" s="19"/>
      <c r="AG95" s="19"/>
      <c r="AH95" s="19"/>
      <c r="AI95" s="19"/>
      <c r="AJ95" s="19"/>
    </row>
    <row r="96" spans="1:36" ht="13.2">
      <c r="A96" s="25" t="s">
        <v>349</v>
      </c>
      <c r="B96" s="16" t="s">
        <v>203</v>
      </c>
      <c r="C96" s="16" t="s">
        <v>204</v>
      </c>
      <c r="D96" s="46" t="s">
        <v>439</v>
      </c>
      <c r="E96" s="46" t="s">
        <v>332</v>
      </c>
      <c r="F96" s="16" t="s">
        <v>140</v>
      </c>
      <c r="G96" s="105">
        <v>0.69444444444444442</v>
      </c>
      <c r="H96" s="51">
        <v>0</v>
      </c>
      <c r="I96" s="16" t="s">
        <v>140</v>
      </c>
      <c r="J96" s="16" t="s">
        <v>107</v>
      </c>
      <c r="K96" s="16">
        <v>6</v>
      </c>
      <c r="L96" s="24" t="s">
        <v>29</v>
      </c>
      <c r="M96" s="24">
        <f t="shared" si="0"/>
        <v>6</v>
      </c>
      <c r="N96" s="57" t="e">
        <f>M96/#REF!</f>
        <v>#REF!</v>
      </c>
      <c r="O96" s="19"/>
      <c r="P96" s="58"/>
      <c r="Q96" s="58"/>
      <c r="T96" s="19"/>
      <c r="U96" s="19"/>
      <c r="V96" s="19"/>
      <c r="W96" s="19"/>
      <c r="X96" s="19"/>
      <c r="Y96" s="19"/>
      <c r="Z96" s="19"/>
      <c r="AA96" s="19"/>
      <c r="AB96" s="19"/>
      <c r="AC96" s="19"/>
      <c r="AD96" s="19"/>
      <c r="AE96" s="19"/>
      <c r="AF96" s="19"/>
      <c r="AG96" s="19"/>
      <c r="AH96" s="19"/>
      <c r="AI96" s="19"/>
      <c r="AJ96" s="19"/>
    </row>
    <row r="97" spans="1:36" ht="13.2">
      <c r="A97" s="25" t="s">
        <v>349</v>
      </c>
      <c r="B97" s="16" t="s">
        <v>232</v>
      </c>
      <c r="C97" s="16" t="s">
        <v>233</v>
      </c>
      <c r="D97" s="46" t="s">
        <v>441</v>
      </c>
      <c r="E97" s="46" t="s">
        <v>231</v>
      </c>
      <c r="F97" s="16" t="s">
        <v>140</v>
      </c>
      <c r="G97" s="91">
        <v>0.69791666666666663</v>
      </c>
      <c r="H97" s="51">
        <v>0</v>
      </c>
      <c r="I97" s="16" t="s">
        <v>140</v>
      </c>
      <c r="J97" s="16" t="s">
        <v>107</v>
      </c>
      <c r="K97" s="16">
        <v>6</v>
      </c>
      <c r="L97" s="24" t="s">
        <v>29</v>
      </c>
      <c r="M97" s="24">
        <f t="shared" si="0"/>
        <v>6</v>
      </c>
      <c r="N97" s="57" t="e">
        <f>M97/#REF!</f>
        <v>#REF!</v>
      </c>
      <c r="O97" s="16"/>
      <c r="P97" s="58"/>
      <c r="Q97" s="58"/>
      <c r="T97" s="19"/>
      <c r="U97" s="19"/>
      <c r="V97" s="19"/>
      <c r="W97" s="19"/>
      <c r="X97" s="19"/>
      <c r="Y97" s="19"/>
      <c r="Z97" s="19"/>
      <c r="AA97" s="19"/>
      <c r="AB97" s="19"/>
      <c r="AC97" s="19"/>
      <c r="AD97" s="19"/>
      <c r="AE97" s="19"/>
      <c r="AF97" s="19"/>
      <c r="AG97" s="19"/>
      <c r="AH97" s="19"/>
      <c r="AI97" s="19"/>
      <c r="AJ97" s="19"/>
    </row>
    <row r="98" spans="1:36" ht="13.2">
      <c r="A98" s="25" t="s">
        <v>349</v>
      </c>
      <c r="B98" s="16" t="s">
        <v>359</v>
      </c>
      <c r="C98" s="16" t="s">
        <v>360</v>
      </c>
      <c r="D98" s="46" t="s">
        <v>442</v>
      </c>
      <c r="E98" s="46" t="s">
        <v>231</v>
      </c>
      <c r="F98" s="16" t="s">
        <v>140</v>
      </c>
      <c r="G98" s="91">
        <v>0.69791666666666663</v>
      </c>
      <c r="H98" s="51">
        <v>0</v>
      </c>
      <c r="I98" s="16" t="s">
        <v>140</v>
      </c>
      <c r="J98" s="16" t="s">
        <v>107</v>
      </c>
      <c r="K98" s="16">
        <v>9</v>
      </c>
      <c r="L98" s="24">
        <v>1</v>
      </c>
      <c r="M98" s="24">
        <f t="shared" si="0"/>
        <v>10</v>
      </c>
      <c r="N98" s="57" t="e">
        <f>M98/#REF!</f>
        <v>#REF!</v>
      </c>
      <c r="O98" s="16"/>
      <c r="P98" s="58"/>
      <c r="Q98" s="58"/>
      <c r="T98" s="19"/>
      <c r="U98" s="19"/>
      <c r="V98" s="19"/>
      <c r="W98" s="19"/>
      <c r="X98" s="19"/>
      <c r="Y98" s="19"/>
      <c r="Z98" s="19"/>
      <c r="AA98" s="19"/>
      <c r="AB98" s="19"/>
      <c r="AC98" s="19"/>
      <c r="AD98" s="19"/>
      <c r="AE98" s="19"/>
      <c r="AF98" s="19"/>
      <c r="AG98" s="19"/>
      <c r="AH98" s="19"/>
      <c r="AI98" s="19"/>
      <c r="AJ98" s="19"/>
    </row>
    <row r="99" spans="1:36" ht="13.2">
      <c r="A99" s="25" t="s">
        <v>349</v>
      </c>
      <c r="B99" s="4" t="s">
        <v>363</v>
      </c>
      <c r="C99" s="16" t="s">
        <v>364</v>
      </c>
      <c r="D99" s="46" t="s">
        <v>443</v>
      </c>
      <c r="E99" s="46" t="s">
        <v>231</v>
      </c>
      <c r="F99" s="16" t="s">
        <v>140</v>
      </c>
      <c r="G99" s="91">
        <v>0.69791666666666663</v>
      </c>
      <c r="H99" s="51">
        <v>0</v>
      </c>
      <c r="I99" s="16" t="s">
        <v>140</v>
      </c>
      <c r="J99" s="16" t="s">
        <v>107</v>
      </c>
      <c r="K99" s="16">
        <v>9</v>
      </c>
      <c r="L99" s="24" t="s">
        <v>29</v>
      </c>
      <c r="M99" s="24">
        <f t="shared" si="0"/>
        <v>9</v>
      </c>
      <c r="N99" s="57" t="e">
        <f>M99/#REF!</f>
        <v>#REF!</v>
      </c>
      <c r="O99" s="16"/>
      <c r="P99" s="58"/>
      <c r="Q99" s="58"/>
      <c r="T99" s="19"/>
      <c r="U99" s="19"/>
      <c r="V99" s="19"/>
      <c r="W99" s="19"/>
      <c r="X99" s="19"/>
      <c r="Y99" s="19"/>
      <c r="Z99" s="19"/>
      <c r="AA99" s="19"/>
      <c r="AB99" s="19"/>
      <c r="AC99" s="19"/>
      <c r="AD99" s="19"/>
      <c r="AE99" s="19"/>
      <c r="AF99" s="19"/>
      <c r="AG99" s="19"/>
      <c r="AH99" s="19"/>
      <c r="AI99" s="19"/>
      <c r="AJ99" s="19"/>
    </row>
    <row r="100" spans="1:36" ht="13.2">
      <c r="A100" s="25" t="s">
        <v>349</v>
      </c>
      <c r="B100" s="16" t="s">
        <v>77</v>
      </c>
      <c r="C100" s="16" t="s">
        <v>79</v>
      </c>
      <c r="D100" s="46" t="s">
        <v>444</v>
      </c>
      <c r="E100" s="46" t="s">
        <v>231</v>
      </c>
      <c r="F100" s="16" t="s">
        <v>140</v>
      </c>
      <c r="G100" s="91">
        <v>0.69444444444444442</v>
      </c>
      <c r="H100" s="51">
        <v>0</v>
      </c>
      <c r="I100" s="16" t="s">
        <v>140</v>
      </c>
      <c r="J100" s="16" t="s">
        <v>107</v>
      </c>
      <c r="K100" s="16">
        <v>9</v>
      </c>
      <c r="L100" s="24">
        <v>1</v>
      </c>
      <c r="M100" s="24">
        <f t="shared" si="0"/>
        <v>10</v>
      </c>
      <c r="N100" s="57" t="e">
        <f>M100/#REF!</f>
        <v>#REF!</v>
      </c>
      <c r="O100" s="16"/>
      <c r="P100" s="58"/>
      <c r="Q100" s="58"/>
      <c r="T100" s="19"/>
      <c r="U100" s="19"/>
      <c r="V100" s="19"/>
      <c r="W100" s="19"/>
      <c r="X100" s="19"/>
      <c r="Y100" s="19"/>
      <c r="Z100" s="19"/>
      <c r="AA100" s="19"/>
      <c r="AB100" s="19"/>
      <c r="AC100" s="19"/>
      <c r="AD100" s="19"/>
      <c r="AE100" s="19"/>
      <c r="AF100" s="19"/>
      <c r="AG100" s="19"/>
      <c r="AH100" s="19"/>
      <c r="AI100" s="19"/>
      <c r="AJ100" s="19"/>
    </row>
  </sheetData>
  <customSheetViews>
    <customSheetView guid="{822965C4-1A2A-43ED-ADA6-DA5DFD6C18ED}" filter="1" showAutoFilter="1">
      <pageMargins left="0.7" right="0.7" top="0.75" bottom="0.75" header="0.3" footer="0.3"/>
      <autoFilter ref="A4:P103" xr:uid="{00000000-0000-0000-0000-000000000000}">
        <sortState ref="A4:P103">
          <sortCondition ref="A4:A103"/>
          <sortCondition ref="B4:B103"/>
          <sortCondition ref="E4:E103"/>
        </sortState>
      </autoFilter>
    </customSheetView>
    <customSheetView guid="{822965C4-1A2A-43ED-ADA6-DA5DFD6C18ED}" filter="1" showAutoFilter="1">
      <pageMargins left="0.7" right="0.7" top="0.75" bottom="0.75" header="0.3" footer="0.3"/>
      <autoFilter ref="A4:O103" xr:uid="{00000000-0000-0000-0000-000000000000}"/>
    </customSheetView>
  </customSheetViews>
  <conditionalFormatting sqref="F2:F100 I2:J100">
    <cfRule type="containsBlanks" dxfId="102" priority="1">
      <formula>LEN(TRIM(F2))=0</formula>
    </cfRule>
  </conditionalFormatting>
  <conditionalFormatting sqref="F2:F100 I2:J100">
    <cfRule type="containsText" dxfId="101" priority="2" operator="containsText" text="Yes">
      <formula>NOT(ISERROR(SEARCH(("Yes"),(F2))))</formula>
    </cfRule>
  </conditionalFormatting>
  <conditionalFormatting sqref="F2:F100 I2:J100">
    <cfRule type="containsText" dxfId="100" priority="3" operator="containsText" text="No">
      <formula>NOT(ISERROR(SEARCH(("No"),(F2))))</formula>
    </cfRule>
  </conditionalFormatting>
  <conditionalFormatting sqref="H2:H100">
    <cfRule type="containsBlanks" dxfId="99" priority="4">
      <formula>LEN(TRIM(H2))=0</formula>
    </cfRule>
  </conditionalFormatting>
  <conditionalFormatting sqref="H2:H100">
    <cfRule type="cellIs" dxfId="98" priority="5" operator="between">
      <formula>5</formula>
      <formula>15</formula>
    </cfRule>
  </conditionalFormatting>
  <conditionalFormatting sqref="H2:H100">
    <cfRule type="cellIs" dxfId="97" priority="6" operator="greaterThan">
      <formula>15</formula>
    </cfRule>
  </conditionalFormatting>
  <conditionalFormatting sqref="H2:H100">
    <cfRule type="cellIs" dxfId="96" priority="7" operator="between">
      <formula>0</formula>
      <formula>4</formula>
    </cfRule>
  </conditionalFormatting>
  <conditionalFormatting sqref="G2:G100">
    <cfRule type="notContainsBlanks" dxfId="95" priority="8">
      <formula>LEN(TRIM(G2))&gt;0</formula>
    </cfRule>
  </conditionalFormatting>
  <conditionalFormatting sqref="J2:J100 K2:K6 L2:L4 N2:N100 K8:K10 L9 K12:K100 L13:L15 I40">
    <cfRule type="cellIs" dxfId="94" priority="9" operator="greaterThan">
      <formula>0</formula>
    </cfRule>
  </conditionalFormatting>
  <dataValidations count="1">
    <dataValidation type="list" allowBlank="1" sqref="F2:F100 I2:J100" xr:uid="{00000000-0002-0000-0700-000000000000}">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9900"/>
    <outlinePr summaryBelow="0" summaryRight="0"/>
  </sheetPr>
  <dimension ref="A1:AJ100"/>
  <sheetViews>
    <sheetView workbookViewId="0">
      <pane xSplit="2" ySplit="1" topLeftCell="C2" activePane="bottomRight" state="frozen"/>
      <selection pane="topRight" activeCell="C1" sqref="C1"/>
      <selection pane="bottomLeft" activeCell="A5" sqref="A5"/>
      <selection pane="bottomRight" activeCell="C1" sqref="A1:XFD3"/>
    </sheetView>
  </sheetViews>
  <sheetFormatPr defaultColWidth="14.44140625" defaultRowHeight="15.75" customHeight="1"/>
  <cols>
    <col min="1" max="1" width="24.44140625" customWidth="1"/>
    <col min="2" max="2" width="26.6640625" customWidth="1"/>
    <col min="3" max="3" width="29.33203125" customWidth="1"/>
    <col min="4" max="4" width="15.88671875" customWidth="1"/>
    <col min="5" max="5" width="10.6640625" customWidth="1"/>
    <col min="6" max="6" width="11.44140625" customWidth="1"/>
    <col min="7" max="8" width="10.44140625" customWidth="1"/>
    <col min="9" max="9" width="11.5546875" customWidth="1"/>
    <col min="10" max="13" width="10" customWidth="1"/>
    <col min="14" max="14" width="11.109375" customWidth="1"/>
    <col min="15" max="15" width="77" customWidth="1"/>
    <col min="16" max="17" width="35.88671875" customWidth="1"/>
    <col min="18" max="18" width="15.33203125" customWidth="1"/>
  </cols>
  <sheetData>
    <row r="1" spans="1:36" ht="52.8">
      <c r="A1" s="8" t="s">
        <v>15</v>
      </c>
      <c r="B1" s="9" t="s">
        <v>16</v>
      </c>
      <c r="C1" s="9" t="s">
        <v>17</v>
      </c>
      <c r="D1" s="9" t="s">
        <v>102</v>
      </c>
      <c r="E1" s="9" t="s">
        <v>103</v>
      </c>
      <c r="F1" s="9" t="s">
        <v>104</v>
      </c>
      <c r="G1" s="8" t="s">
        <v>105</v>
      </c>
      <c r="H1" s="9" t="s">
        <v>106</v>
      </c>
      <c r="I1" s="9" t="s">
        <v>108</v>
      </c>
      <c r="J1" s="9" t="s">
        <v>109</v>
      </c>
      <c r="K1" s="9" t="s">
        <v>110</v>
      </c>
      <c r="L1" s="9" t="s">
        <v>112</v>
      </c>
      <c r="M1" s="9" t="s">
        <v>113</v>
      </c>
      <c r="N1" s="8" t="s">
        <v>115</v>
      </c>
      <c r="O1" s="9" t="s">
        <v>116</v>
      </c>
      <c r="P1" s="9"/>
      <c r="Q1" s="9"/>
      <c r="R1" s="43"/>
      <c r="S1" s="43"/>
      <c r="T1" s="15"/>
      <c r="U1" s="15"/>
      <c r="V1" s="15"/>
      <c r="W1" s="15"/>
      <c r="X1" s="15"/>
      <c r="Y1" s="15"/>
      <c r="Z1" s="15"/>
      <c r="AA1" s="15"/>
      <c r="AB1" s="15"/>
      <c r="AC1" s="15"/>
      <c r="AD1" s="15"/>
      <c r="AE1" s="15"/>
      <c r="AF1" s="15"/>
      <c r="AG1" s="15"/>
      <c r="AH1" s="15"/>
      <c r="AI1" s="15"/>
      <c r="AJ1" s="15"/>
    </row>
    <row r="2" spans="1:36" ht="13.2">
      <c r="A2" s="16" t="s">
        <v>26</v>
      </c>
      <c r="B2" s="16" t="s">
        <v>27</v>
      </c>
      <c r="C2" s="16" t="s">
        <v>28</v>
      </c>
      <c r="D2" s="46" t="s">
        <v>122</v>
      </c>
      <c r="E2" s="46" t="s">
        <v>123</v>
      </c>
      <c r="F2" s="16" t="s">
        <v>140</v>
      </c>
      <c r="G2" s="49">
        <v>0.5625</v>
      </c>
      <c r="H2" s="51">
        <v>0</v>
      </c>
      <c r="I2" s="16" t="s">
        <v>140</v>
      </c>
      <c r="J2" s="16" t="s">
        <v>107</v>
      </c>
      <c r="K2" s="16">
        <v>13</v>
      </c>
      <c r="L2" s="16">
        <v>0</v>
      </c>
      <c r="M2" s="24">
        <f t="shared" ref="M2:M85" si="0">SUMIFS(K2:L2,K2:L2,"&lt;&gt;*NA*")</f>
        <v>13</v>
      </c>
      <c r="N2" s="57" t="e">
        <f>M2/#REF!</f>
        <v>#REF!</v>
      </c>
      <c r="O2" s="16"/>
      <c r="P2" s="58"/>
      <c r="Q2" s="58"/>
      <c r="T2" s="19"/>
      <c r="U2" s="19"/>
      <c r="V2" s="19"/>
      <c r="W2" s="19"/>
      <c r="X2" s="19"/>
      <c r="Y2" s="19"/>
      <c r="Z2" s="19"/>
      <c r="AA2" s="19"/>
      <c r="AB2" s="19"/>
      <c r="AC2" s="19"/>
      <c r="AD2" s="19"/>
      <c r="AE2" s="19"/>
      <c r="AF2" s="19"/>
      <c r="AG2" s="19"/>
      <c r="AH2" s="19"/>
      <c r="AI2" s="19"/>
      <c r="AJ2" s="19"/>
    </row>
    <row r="3" spans="1:36" ht="13.2">
      <c r="A3" s="16" t="s">
        <v>26</v>
      </c>
      <c r="B3" s="16" t="s">
        <v>30</v>
      </c>
      <c r="C3" s="16" t="s">
        <v>31</v>
      </c>
      <c r="D3" s="46" t="s">
        <v>139</v>
      </c>
      <c r="E3" s="46" t="s">
        <v>123</v>
      </c>
      <c r="F3" s="16" t="s">
        <v>140</v>
      </c>
      <c r="G3" s="49">
        <v>0.5625</v>
      </c>
      <c r="H3" s="51">
        <v>0</v>
      </c>
      <c r="I3" s="16" t="s">
        <v>140</v>
      </c>
      <c r="J3" s="16" t="s">
        <v>140</v>
      </c>
      <c r="K3" s="16">
        <v>13</v>
      </c>
      <c r="L3" s="16">
        <v>6</v>
      </c>
      <c r="M3" s="24">
        <f t="shared" si="0"/>
        <v>19</v>
      </c>
      <c r="N3" s="57" t="e">
        <f>M3/#REF!</f>
        <v>#REF!</v>
      </c>
      <c r="O3" s="19"/>
      <c r="P3" s="58"/>
      <c r="Q3" s="58"/>
      <c r="T3" s="19"/>
      <c r="U3" s="19"/>
      <c r="V3" s="19"/>
      <c r="W3" s="19"/>
      <c r="X3" s="19"/>
      <c r="Y3" s="19"/>
      <c r="Z3" s="19"/>
      <c r="AA3" s="19"/>
      <c r="AB3" s="19"/>
      <c r="AC3" s="19"/>
      <c r="AD3" s="19"/>
      <c r="AE3" s="19"/>
      <c r="AF3" s="19"/>
      <c r="AG3" s="19"/>
      <c r="AH3" s="19"/>
      <c r="AI3" s="19"/>
      <c r="AJ3" s="19"/>
    </row>
    <row r="4" spans="1:36" ht="13.2">
      <c r="A4" s="16" t="s">
        <v>26</v>
      </c>
      <c r="B4" s="16" t="s">
        <v>32</v>
      </c>
      <c r="C4" s="16" t="s">
        <v>33</v>
      </c>
      <c r="D4" s="46" t="s">
        <v>144</v>
      </c>
      <c r="E4" s="46" t="s">
        <v>123</v>
      </c>
      <c r="F4" s="16" t="s">
        <v>140</v>
      </c>
      <c r="G4" s="49">
        <v>0.5625</v>
      </c>
      <c r="H4" s="51">
        <v>0</v>
      </c>
      <c r="I4" s="16" t="s">
        <v>140</v>
      </c>
      <c r="J4" s="16" t="s">
        <v>107</v>
      </c>
      <c r="K4" s="16">
        <v>3</v>
      </c>
      <c r="L4" s="16">
        <v>0</v>
      </c>
      <c r="M4" s="24">
        <f t="shared" si="0"/>
        <v>3</v>
      </c>
      <c r="N4" s="57" t="e">
        <f>M4/#REF!</f>
        <v>#REF!</v>
      </c>
      <c r="O4" s="64"/>
      <c r="P4" s="58"/>
      <c r="Q4" s="58"/>
      <c r="T4" s="19"/>
      <c r="U4" s="19"/>
      <c r="V4" s="19"/>
      <c r="W4" s="19"/>
      <c r="X4" s="19"/>
      <c r="Y4" s="19"/>
      <c r="Z4" s="19"/>
      <c r="AA4" s="19"/>
      <c r="AB4" s="19"/>
      <c r="AC4" s="19"/>
      <c r="AD4" s="19"/>
      <c r="AE4" s="19"/>
      <c r="AF4" s="19"/>
      <c r="AG4" s="19"/>
      <c r="AH4" s="19"/>
      <c r="AI4" s="19"/>
      <c r="AJ4" s="19"/>
    </row>
    <row r="5" spans="1:36" ht="13.2">
      <c r="A5" s="16" t="s">
        <v>26</v>
      </c>
      <c r="B5" s="16" t="s">
        <v>35</v>
      </c>
      <c r="C5" s="16" t="s">
        <v>36</v>
      </c>
      <c r="D5" s="46" t="s">
        <v>150</v>
      </c>
      <c r="E5" s="46" t="s">
        <v>123</v>
      </c>
      <c r="F5" s="16" t="s">
        <v>140</v>
      </c>
      <c r="G5" s="49">
        <v>0.5625</v>
      </c>
      <c r="H5" s="51">
        <v>0</v>
      </c>
      <c r="I5" s="16" t="s">
        <v>140</v>
      </c>
      <c r="J5" s="16" t="s">
        <v>107</v>
      </c>
      <c r="K5" s="16">
        <v>2</v>
      </c>
      <c r="L5" s="16">
        <v>0</v>
      </c>
      <c r="M5" s="24">
        <f t="shared" si="0"/>
        <v>2</v>
      </c>
      <c r="N5" s="57" t="e">
        <f>M5/#REF!</f>
        <v>#REF!</v>
      </c>
      <c r="O5" s="19"/>
      <c r="P5" s="58"/>
      <c r="Q5" s="58"/>
      <c r="T5" s="19"/>
      <c r="U5" s="19"/>
      <c r="V5" s="19"/>
      <c r="W5" s="19"/>
      <c r="X5" s="19"/>
      <c r="Y5" s="19"/>
      <c r="Z5" s="19"/>
      <c r="AA5" s="19"/>
      <c r="AB5" s="19"/>
      <c r="AC5" s="19"/>
      <c r="AD5" s="19"/>
      <c r="AE5" s="19"/>
      <c r="AF5" s="19"/>
      <c r="AG5" s="19"/>
      <c r="AH5" s="19"/>
      <c r="AI5" s="19"/>
      <c r="AJ5" s="19"/>
    </row>
    <row r="6" spans="1:36" ht="13.2">
      <c r="A6" s="16" t="s">
        <v>26</v>
      </c>
      <c r="B6" s="4" t="s">
        <v>37</v>
      </c>
      <c r="C6" s="16" t="s">
        <v>38</v>
      </c>
      <c r="D6" s="46" t="s">
        <v>158</v>
      </c>
      <c r="E6" s="46" t="s">
        <v>159</v>
      </c>
      <c r="F6" s="16" t="s">
        <v>140</v>
      </c>
      <c r="G6" s="49">
        <v>0.60416666666666663</v>
      </c>
      <c r="H6" s="51">
        <v>0</v>
      </c>
      <c r="I6" s="16" t="s">
        <v>140</v>
      </c>
      <c r="J6" s="16" t="s">
        <v>107</v>
      </c>
      <c r="K6" s="16" t="s">
        <v>29</v>
      </c>
      <c r="L6" s="16">
        <v>0</v>
      </c>
      <c r="M6" s="24">
        <f t="shared" si="0"/>
        <v>0</v>
      </c>
      <c r="N6" s="57" t="e">
        <f>M6/#REF!</f>
        <v>#REF!</v>
      </c>
      <c r="O6" s="19"/>
      <c r="P6" s="58"/>
      <c r="Q6" s="58"/>
      <c r="T6" s="19"/>
      <c r="U6" s="19"/>
      <c r="V6" s="19"/>
      <c r="W6" s="19"/>
      <c r="X6" s="19"/>
      <c r="Y6" s="19"/>
      <c r="Z6" s="19"/>
      <c r="AA6" s="19"/>
      <c r="AB6" s="19"/>
      <c r="AC6" s="19"/>
      <c r="AD6" s="19"/>
      <c r="AE6" s="19"/>
      <c r="AF6" s="19"/>
      <c r="AG6" s="19"/>
      <c r="AH6" s="19"/>
      <c r="AI6" s="19"/>
      <c r="AJ6" s="19"/>
    </row>
    <row r="7" spans="1:36" ht="13.2">
      <c r="A7" s="16" t="s">
        <v>26</v>
      </c>
      <c r="B7" s="16" t="s">
        <v>39</v>
      </c>
      <c r="C7" s="16" t="s">
        <v>40</v>
      </c>
      <c r="D7" s="46" t="s">
        <v>163</v>
      </c>
      <c r="E7" s="46" t="s">
        <v>159</v>
      </c>
      <c r="F7" s="16" t="s">
        <v>140</v>
      </c>
      <c r="G7" s="49">
        <v>0.60416666666666663</v>
      </c>
      <c r="H7" s="51">
        <v>0</v>
      </c>
      <c r="I7" s="16" t="s">
        <v>140</v>
      </c>
      <c r="J7" s="16" t="s">
        <v>107</v>
      </c>
      <c r="K7" s="16" t="s">
        <v>29</v>
      </c>
      <c r="L7" s="16" t="s">
        <v>29</v>
      </c>
      <c r="M7" s="24">
        <f t="shared" si="0"/>
        <v>0</v>
      </c>
      <c r="N7" s="57" t="e">
        <f>M7/#REF!</f>
        <v>#REF!</v>
      </c>
      <c r="O7" s="19"/>
      <c r="P7" s="58"/>
      <c r="Q7" s="58"/>
      <c r="T7" s="19"/>
      <c r="U7" s="19"/>
      <c r="V7" s="19"/>
      <c r="W7" s="19"/>
      <c r="X7" s="19"/>
      <c r="Y7" s="19"/>
      <c r="Z7" s="19"/>
      <c r="AA7" s="19"/>
      <c r="AB7" s="19"/>
      <c r="AC7" s="19"/>
      <c r="AD7" s="19"/>
      <c r="AE7" s="19"/>
      <c r="AF7" s="19"/>
      <c r="AG7" s="19"/>
      <c r="AH7" s="19"/>
      <c r="AI7" s="19"/>
      <c r="AJ7" s="19"/>
    </row>
    <row r="8" spans="1:36" ht="13.2">
      <c r="A8" s="16" t="s">
        <v>26</v>
      </c>
      <c r="B8" s="16" t="s">
        <v>41</v>
      </c>
      <c r="C8" s="16" t="s">
        <v>42</v>
      </c>
      <c r="D8" s="46" t="s">
        <v>167</v>
      </c>
      <c r="E8" s="46" t="s">
        <v>159</v>
      </c>
      <c r="F8" s="16" t="s">
        <v>140</v>
      </c>
      <c r="G8" s="49">
        <v>0.60416666666666663</v>
      </c>
      <c r="H8" s="51">
        <v>0</v>
      </c>
      <c r="I8" s="16" t="s">
        <v>140</v>
      </c>
      <c r="J8" s="16" t="s">
        <v>107</v>
      </c>
      <c r="K8" s="16">
        <v>4</v>
      </c>
      <c r="L8" s="16" t="s">
        <v>29</v>
      </c>
      <c r="M8" s="24">
        <f t="shared" si="0"/>
        <v>4</v>
      </c>
      <c r="N8" s="57" t="e">
        <f>M8/#REF!</f>
        <v>#REF!</v>
      </c>
      <c r="O8" s="16"/>
      <c r="P8" s="58"/>
      <c r="Q8" s="58"/>
      <c r="T8" s="19"/>
      <c r="U8" s="19"/>
      <c r="V8" s="19"/>
      <c r="W8" s="19"/>
      <c r="X8" s="19"/>
      <c r="Y8" s="19"/>
      <c r="Z8" s="19"/>
      <c r="AA8" s="19"/>
      <c r="AB8" s="19"/>
      <c r="AC8" s="19"/>
      <c r="AD8" s="19"/>
      <c r="AE8" s="19"/>
      <c r="AF8" s="19"/>
      <c r="AG8" s="19"/>
      <c r="AH8" s="19"/>
      <c r="AI8" s="19"/>
      <c r="AJ8" s="19"/>
    </row>
    <row r="9" spans="1:36" ht="13.2">
      <c r="A9" s="25" t="s">
        <v>44</v>
      </c>
      <c r="B9" s="16" t="s">
        <v>46</v>
      </c>
      <c r="C9" s="16" t="s">
        <v>47</v>
      </c>
      <c r="D9" s="46" t="s">
        <v>173</v>
      </c>
      <c r="E9" s="46" t="s">
        <v>174</v>
      </c>
      <c r="F9" s="16" t="s">
        <v>140</v>
      </c>
      <c r="G9" s="72">
        <v>0.65277777777777779</v>
      </c>
      <c r="H9" s="79"/>
      <c r="I9" s="16" t="s">
        <v>140</v>
      </c>
      <c r="J9" s="16" t="s">
        <v>140</v>
      </c>
      <c r="K9" s="16">
        <v>12</v>
      </c>
      <c r="L9" s="16" t="s">
        <v>29</v>
      </c>
      <c r="M9" s="24">
        <f t="shared" si="0"/>
        <v>12</v>
      </c>
      <c r="N9" s="57" t="e">
        <f>M9/#REF!</f>
        <v>#REF!</v>
      </c>
      <c r="O9" s="19"/>
      <c r="P9" s="58"/>
      <c r="Q9" s="58"/>
      <c r="T9" s="19"/>
      <c r="U9" s="19"/>
      <c r="V9" s="19"/>
      <c r="W9" s="19"/>
      <c r="X9" s="19"/>
      <c r="Y9" s="19"/>
      <c r="Z9" s="19"/>
      <c r="AA9" s="19"/>
      <c r="AB9" s="19"/>
      <c r="AC9" s="19"/>
      <c r="AD9" s="19"/>
      <c r="AE9" s="19"/>
      <c r="AF9" s="19"/>
      <c r="AG9" s="19"/>
      <c r="AH9" s="19"/>
      <c r="AI9" s="19"/>
      <c r="AJ9" s="19"/>
    </row>
    <row r="10" spans="1:36" ht="13.2">
      <c r="A10" s="25" t="s">
        <v>44</v>
      </c>
      <c r="B10" s="16" t="s">
        <v>48</v>
      </c>
      <c r="C10" s="16" t="s">
        <v>49</v>
      </c>
      <c r="D10" s="46" t="s">
        <v>179</v>
      </c>
      <c r="E10" s="46" t="s">
        <v>174</v>
      </c>
      <c r="F10" s="16" t="s">
        <v>140</v>
      </c>
      <c r="G10" s="72">
        <v>0.65277777777777779</v>
      </c>
      <c r="H10" s="79"/>
      <c r="I10" s="16" t="s">
        <v>140</v>
      </c>
      <c r="J10" s="16" t="s">
        <v>107</v>
      </c>
      <c r="K10" s="16">
        <v>5</v>
      </c>
      <c r="L10" s="4" t="s">
        <v>29</v>
      </c>
      <c r="M10" s="24">
        <f t="shared" si="0"/>
        <v>5</v>
      </c>
      <c r="N10" s="57" t="e">
        <f>M10/#REF!</f>
        <v>#REF!</v>
      </c>
      <c r="O10" s="19"/>
      <c r="P10" s="58"/>
      <c r="Q10" s="58"/>
      <c r="T10" s="19"/>
      <c r="U10" s="19"/>
      <c r="V10" s="19"/>
      <c r="W10" s="19"/>
      <c r="X10" s="19"/>
      <c r="Y10" s="19"/>
      <c r="Z10" s="19"/>
      <c r="AA10" s="19"/>
      <c r="AB10" s="19"/>
      <c r="AC10" s="19"/>
      <c r="AD10" s="19"/>
      <c r="AE10" s="19"/>
      <c r="AF10" s="19"/>
      <c r="AG10" s="19"/>
      <c r="AH10" s="19"/>
      <c r="AI10" s="19"/>
      <c r="AJ10" s="19"/>
    </row>
    <row r="11" spans="1:36" ht="13.2">
      <c r="A11" s="25" t="s">
        <v>44</v>
      </c>
      <c r="B11" s="16" t="s">
        <v>54</v>
      </c>
      <c r="C11" s="16" t="s">
        <v>55</v>
      </c>
      <c r="D11" s="46" t="s">
        <v>182</v>
      </c>
      <c r="E11" s="46" t="s">
        <v>174</v>
      </c>
      <c r="F11" s="16" t="s">
        <v>140</v>
      </c>
      <c r="G11" s="72">
        <v>0.65277777777777779</v>
      </c>
      <c r="H11" s="79"/>
      <c r="I11" s="16" t="s">
        <v>140</v>
      </c>
      <c r="J11" s="16" t="s">
        <v>107</v>
      </c>
      <c r="K11" s="4">
        <v>12</v>
      </c>
      <c r="L11" s="16">
        <v>8</v>
      </c>
      <c r="M11" s="24">
        <f t="shared" si="0"/>
        <v>20</v>
      </c>
      <c r="N11" s="57" t="e">
        <f>M11/#REF!</f>
        <v>#REF!</v>
      </c>
      <c r="O11" s="19"/>
      <c r="P11" s="58"/>
      <c r="Q11" s="58"/>
      <c r="T11" s="19"/>
      <c r="U11" s="19"/>
      <c r="V11" s="19"/>
      <c r="W11" s="19"/>
      <c r="X11" s="19"/>
      <c r="Y11" s="19"/>
      <c r="Z11" s="19"/>
      <c r="AA11" s="19"/>
      <c r="AB11" s="19"/>
      <c r="AC11" s="19"/>
      <c r="AD11" s="19"/>
      <c r="AE11" s="19"/>
      <c r="AF11" s="19"/>
      <c r="AG11" s="19"/>
      <c r="AH11" s="19"/>
      <c r="AI11" s="19"/>
      <c r="AJ11" s="19"/>
    </row>
    <row r="12" spans="1:36" ht="13.2">
      <c r="A12" s="25" t="s">
        <v>44</v>
      </c>
      <c r="B12" s="16" t="s">
        <v>56</v>
      </c>
      <c r="C12" s="16" t="s">
        <v>57</v>
      </c>
      <c r="D12" s="46" t="s">
        <v>186</v>
      </c>
      <c r="E12" s="46" t="s">
        <v>174</v>
      </c>
      <c r="F12" s="16" t="s">
        <v>140</v>
      </c>
      <c r="G12" s="72">
        <v>0.65277777777777779</v>
      </c>
      <c r="H12" s="79"/>
      <c r="I12" s="16" t="s">
        <v>140</v>
      </c>
      <c r="J12" s="16" t="s">
        <v>107</v>
      </c>
      <c r="K12" s="16">
        <v>5</v>
      </c>
      <c r="L12" s="16">
        <v>1</v>
      </c>
      <c r="M12" s="24">
        <f t="shared" si="0"/>
        <v>6</v>
      </c>
      <c r="N12" s="57" t="e">
        <f>M12/#REF!</f>
        <v>#REF!</v>
      </c>
      <c r="O12" s="19"/>
      <c r="P12" s="58"/>
      <c r="Q12" s="58"/>
      <c r="T12" s="19"/>
      <c r="U12" s="19"/>
      <c r="V12" s="19"/>
      <c r="W12" s="19"/>
      <c r="X12" s="19"/>
      <c r="Y12" s="19"/>
      <c r="Z12" s="19"/>
      <c r="AA12" s="19"/>
      <c r="AB12" s="19"/>
      <c r="AC12" s="19"/>
      <c r="AD12" s="19"/>
      <c r="AE12" s="19"/>
      <c r="AF12" s="19"/>
      <c r="AG12" s="19"/>
      <c r="AH12" s="19"/>
      <c r="AI12" s="19"/>
      <c r="AJ12" s="19"/>
    </row>
    <row r="13" spans="1:36" ht="13.2">
      <c r="A13" s="25" t="s">
        <v>44</v>
      </c>
      <c r="B13" s="16" t="s">
        <v>58</v>
      </c>
      <c r="C13" s="16" t="s">
        <v>59</v>
      </c>
      <c r="D13" s="46" t="s">
        <v>193</v>
      </c>
      <c r="E13" s="46" t="s">
        <v>195</v>
      </c>
      <c r="F13" s="16" t="s">
        <v>140</v>
      </c>
      <c r="G13" s="49">
        <v>0.69791666666666663</v>
      </c>
      <c r="H13" s="51"/>
      <c r="I13" s="16" t="s">
        <v>140</v>
      </c>
      <c r="J13" s="16" t="s">
        <v>107</v>
      </c>
      <c r="K13" s="16" t="s">
        <v>29</v>
      </c>
      <c r="L13" s="16" t="s">
        <v>29</v>
      </c>
      <c r="M13" s="24">
        <f t="shared" si="0"/>
        <v>0</v>
      </c>
      <c r="N13" s="57" t="e">
        <f>M13/#REF!</f>
        <v>#REF!</v>
      </c>
      <c r="O13" s="19"/>
      <c r="P13" s="58"/>
      <c r="Q13" s="58"/>
      <c r="T13" s="19"/>
      <c r="U13" s="19"/>
      <c r="V13" s="19"/>
      <c r="W13" s="19"/>
      <c r="X13" s="19"/>
      <c r="Y13" s="19"/>
      <c r="Z13" s="19"/>
      <c r="AA13" s="19"/>
      <c r="AB13" s="19"/>
      <c r="AC13" s="19"/>
      <c r="AD13" s="19"/>
      <c r="AE13" s="19"/>
      <c r="AF13" s="19"/>
      <c r="AG13" s="19"/>
      <c r="AH13" s="19"/>
      <c r="AI13" s="19"/>
      <c r="AJ13" s="19"/>
    </row>
    <row r="14" spans="1:36" ht="13.2">
      <c r="A14" s="4" t="s">
        <v>44</v>
      </c>
      <c r="B14" s="16" t="s">
        <v>60</v>
      </c>
      <c r="C14" s="16" t="s">
        <v>61</v>
      </c>
      <c r="D14" s="46" t="s">
        <v>200</v>
      </c>
      <c r="E14" s="46" t="s">
        <v>195</v>
      </c>
      <c r="F14" s="16" t="s">
        <v>107</v>
      </c>
      <c r="G14" s="49"/>
      <c r="H14" s="79"/>
      <c r="I14" s="16" t="s">
        <v>107</v>
      </c>
      <c r="J14" s="16" t="s">
        <v>107</v>
      </c>
      <c r="K14" s="16"/>
      <c r="L14" s="16"/>
      <c r="M14" s="24">
        <f t="shared" si="0"/>
        <v>0</v>
      </c>
      <c r="N14" s="57" t="e">
        <f>M14/#REF!</f>
        <v>#REF!</v>
      </c>
      <c r="O14" s="19"/>
      <c r="P14" s="58"/>
      <c r="Q14" s="58"/>
      <c r="T14" s="19"/>
      <c r="U14" s="19"/>
      <c r="V14" s="19"/>
      <c r="W14" s="19"/>
      <c r="X14" s="19"/>
      <c r="Y14" s="19"/>
      <c r="Z14" s="19"/>
      <c r="AA14" s="19"/>
      <c r="AB14" s="19"/>
      <c r="AC14" s="19"/>
      <c r="AD14" s="19"/>
      <c r="AE14" s="19"/>
      <c r="AF14" s="19"/>
      <c r="AG14" s="19"/>
      <c r="AH14" s="19"/>
      <c r="AI14" s="19"/>
      <c r="AJ14" s="19"/>
    </row>
    <row r="15" spans="1:36" ht="13.2">
      <c r="A15" s="25" t="s">
        <v>44</v>
      </c>
      <c r="B15" s="16" t="s">
        <v>62</v>
      </c>
      <c r="C15" s="16" t="s">
        <v>63</v>
      </c>
      <c r="D15" s="46" t="s">
        <v>207</v>
      </c>
      <c r="E15" s="46" t="s">
        <v>195</v>
      </c>
      <c r="F15" s="16" t="s">
        <v>107</v>
      </c>
      <c r="G15" s="49"/>
      <c r="H15" s="79"/>
      <c r="I15" s="16" t="s">
        <v>107</v>
      </c>
      <c r="J15" s="16" t="s">
        <v>107</v>
      </c>
      <c r="K15" s="16">
        <v>9</v>
      </c>
      <c r="L15" s="16"/>
      <c r="M15" s="24">
        <f t="shared" si="0"/>
        <v>9</v>
      </c>
      <c r="N15" s="57" t="e">
        <f>M15/#REF!</f>
        <v>#REF!</v>
      </c>
      <c r="O15" s="16"/>
      <c r="P15" s="58"/>
      <c r="Q15" s="58"/>
      <c r="T15" s="19"/>
      <c r="U15" s="19"/>
      <c r="V15" s="19"/>
      <c r="W15" s="19"/>
      <c r="X15" s="19"/>
      <c r="Y15" s="19"/>
      <c r="Z15" s="19"/>
      <c r="AA15" s="19"/>
      <c r="AB15" s="19"/>
      <c r="AC15" s="19"/>
      <c r="AD15" s="19"/>
      <c r="AE15" s="19"/>
      <c r="AF15" s="19"/>
      <c r="AG15" s="19"/>
      <c r="AH15" s="19"/>
      <c r="AI15" s="19"/>
      <c r="AJ15" s="19"/>
    </row>
    <row r="16" spans="1:36" ht="13.2">
      <c r="A16" s="16" t="s">
        <v>64</v>
      </c>
      <c r="B16" s="16" t="s">
        <v>65</v>
      </c>
      <c r="C16" s="16" t="s">
        <v>66</v>
      </c>
      <c r="D16" s="46" t="s">
        <v>213</v>
      </c>
      <c r="E16" s="46" t="s">
        <v>214</v>
      </c>
      <c r="F16" s="16" t="s">
        <v>140</v>
      </c>
      <c r="G16" s="82">
        <v>0.64861111111111114</v>
      </c>
      <c r="H16" s="79"/>
      <c r="I16" s="16" t="s">
        <v>140</v>
      </c>
      <c r="J16" s="16" t="s">
        <v>140</v>
      </c>
      <c r="K16" s="16">
        <v>6</v>
      </c>
      <c r="L16" s="16">
        <v>2</v>
      </c>
      <c r="M16" s="24">
        <f t="shared" si="0"/>
        <v>8</v>
      </c>
      <c r="N16" s="57" t="e">
        <f>M16/#REF!</f>
        <v>#REF!</v>
      </c>
      <c r="O16" s="19"/>
      <c r="P16" s="58"/>
      <c r="Q16" s="58"/>
      <c r="T16" s="19"/>
      <c r="U16" s="19"/>
      <c r="V16" s="19"/>
      <c r="W16" s="19"/>
      <c r="X16" s="19"/>
      <c r="Y16" s="19"/>
      <c r="Z16" s="19"/>
      <c r="AA16" s="19"/>
      <c r="AB16" s="19"/>
      <c r="AC16" s="19"/>
      <c r="AD16" s="19"/>
      <c r="AE16" s="19"/>
      <c r="AF16" s="19"/>
      <c r="AG16" s="19"/>
      <c r="AH16" s="19"/>
      <c r="AI16" s="19"/>
      <c r="AJ16" s="19"/>
    </row>
    <row r="17" spans="1:36" ht="13.2">
      <c r="A17" s="16" t="s">
        <v>64</v>
      </c>
      <c r="B17" s="16" t="s">
        <v>68</v>
      </c>
      <c r="C17" s="16" t="s">
        <v>69</v>
      </c>
      <c r="D17" s="46" t="s">
        <v>218</v>
      </c>
      <c r="E17" s="46" t="s">
        <v>214</v>
      </c>
      <c r="F17" s="16" t="s">
        <v>140</v>
      </c>
      <c r="G17" s="72">
        <v>0.65138888888888891</v>
      </c>
      <c r="H17" s="51"/>
      <c r="I17" s="16" t="s">
        <v>140</v>
      </c>
      <c r="J17" s="16" t="s">
        <v>107</v>
      </c>
      <c r="K17" s="16">
        <v>12</v>
      </c>
      <c r="L17" s="16">
        <v>1</v>
      </c>
      <c r="M17" s="24">
        <f t="shared" si="0"/>
        <v>13</v>
      </c>
      <c r="N17" s="57" t="e">
        <f>M17/#REF!</f>
        <v>#REF!</v>
      </c>
      <c r="O17" s="16"/>
      <c r="P17" s="58"/>
      <c r="Q17" s="58"/>
      <c r="T17" s="19"/>
      <c r="U17" s="19"/>
      <c r="V17" s="19"/>
      <c r="W17" s="19"/>
      <c r="X17" s="19"/>
      <c r="Y17" s="19"/>
      <c r="Z17" s="19"/>
      <c r="AA17" s="19"/>
      <c r="AB17" s="19"/>
      <c r="AC17" s="19"/>
      <c r="AD17" s="19"/>
      <c r="AE17" s="19"/>
      <c r="AF17" s="19"/>
      <c r="AG17" s="19"/>
      <c r="AH17" s="19"/>
      <c r="AI17" s="19"/>
      <c r="AJ17" s="19"/>
    </row>
    <row r="18" spans="1:36" ht="13.2">
      <c r="A18" s="16" t="s">
        <v>64</v>
      </c>
      <c r="B18" s="16" t="s">
        <v>70</v>
      </c>
      <c r="C18" s="16" t="s">
        <v>71</v>
      </c>
      <c r="D18" s="46" t="s">
        <v>220</v>
      </c>
      <c r="E18" s="46" t="s">
        <v>214</v>
      </c>
      <c r="F18" s="16" t="s">
        <v>140</v>
      </c>
      <c r="G18" s="72">
        <v>0.65277777777777779</v>
      </c>
      <c r="H18" s="51"/>
      <c r="I18" s="16" t="s">
        <v>140</v>
      </c>
      <c r="J18" s="16" t="s">
        <v>107</v>
      </c>
      <c r="K18" s="16">
        <v>12</v>
      </c>
      <c r="L18" s="16">
        <v>7</v>
      </c>
      <c r="M18" s="24">
        <f t="shared" si="0"/>
        <v>19</v>
      </c>
      <c r="N18" s="57" t="e">
        <f>M18/#REF!</f>
        <v>#REF!</v>
      </c>
      <c r="O18" s="19"/>
      <c r="P18" s="58"/>
      <c r="Q18" s="58"/>
      <c r="T18" s="19"/>
      <c r="U18" s="19"/>
      <c r="V18" s="19"/>
      <c r="W18" s="19"/>
      <c r="X18" s="19"/>
      <c r="Y18" s="19"/>
      <c r="Z18" s="19"/>
      <c r="AA18" s="19"/>
      <c r="AB18" s="19"/>
      <c r="AC18" s="19"/>
      <c r="AD18" s="19"/>
      <c r="AE18" s="19"/>
      <c r="AF18" s="19"/>
      <c r="AG18" s="19"/>
      <c r="AH18" s="19"/>
      <c r="AI18" s="19"/>
      <c r="AJ18" s="19"/>
    </row>
    <row r="19" spans="1:36" ht="13.2">
      <c r="A19" s="16" t="s">
        <v>64</v>
      </c>
      <c r="B19" s="16" t="s">
        <v>72</v>
      </c>
      <c r="C19" s="16" t="s">
        <v>73</v>
      </c>
      <c r="D19" s="46" t="s">
        <v>225</v>
      </c>
      <c r="E19" s="46" t="s">
        <v>214</v>
      </c>
      <c r="F19" s="16" t="s">
        <v>140</v>
      </c>
      <c r="G19" s="72">
        <v>0.64930555555555558</v>
      </c>
      <c r="H19" s="51"/>
      <c r="I19" s="16" t="s">
        <v>140</v>
      </c>
      <c r="J19" s="16" t="s">
        <v>107</v>
      </c>
      <c r="K19" s="16">
        <v>9</v>
      </c>
      <c r="L19" s="16" t="s">
        <v>29</v>
      </c>
      <c r="M19" s="24">
        <f t="shared" si="0"/>
        <v>9</v>
      </c>
      <c r="N19" s="57" t="e">
        <f>M19/#REF!</f>
        <v>#REF!</v>
      </c>
      <c r="O19" s="19"/>
      <c r="P19" s="58"/>
      <c r="Q19" s="58"/>
      <c r="T19" s="19"/>
      <c r="U19" s="19"/>
      <c r="V19" s="19"/>
      <c r="W19" s="19"/>
      <c r="X19" s="19"/>
      <c r="Y19" s="19"/>
      <c r="Z19" s="19"/>
      <c r="AA19" s="19"/>
      <c r="AB19" s="19"/>
      <c r="AC19" s="19"/>
      <c r="AD19" s="19"/>
      <c r="AE19" s="19"/>
      <c r="AF19" s="19"/>
      <c r="AG19" s="19"/>
      <c r="AH19" s="19"/>
      <c r="AI19" s="19"/>
      <c r="AJ19" s="19"/>
    </row>
    <row r="20" spans="1:36" ht="13.2">
      <c r="A20" s="16" t="s">
        <v>64</v>
      </c>
      <c r="B20" s="16" t="s">
        <v>74</v>
      </c>
      <c r="C20" s="16" t="s">
        <v>75</v>
      </c>
      <c r="D20" s="46" t="s">
        <v>230</v>
      </c>
      <c r="E20" s="46" t="s">
        <v>231</v>
      </c>
      <c r="F20" s="16" t="s">
        <v>107</v>
      </c>
      <c r="G20" s="49"/>
      <c r="H20" s="51"/>
      <c r="I20" s="16"/>
      <c r="J20" s="16"/>
      <c r="K20" s="16" t="s">
        <v>29</v>
      </c>
      <c r="L20" s="16" t="s">
        <v>29</v>
      </c>
      <c r="M20" s="24">
        <f t="shared" si="0"/>
        <v>0</v>
      </c>
      <c r="N20" s="57" t="e">
        <f>M20/#REF!</f>
        <v>#REF!</v>
      </c>
      <c r="O20" s="19"/>
      <c r="P20" s="58"/>
      <c r="Q20" s="58"/>
      <c r="T20" s="19"/>
      <c r="U20" s="19"/>
      <c r="V20" s="19"/>
      <c r="W20" s="19"/>
      <c r="X20" s="19"/>
      <c r="Y20" s="19"/>
      <c r="Z20" s="19"/>
      <c r="AA20" s="19"/>
      <c r="AB20" s="19"/>
      <c r="AC20" s="19"/>
      <c r="AD20" s="19"/>
      <c r="AE20" s="19"/>
      <c r="AF20" s="19"/>
      <c r="AG20" s="19"/>
      <c r="AH20" s="19"/>
      <c r="AI20" s="19"/>
      <c r="AJ20" s="19"/>
    </row>
    <row r="21" spans="1:36" ht="13.2">
      <c r="A21" s="16" t="s">
        <v>64</v>
      </c>
      <c r="B21" s="16" t="s">
        <v>78</v>
      </c>
      <c r="C21" s="16" t="s">
        <v>80</v>
      </c>
      <c r="D21" s="46" t="s">
        <v>237</v>
      </c>
      <c r="E21" s="46" t="s">
        <v>231</v>
      </c>
      <c r="F21" s="16" t="s">
        <v>140</v>
      </c>
      <c r="G21" s="49">
        <v>0.69791666666666663</v>
      </c>
      <c r="H21" s="79"/>
      <c r="I21" s="16" t="s">
        <v>140</v>
      </c>
      <c r="J21" s="16" t="s">
        <v>107</v>
      </c>
      <c r="K21" s="16">
        <v>3</v>
      </c>
      <c r="L21" s="16">
        <v>0</v>
      </c>
      <c r="M21" s="24">
        <f t="shared" si="0"/>
        <v>3</v>
      </c>
      <c r="N21" s="57" t="e">
        <f>M21/#REF!</f>
        <v>#REF!</v>
      </c>
      <c r="O21" s="19"/>
      <c r="P21" s="58"/>
      <c r="Q21" s="58"/>
      <c r="T21" s="19"/>
      <c r="U21" s="19"/>
      <c r="V21" s="19"/>
      <c r="W21" s="19"/>
      <c r="X21" s="19"/>
      <c r="Y21" s="19"/>
      <c r="Z21" s="19"/>
      <c r="AA21" s="19"/>
      <c r="AB21" s="19"/>
      <c r="AC21" s="19"/>
      <c r="AD21" s="19"/>
      <c r="AE21" s="19"/>
      <c r="AF21" s="19"/>
      <c r="AG21" s="19"/>
      <c r="AH21" s="19"/>
      <c r="AI21" s="19"/>
      <c r="AJ21" s="19"/>
    </row>
    <row r="22" spans="1:36" ht="13.2">
      <c r="A22" s="16" t="s">
        <v>64</v>
      </c>
      <c r="B22" s="4" t="s">
        <v>81</v>
      </c>
      <c r="C22" s="16" t="s">
        <v>82</v>
      </c>
      <c r="D22" s="46" t="s">
        <v>241</v>
      </c>
      <c r="E22" s="46" t="s">
        <v>231</v>
      </c>
      <c r="F22" s="16" t="s">
        <v>140</v>
      </c>
      <c r="G22" s="49">
        <v>0.69722222222222219</v>
      </c>
      <c r="H22" s="79"/>
      <c r="I22" s="16" t="s">
        <v>107</v>
      </c>
      <c r="J22" s="16" t="s">
        <v>107</v>
      </c>
      <c r="K22" s="16">
        <v>6</v>
      </c>
      <c r="L22" s="16" t="s">
        <v>29</v>
      </c>
      <c r="M22" s="24">
        <f t="shared" si="0"/>
        <v>6</v>
      </c>
      <c r="N22" s="57" t="e">
        <f>M22/#REF!</f>
        <v>#REF!</v>
      </c>
      <c r="O22" s="19"/>
      <c r="P22" s="58"/>
      <c r="Q22" s="58"/>
      <c r="T22" s="19"/>
      <c r="U22" s="19"/>
      <c r="V22" s="19"/>
      <c r="W22" s="19"/>
      <c r="X22" s="19"/>
      <c r="Y22" s="19"/>
      <c r="Z22" s="19"/>
      <c r="AA22" s="19"/>
      <c r="AB22" s="19"/>
      <c r="AC22" s="19"/>
      <c r="AD22" s="19"/>
      <c r="AE22" s="19"/>
      <c r="AF22" s="19"/>
      <c r="AG22" s="19"/>
      <c r="AH22" s="19"/>
      <c r="AI22" s="19"/>
      <c r="AJ22" s="19"/>
    </row>
    <row r="23" spans="1:36" ht="13.2">
      <c r="A23" s="16" t="s">
        <v>84</v>
      </c>
      <c r="B23" s="16" t="s">
        <v>85</v>
      </c>
      <c r="C23" s="16" t="s">
        <v>86</v>
      </c>
      <c r="D23" s="46" t="s">
        <v>244</v>
      </c>
      <c r="E23" s="46" t="s">
        <v>245</v>
      </c>
      <c r="F23" s="16" t="s">
        <v>107</v>
      </c>
      <c r="G23" s="49"/>
      <c r="H23" s="51"/>
      <c r="I23" s="51"/>
      <c r="J23" s="16"/>
      <c r="K23" s="16" t="s">
        <v>29</v>
      </c>
      <c r="L23" s="64" t="s">
        <v>29</v>
      </c>
      <c r="M23" s="24">
        <f t="shared" si="0"/>
        <v>0</v>
      </c>
      <c r="N23" s="57" t="e">
        <f>M23/#REF!</f>
        <v>#REF!</v>
      </c>
      <c r="O23" s="19"/>
      <c r="P23" s="58"/>
      <c r="Q23" s="58"/>
      <c r="T23" s="19"/>
      <c r="U23" s="19"/>
      <c r="V23" s="19"/>
      <c r="W23" s="19"/>
      <c r="X23" s="19"/>
      <c r="Y23" s="19"/>
      <c r="Z23" s="19"/>
      <c r="AA23" s="19"/>
      <c r="AB23" s="19"/>
      <c r="AC23" s="19"/>
      <c r="AD23" s="19"/>
      <c r="AE23" s="19"/>
      <c r="AF23" s="19"/>
      <c r="AG23" s="19"/>
      <c r="AH23" s="19"/>
      <c r="AI23" s="19"/>
      <c r="AJ23" s="19"/>
    </row>
    <row r="24" spans="1:36" ht="13.2">
      <c r="A24" s="16" t="s">
        <v>84</v>
      </c>
      <c r="B24" s="16" t="s">
        <v>91</v>
      </c>
      <c r="C24" s="16" t="s">
        <v>92</v>
      </c>
      <c r="D24" s="46" t="s">
        <v>251</v>
      </c>
      <c r="E24" s="46" t="s">
        <v>245</v>
      </c>
      <c r="F24" s="16" t="s">
        <v>140</v>
      </c>
      <c r="G24" s="49">
        <v>0.5625</v>
      </c>
      <c r="H24" s="51"/>
      <c r="I24" s="16" t="s">
        <v>140</v>
      </c>
      <c r="J24" s="16" t="s">
        <v>107</v>
      </c>
      <c r="K24" s="16" t="s">
        <v>29</v>
      </c>
      <c r="L24" s="16" t="s">
        <v>29</v>
      </c>
      <c r="M24" s="24">
        <f t="shared" si="0"/>
        <v>0</v>
      </c>
      <c r="N24" s="57" t="e">
        <f>M24/#REF!</f>
        <v>#REF!</v>
      </c>
      <c r="O24" s="19"/>
      <c r="P24" s="58"/>
      <c r="Q24" s="58"/>
      <c r="T24" s="19"/>
      <c r="U24" s="19"/>
      <c r="V24" s="19"/>
      <c r="W24" s="19"/>
      <c r="X24" s="19"/>
      <c r="Y24" s="19"/>
      <c r="Z24" s="19"/>
      <c r="AA24" s="19"/>
      <c r="AB24" s="19"/>
      <c r="AC24" s="19"/>
      <c r="AD24" s="19"/>
      <c r="AE24" s="19"/>
      <c r="AF24" s="19"/>
      <c r="AG24" s="19"/>
      <c r="AH24" s="19"/>
      <c r="AI24" s="19"/>
      <c r="AJ24" s="19"/>
    </row>
    <row r="25" spans="1:36" ht="13.2">
      <c r="A25" s="16" t="s">
        <v>84</v>
      </c>
      <c r="B25" s="16" t="s">
        <v>95</v>
      </c>
      <c r="C25" s="16" t="s">
        <v>96</v>
      </c>
      <c r="D25" s="46" t="s">
        <v>259</v>
      </c>
      <c r="E25" s="46" t="s">
        <v>245</v>
      </c>
      <c r="F25" s="16" t="s">
        <v>140</v>
      </c>
      <c r="G25" s="49">
        <v>0.5625</v>
      </c>
      <c r="H25" s="51"/>
      <c r="I25" s="16" t="s">
        <v>140</v>
      </c>
      <c r="J25" s="16" t="s">
        <v>140</v>
      </c>
      <c r="K25" s="64">
        <v>8</v>
      </c>
      <c r="L25" s="64" t="s">
        <v>29</v>
      </c>
      <c r="M25" s="24">
        <f t="shared" si="0"/>
        <v>8</v>
      </c>
      <c r="N25" s="57" t="e">
        <f>M25/#REF!</f>
        <v>#REF!</v>
      </c>
      <c r="O25" s="16"/>
      <c r="P25" s="58"/>
      <c r="Q25" s="58"/>
      <c r="T25" s="19"/>
      <c r="U25" s="19"/>
      <c r="V25" s="19"/>
      <c r="W25" s="19"/>
      <c r="X25" s="19"/>
      <c r="Y25" s="19"/>
      <c r="Z25" s="19"/>
      <c r="AA25" s="19"/>
      <c r="AB25" s="19"/>
      <c r="AC25" s="19"/>
      <c r="AD25" s="19"/>
      <c r="AE25" s="19"/>
      <c r="AF25" s="19"/>
      <c r="AG25" s="19"/>
      <c r="AH25" s="19"/>
      <c r="AI25" s="19"/>
      <c r="AJ25" s="19"/>
    </row>
    <row r="26" spans="1:36" ht="13.2">
      <c r="A26" s="16" t="s">
        <v>84</v>
      </c>
      <c r="B26" s="16" t="s">
        <v>99</v>
      </c>
      <c r="C26" s="16" t="s">
        <v>100</v>
      </c>
      <c r="D26" s="46" t="s">
        <v>262</v>
      </c>
      <c r="E26" s="46" t="s">
        <v>245</v>
      </c>
      <c r="F26" s="16" t="s">
        <v>140</v>
      </c>
      <c r="G26" s="49">
        <v>0.5625</v>
      </c>
      <c r="H26" s="51"/>
      <c r="I26" s="16" t="s">
        <v>140</v>
      </c>
      <c r="J26" s="16" t="s">
        <v>107</v>
      </c>
      <c r="K26" s="16" t="s">
        <v>29</v>
      </c>
      <c r="L26" s="64" t="s">
        <v>29</v>
      </c>
      <c r="M26" s="24">
        <f t="shared" si="0"/>
        <v>0</v>
      </c>
      <c r="N26" s="57" t="e">
        <f>M26/#REF!</f>
        <v>#REF!</v>
      </c>
      <c r="O26" s="19"/>
      <c r="P26" s="58"/>
      <c r="Q26" s="58"/>
      <c r="T26" s="19"/>
      <c r="U26" s="19"/>
      <c r="V26" s="19"/>
      <c r="W26" s="19"/>
      <c r="X26" s="19"/>
      <c r="Y26" s="19"/>
      <c r="Z26" s="19"/>
      <c r="AA26" s="19"/>
      <c r="AB26" s="19"/>
      <c r="AC26" s="19"/>
      <c r="AD26" s="19"/>
      <c r="AE26" s="19"/>
      <c r="AF26" s="19"/>
      <c r="AG26" s="19"/>
      <c r="AH26" s="19"/>
      <c r="AI26" s="19"/>
      <c r="AJ26" s="19"/>
    </row>
    <row r="27" spans="1:36" ht="13.2">
      <c r="A27" s="16" t="s">
        <v>84</v>
      </c>
      <c r="B27" s="16" t="s">
        <v>111</v>
      </c>
      <c r="C27" s="16" t="s">
        <v>114</v>
      </c>
      <c r="D27" s="46" t="s">
        <v>271</v>
      </c>
      <c r="E27" s="46" t="s">
        <v>272</v>
      </c>
      <c r="F27" s="16" t="s">
        <v>140</v>
      </c>
      <c r="G27" s="82">
        <v>0.65</v>
      </c>
      <c r="H27" s="51">
        <v>1</v>
      </c>
      <c r="I27" s="16" t="s">
        <v>140</v>
      </c>
      <c r="J27" s="16" t="s">
        <v>107</v>
      </c>
      <c r="K27" s="16">
        <v>3</v>
      </c>
      <c r="L27" s="64">
        <v>0</v>
      </c>
      <c r="M27" s="24">
        <f t="shared" si="0"/>
        <v>3</v>
      </c>
      <c r="N27" s="57" t="e">
        <f>M27/#REF!</f>
        <v>#REF!</v>
      </c>
      <c r="O27" s="19"/>
      <c r="P27" s="58"/>
      <c r="Q27" s="58"/>
      <c r="T27" s="19"/>
      <c r="U27" s="19"/>
      <c r="V27" s="19"/>
      <c r="W27" s="19"/>
      <c r="X27" s="19"/>
      <c r="Y27" s="19"/>
      <c r="Z27" s="19"/>
      <c r="AA27" s="19"/>
      <c r="AB27" s="19"/>
      <c r="AC27" s="19"/>
      <c r="AD27" s="19"/>
      <c r="AE27" s="19"/>
      <c r="AF27" s="19"/>
      <c r="AG27" s="19"/>
      <c r="AH27" s="19"/>
      <c r="AI27" s="19"/>
      <c r="AJ27" s="19"/>
    </row>
    <row r="28" spans="1:36" ht="13.2">
      <c r="A28" s="16" t="s">
        <v>84</v>
      </c>
      <c r="B28" s="16" t="s">
        <v>120</v>
      </c>
      <c r="C28" s="16" t="s">
        <v>121</v>
      </c>
      <c r="D28" s="46" t="s">
        <v>275</v>
      </c>
      <c r="E28" s="46" t="s">
        <v>272</v>
      </c>
      <c r="F28" s="16" t="s">
        <v>140</v>
      </c>
      <c r="G28" s="82">
        <v>0.64861111111111114</v>
      </c>
      <c r="H28" s="51"/>
      <c r="I28" s="16" t="s">
        <v>140</v>
      </c>
      <c r="J28" s="16" t="s">
        <v>107</v>
      </c>
      <c r="K28" s="16">
        <v>13</v>
      </c>
      <c r="L28" s="64" t="s">
        <v>29</v>
      </c>
      <c r="M28" s="24">
        <f t="shared" si="0"/>
        <v>13</v>
      </c>
      <c r="N28" s="57" t="e">
        <f>M28/#REF!</f>
        <v>#REF!</v>
      </c>
      <c r="O28" s="19"/>
      <c r="P28" s="58"/>
      <c r="Q28" s="58"/>
      <c r="T28" s="19"/>
      <c r="U28" s="19"/>
      <c r="V28" s="19"/>
      <c r="W28" s="19"/>
      <c r="X28" s="19"/>
      <c r="Y28" s="19"/>
      <c r="Z28" s="19"/>
      <c r="AA28" s="19"/>
      <c r="AB28" s="19"/>
      <c r="AC28" s="19"/>
      <c r="AD28" s="19"/>
      <c r="AE28" s="19"/>
      <c r="AF28" s="19"/>
      <c r="AG28" s="19"/>
      <c r="AH28" s="19"/>
      <c r="AI28" s="19"/>
      <c r="AJ28" s="19"/>
    </row>
    <row r="29" spans="1:36" ht="13.2">
      <c r="A29" s="16" t="s">
        <v>84</v>
      </c>
      <c r="B29" s="16" t="s">
        <v>124</v>
      </c>
      <c r="C29" s="16" t="s">
        <v>125</v>
      </c>
      <c r="D29" s="46" t="s">
        <v>276</v>
      </c>
      <c r="E29" s="46" t="s">
        <v>272</v>
      </c>
      <c r="F29" s="16" t="s">
        <v>140</v>
      </c>
      <c r="G29" s="82">
        <v>0.64930555555555558</v>
      </c>
      <c r="H29" s="79"/>
      <c r="I29" s="16" t="s">
        <v>140</v>
      </c>
      <c r="J29" s="16" t="s">
        <v>107</v>
      </c>
      <c r="K29" s="16" t="s">
        <v>29</v>
      </c>
      <c r="L29" s="64" t="s">
        <v>29</v>
      </c>
      <c r="M29" s="24">
        <f t="shared" si="0"/>
        <v>0</v>
      </c>
      <c r="N29" s="57" t="e">
        <f>M29/#REF!</f>
        <v>#REF!</v>
      </c>
      <c r="O29" s="19"/>
      <c r="P29" s="58"/>
      <c r="Q29" s="58"/>
      <c r="T29" s="19"/>
      <c r="U29" s="19"/>
      <c r="V29" s="19"/>
      <c r="W29" s="19"/>
      <c r="X29" s="19"/>
      <c r="Y29" s="19"/>
      <c r="Z29" s="19"/>
      <c r="AA29" s="19"/>
      <c r="AB29" s="19"/>
      <c r="AC29" s="19"/>
      <c r="AD29" s="19"/>
      <c r="AE29" s="19"/>
      <c r="AF29" s="19"/>
      <c r="AG29" s="19"/>
      <c r="AH29" s="19"/>
      <c r="AI29" s="19"/>
      <c r="AJ29" s="19"/>
    </row>
    <row r="30" spans="1:36" ht="13.2">
      <c r="A30" s="16" t="s">
        <v>84</v>
      </c>
      <c r="B30" s="25" t="s">
        <v>126</v>
      </c>
      <c r="C30" s="16" t="s">
        <v>127</v>
      </c>
      <c r="D30" s="46" t="s">
        <v>279</v>
      </c>
      <c r="E30" s="46" t="s">
        <v>272</v>
      </c>
      <c r="F30" s="16" t="s">
        <v>140</v>
      </c>
      <c r="G30" s="82">
        <v>0.64930555555555558</v>
      </c>
      <c r="H30" s="79"/>
      <c r="I30" s="16" t="s">
        <v>140</v>
      </c>
      <c r="J30" s="16" t="s">
        <v>107</v>
      </c>
      <c r="K30" s="16">
        <v>8</v>
      </c>
      <c r="L30" s="16">
        <v>2</v>
      </c>
      <c r="M30" s="24">
        <f t="shared" si="0"/>
        <v>10</v>
      </c>
      <c r="N30" s="57" t="e">
        <f>M30/#REF!</f>
        <v>#REF!</v>
      </c>
      <c r="O30" s="19"/>
      <c r="P30" s="58"/>
      <c r="Q30" s="58"/>
      <c r="T30" s="19"/>
      <c r="U30" s="19"/>
      <c r="V30" s="19"/>
      <c r="W30" s="19"/>
      <c r="X30" s="19"/>
      <c r="Y30" s="19"/>
      <c r="Z30" s="19"/>
      <c r="AA30" s="19"/>
      <c r="AB30" s="19"/>
      <c r="AC30" s="19"/>
      <c r="AD30" s="19"/>
      <c r="AE30" s="19"/>
      <c r="AF30" s="19"/>
      <c r="AG30" s="19"/>
      <c r="AH30" s="19"/>
      <c r="AI30" s="19"/>
      <c r="AJ30" s="19"/>
    </row>
    <row r="31" spans="1:36" ht="13.2">
      <c r="A31" s="16" t="s">
        <v>132</v>
      </c>
      <c r="B31" s="16" t="s">
        <v>133</v>
      </c>
      <c r="C31" s="16" t="s">
        <v>134</v>
      </c>
      <c r="D31" s="46" t="s">
        <v>289</v>
      </c>
      <c r="E31" s="46" t="s">
        <v>123</v>
      </c>
      <c r="F31" s="16" t="s">
        <v>140</v>
      </c>
      <c r="G31" s="91">
        <v>0.5625</v>
      </c>
      <c r="H31" s="51"/>
      <c r="I31" s="16" t="s">
        <v>140</v>
      </c>
      <c r="J31" s="16" t="s">
        <v>107</v>
      </c>
      <c r="K31" s="16">
        <v>9</v>
      </c>
      <c r="L31" s="16">
        <v>3</v>
      </c>
      <c r="M31" s="24">
        <f t="shared" si="0"/>
        <v>12</v>
      </c>
      <c r="N31" s="57" t="e">
        <f>M31/#REF!</f>
        <v>#REF!</v>
      </c>
      <c r="O31" s="16"/>
      <c r="P31" s="58"/>
      <c r="Q31" s="58"/>
      <c r="T31" s="19"/>
      <c r="U31" s="19"/>
      <c r="V31" s="19"/>
      <c r="W31" s="19"/>
      <c r="X31" s="19"/>
      <c r="Y31" s="19"/>
      <c r="Z31" s="19"/>
      <c r="AA31" s="19"/>
      <c r="AB31" s="19"/>
      <c r="AC31" s="19"/>
      <c r="AD31" s="19"/>
      <c r="AE31" s="19"/>
      <c r="AF31" s="19"/>
      <c r="AG31" s="19"/>
      <c r="AH31" s="19"/>
      <c r="AI31" s="19"/>
      <c r="AJ31" s="19"/>
    </row>
    <row r="32" spans="1:36" ht="13.2">
      <c r="A32" s="16" t="s">
        <v>132</v>
      </c>
      <c r="B32" s="16" t="s">
        <v>135</v>
      </c>
      <c r="C32" s="16" t="s">
        <v>136</v>
      </c>
      <c r="D32" s="46" t="s">
        <v>295</v>
      </c>
      <c r="E32" s="46" t="s">
        <v>123</v>
      </c>
      <c r="F32" s="16" t="s">
        <v>107</v>
      </c>
      <c r="G32" s="51" t="s">
        <v>29</v>
      </c>
      <c r="H32" s="51"/>
      <c r="I32" s="16" t="s">
        <v>107</v>
      </c>
      <c r="J32" s="16" t="s">
        <v>107</v>
      </c>
      <c r="K32" s="16" t="s">
        <v>29</v>
      </c>
      <c r="L32" s="16" t="s">
        <v>29</v>
      </c>
      <c r="M32" s="24">
        <f t="shared" si="0"/>
        <v>0</v>
      </c>
      <c r="N32" s="57" t="e">
        <f>M32/#REF!</f>
        <v>#REF!</v>
      </c>
      <c r="O32" s="19"/>
      <c r="P32" s="58"/>
      <c r="Q32" s="58"/>
      <c r="T32" s="19"/>
      <c r="U32" s="19"/>
      <c r="V32" s="19"/>
      <c r="W32" s="19"/>
      <c r="X32" s="19"/>
      <c r="Y32" s="19"/>
      <c r="Z32" s="19"/>
      <c r="AA32" s="19"/>
      <c r="AB32" s="19"/>
      <c r="AC32" s="19"/>
      <c r="AD32" s="19"/>
      <c r="AE32" s="19"/>
      <c r="AF32" s="19"/>
      <c r="AG32" s="19"/>
      <c r="AH32" s="19"/>
      <c r="AI32" s="19"/>
      <c r="AJ32" s="19"/>
    </row>
    <row r="33" spans="1:36" ht="13.2">
      <c r="A33" s="16" t="s">
        <v>132</v>
      </c>
      <c r="B33" s="16" t="s">
        <v>87</v>
      </c>
      <c r="C33" s="16" t="s">
        <v>88</v>
      </c>
      <c r="D33" s="46" t="s">
        <v>298</v>
      </c>
      <c r="E33" s="46" t="s">
        <v>123</v>
      </c>
      <c r="F33" s="16" t="s">
        <v>107</v>
      </c>
      <c r="G33" s="51" t="s">
        <v>29</v>
      </c>
      <c r="H33" s="51"/>
      <c r="I33" s="16" t="s">
        <v>107</v>
      </c>
      <c r="J33" s="16" t="s">
        <v>107</v>
      </c>
      <c r="K33" s="16">
        <v>12</v>
      </c>
      <c r="L33" s="16">
        <v>5</v>
      </c>
      <c r="M33" s="24">
        <f t="shared" si="0"/>
        <v>17</v>
      </c>
      <c r="N33" s="57" t="e">
        <f>M33/#REF!</f>
        <v>#REF!</v>
      </c>
      <c r="O33" s="36"/>
      <c r="P33" s="58"/>
      <c r="Q33" s="58"/>
      <c r="T33" s="19"/>
      <c r="U33" s="19"/>
      <c r="V33" s="19"/>
      <c r="W33" s="19"/>
      <c r="X33" s="19"/>
      <c r="Y33" s="19"/>
      <c r="Z33" s="19"/>
      <c r="AA33" s="19"/>
      <c r="AB33" s="19"/>
      <c r="AC33" s="19"/>
      <c r="AD33" s="19"/>
      <c r="AE33" s="19"/>
      <c r="AF33" s="19"/>
      <c r="AG33" s="19"/>
      <c r="AH33" s="19"/>
      <c r="AI33" s="19"/>
      <c r="AJ33" s="19"/>
    </row>
    <row r="34" spans="1:36" ht="13.2">
      <c r="A34" s="16" t="s">
        <v>132</v>
      </c>
      <c r="B34" s="16" t="s">
        <v>137</v>
      </c>
      <c r="C34" s="16" t="s">
        <v>138</v>
      </c>
      <c r="D34" s="46" t="s">
        <v>303</v>
      </c>
      <c r="E34" s="46" t="s">
        <v>123</v>
      </c>
      <c r="F34" s="16" t="s">
        <v>140</v>
      </c>
      <c r="G34" s="49">
        <v>0.56527777777777777</v>
      </c>
      <c r="H34" s="51"/>
      <c r="I34" s="16" t="s">
        <v>107</v>
      </c>
      <c r="J34" s="16" t="s">
        <v>107</v>
      </c>
      <c r="K34" s="16">
        <v>0</v>
      </c>
      <c r="L34" s="16">
        <v>0</v>
      </c>
      <c r="M34" s="24">
        <f t="shared" si="0"/>
        <v>0</v>
      </c>
      <c r="N34" s="57" t="e">
        <f>M34/#REF!</f>
        <v>#REF!</v>
      </c>
      <c r="O34" s="64"/>
      <c r="P34" s="58"/>
      <c r="Q34" s="58"/>
      <c r="T34" s="19"/>
      <c r="U34" s="19"/>
      <c r="V34" s="19"/>
      <c r="W34" s="19"/>
      <c r="X34" s="19"/>
      <c r="Y34" s="19"/>
      <c r="Z34" s="19"/>
      <c r="AA34" s="19"/>
      <c r="AB34" s="19"/>
      <c r="AC34" s="19"/>
      <c r="AD34" s="19"/>
      <c r="AE34" s="19"/>
      <c r="AF34" s="19"/>
      <c r="AG34" s="19"/>
      <c r="AH34" s="19"/>
      <c r="AI34" s="19"/>
      <c r="AJ34" s="19"/>
    </row>
    <row r="35" spans="1:36" ht="13.2">
      <c r="A35" s="16" t="s">
        <v>132</v>
      </c>
      <c r="B35" s="16" t="s">
        <v>141</v>
      </c>
      <c r="C35" s="16" t="s">
        <v>142</v>
      </c>
      <c r="D35" s="46" t="s">
        <v>308</v>
      </c>
      <c r="E35" s="46" t="s">
        <v>272</v>
      </c>
      <c r="F35" s="16" t="s">
        <v>140</v>
      </c>
      <c r="G35" s="91">
        <v>0.61388888888888893</v>
      </c>
      <c r="H35" s="51">
        <v>9</v>
      </c>
      <c r="I35" s="16" t="s">
        <v>140</v>
      </c>
      <c r="J35" s="16" t="s">
        <v>107</v>
      </c>
      <c r="K35" s="16">
        <v>5</v>
      </c>
      <c r="L35" s="16">
        <v>0</v>
      </c>
      <c r="M35" s="24">
        <f t="shared" si="0"/>
        <v>5</v>
      </c>
      <c r="N35" s="57" t="e">
        <f>M35/#REF!</f>
        <v>#REF!</v>
      </c>
      <c r="O35" s="16"/>
      <c r="P35" s="58"/>
      <c r="Q35" s="58"/>
      <c r="T35" s="19"/>
      <c r="U35" s="19"/>
      <c r="V35" s="19"/>
      <c r="W35" s="19"/>
      <c r="X35" s="19"/>
      <c r="Y35" s="19"/>
      <c r="Z35" s="19"/>
      <c r="AA35" s="19"/>
      <c r="AB35" s="19"/>
      <c r="AC35" s="19"/>
      <c r="AD35" s="19"/>
      <c r="AE35" s="19"/>
      <c r="AF35" s="19"/>
      <c r="AG35" s="19"/>
      <c r="AH35" s="19"/>
      <c r="AI35" s="19"/>
      <c r="AJ35" s="19"/>
    </row>
    <row r="36" spans="1:36" ht="13.2">
      <c r="A36" s="16" t="s">
        <v>132</v>
      </c>
      <c r="B36" s="16" t="s">
        <v>143</v>
      </c>
      <c r="C36" s="16" t="s">
        <v>145</v>
      </c>
      <c r="D36" s="46" t="s">
        <v>314</v>
      </c>
      <c r="E36" s="46" t="s">
        <v>272</v>
      </c>
      <c r="F36" s="16" t="s">
        <v>140</v>
      </c>
      <c r="G36" s="91">
        <v>0.61041666666666672</v>
      </c>
      <c r="H36" s="51">
        <v>4</v>
      </c>
      <c r="I36" s="16" t="s">
        <v>140</v>
      </c>
      <c r="J36" s="16" t="s">
        <v>107</v>
      </c>
      <c r="K36" s="16">
        <v>12</v>
      </c>
      <c r="L36" s="16" t="s">
        <v>29</v>
      </c>
      <c r="M36" s="24">
        <f t="shared" si="0"/>
        <v>12</v>
      </c>
      <c r="N36" s="57" t="e">
        <f>M36/#REF!</f>
        <v>#REF!</v>
      </c>
      <c r="O36" s="19"/>
      <c r="P36" s="58"/>
      <c r="Q36" s="58"/>
      <c r="T36" s="19"/>
      <c r="U36" s="19"/>
      <c r="V36" s="19"/>
      <c r="W36" s="19"/>
      <c r="X36" s="19"/>
      <c r="Y36" s="19"/>
      <c r="Z36" s="19"/>
      <c r="AA36" s="19"/>
      <c r="AB36" s="19"/>
      <c r="AC36" s="19"/>
      <c r="AD36" s="19"/>
      <c r="AE36" s="19"/>
      <c r="AF36" s="19"/>
      <c r="AG36" s="19"/>
      <c r="AH36" s="19"/>
      <c r="AI36" s="19"/>
      <c r="AJ36" s="19"/>
    </row>
    <row r="37" spans="1:36" ht="13.2">
      <c r="A37" s="16" t="s">
        <v>132</v>
      </c>
      <c r="B37" s="16" t="s">
        <v>147</v>
      </c>
      <c r="C37" s="16" t="s">
        <v>148</v>
      </c>
      <c r="D37" s="46" t="s">
        <v>323</v>
      </c>
      <c r="E37" s="46" t="s">
        <v>272</v>
      </c>
      <c r="F37" s="16" t="s">
        <v>140</v>
      </c>
      <c r="G37" s="49">
        <v>0.60763888888888884</v>
      </c>
      <c r="H37" s="79"/>
      <c r="I37" s="16" t="s">
        <v>140</v>
      </c>
      <c r="J37" s="16" t="s">
        <v>107</v>
      </c>
      <c r="K37" s="16">
        <v>11</v>
      </c>
      <c r="L37" s="16">
        <v>5</v>
      </c>
      <c r="M37" s="24">
        <f t="shared" si="0"/>
        <v>16</v>
      </c>
      <c r="N37" s="57" t="e">
        <f>M37/#REF!</f>
        <v>#REF!</v>
      </c>
      <c r="O37" s="16"/>
      <c r="P37" s="58"/>
      <c r="Q37" s="58"/>
      <c r="T37" s="19"/>
      <c r="U37" s="19"/>
      <c r="V37" s="19"/>
      <c r="W37" s="19"/>
      <c r="X37" s="19"/>
      <c r="Y37" s="19"/>
      <c r="Z37" s="19"/>
      <c r="AA37" s="19"/>
      <c r="AB37" s="19"/>
      <c r="AC37" s="19"/>
      <c r="AD37" s="19"/>
      <c r="AE37" s="19"/>
      <c r="AF37" s="19"/>
      <c r="AG37" s="19"/>
      <c r="AH37" s="19"/>
      <c r="AI37" s="19"/>
      <c r="AJ37" s="19"/>
    </row>
    <row r="38" spans="1:36" ht="13.2">
      <c r="A38" s="16" t="s">
        <v>132</v>
      </c>
      <c r="B38" s="16" t="s">
        <v>149</v>
      </c>
      <c r="C38" s="16" t="s">
        <v>151</v>
      </c>
      <c r="D38" s="46" t="s">
        <v>327</v>
      </c>
      <c r="E38" s="46" t="s">
        <v>272</v>
      </c>
      <c r="F38" s="16" t="s">
        <v>140</v>
      </c>
      <c r="G38" s="49">
        <v>0.61041666666666672</v>
      </c>
      <c r="H38" s="51">
        <v>4</v>
      </c>
      <c r="I38" s="16" t="s">
        <v>140</v>
      </c>
      <c r="J38" s="16" t="s">
        <v>107</v>
      </c>
      <c r="K38" s="16" t="s">
        <v>29</v>
      </c>
      <c r="L38" s="16">
        <v>1</v>
      </c>
      <c r="M38" s="24">
        <f t="shared" si="0"/>
        <v>1</v>
      </c>
      <c r="N38" s="57" t="e">
        <f>M38/#REF!</f>
        <v>#REF!</v>
      </c>
      <c r="O38" s="16"/>
      <c r="P38" s="58"/>
      <c r="Q38" s="58"/>
      <c r="T38" s="19"/>
      <c r="U38" s="19"/>
      <c r="V38" s="19"/>
      <c r="W38" s="19"/>
      <c r="X38" s="19"/>
      <c r="Y38" s="19"/>
      <c r="Z38" s="19"/>
      <c r="AA38" s="19"/>
      <c r="AB38" s="19"/>
      <c r="AC38" s="19"/>
      <c r="AD38" s="19"/>
      <c r="AE38" s="19"/>
      <c r="AF38" s="19"/>
      <c r="AG38" s="19"/>
      <c r="AH38" s="19"/>
      <c r="AI38" s="19"/>
      <c r="AJ38" s="19"/>
    </row>
    <row r="39" spans="1:36" ht="13.2">
      <c r="A39" s="16" t="s">
        <v>155</v>
      </c>
      <c r="B39" s="16" t="s">
        <v>156</v>
      </c>
      <c r="C39" s="16" t="s">
        <v>157</v>
      </c>
      <c r="D39" s="46" t="s">
        <v>331</v>
      </c>
      <c r="E39" s="46" t="s">
        <v>332</v>
      </c>
      <c r="F39" s="16" t="s">
        <v>140</v>
      </c>
      <c r="G39" s="49">
        <v>0.61041666666666672</v>
      </c>
      <c r="H39" s="79"/>
      <c r="I39" s="16" t="s">
        <v>140</v>
      </c>
      <c r="J39" s="16" t="s">
        <v>107</v>
      </c>
      <c r="K39" s="16">
        <v>12</v>
      </c>
      <c r="L39" s="16" t="s">
        <v>29</v>
      </c>
      <c r="M39" s="24">
        <f t="shared" si="0"/>
        <v>12</v>
      </c>
      <c r="N39" s="57" t="e">
        <f>M39/#REF!</f>
        <v>#REF!</v>
      </c>
      <c r="O39" s="16"/>
      <c r="P39" s="58"/>
      <c r="Q39" s="58"/>
      <c r="T39" s="19"/>
      <c r="U39" s="19"/>
      <c r="V39" s="19"/>
      <c r="W39" s="19"/>
      <c r="X39" s="19"/>
      <c r="Y39" s="19"/>
      <c r="Z39" s="19"/>
      <c r="AA39" s="19"/>
      <c r="AB39" s="19"/>
      <c r="AC39" s="19"/>
      <c r="AD39" s="19"/>
      <c r="AE39" s="19"/>
      <c r="AF39" s="19"/>
      <c r="AG39" s="19"/>
      <c r="AH39" s="19"/>
      <c r="AI39" s="19"/>
      <c r="AJ39" s="19"/>
    </row>
    <row r="40" spans="1:36" ht="13.2">
      <c r="A40" s="16" t="s">
        <v>155</v>
      </c>
      <c r="B40" s="16" t="s">
        <v>160</v>
      </c>
      <c r="C40" s="16" t="s">
        <v>161</v>
      </c>
      <c r="D40" s="46" t="s">
        <v>337</v>
      </c>
      <c r="E40" s="46" t="s">
        <v>332</v>
      </c>
      <c r="F40" s="16" t="s">
        <v>140</v>
      </c>
      <c r="G40" s="49">
        <v>0.61041666666666672</v>
      </c>
      <c r="H40" s="79"/>
      <c r="I40" s="16" t="s">
        <v>140</v>
      </c>
      <c r="J40" s="16" t="s">
        <v>140</v>
      </c>
      <c r="K40" s="147">
        <v>9</v>
      </c>
      <c r="L40" s="16" t="s">
        <v>29</v>
      </c>
      <c r="M40" s="24">
        <f t="shared" si="0"/>
        <v>9</v>
      </c>
      <c r="N40" s="57" t="e">
        <f>M40/#REF!</f>
        <v>#REF!</v>
      </c>
      <c r="O40" s="19"/>
      <c r="P40" s="58"/>
      <c r="Q40" s="58"/>
      <c r="T40" s="19"/>
      <c r="U40" s="19"/>
      <c r="V40" s="19"/>
      <c r="W40" s="19"/>
      <c r="X40" s="19"/>
      <c r="Y40" s="19"/>
      <c r="Z40" s="19"/>
      <c r="AA40" s="19"/>
      <c r="AB40" s="19"/>
      <c r="AC40" s="19"/>
      <c r="AD40" s="19"/>
      <c r="AE40" s="19"/>
      <c r="AF40" s="19"/>
      <c r="AG40" s="19"/>
      <c r="AH40" s="19"/>
      <c r="AI40" s="19"/>
      <c r="AJ40" s="19"/>
    </row>
    <row r="41" spans="1:36" ht="13.2">
      <c r="A41" s="16" t="s">
        <v>165</v>
      </c>
      <c r="B41" s="16" t="s">
        <v>162</v>
      </c>
      <c r="C41" s="16" t="s">
        <v>164</v>
      </c>
      <c r="D41" s="46" t="s">
        <v>340</v>
      </c>
      <c r="E41" s="46" t="s">
        <v>332</v>
      </c>
      <c r="F41" s="16" t="s">
        <v>140</v>
      </c>
      <c r="G41" s="49">
        <v>0.61041666666666672</v>
      </c>
      <c r="H41" s="51"/>
      <c r="I41" s="16" t="s">
        <v>140</v>
      </c>
      <c r="J41" s="16" t="s">
        <v>140</v>
      </c>
      <c r="K41" s="16">
        <v>11</v>
      </c>
      <c r="L41" s="16">
        <v>5</v>
      </c>
      <c r="M41" s="24">
        <f t="shared" si="0"/>
        <v>16</v>
      </c>
      <c r="N41" s="57" t="e">
        <f>M41/#REF!</f>
        <v>#REF!</v>
      </c>
      <c r="O41" s="19"/>
      <c r="P41" s="58"/>
      <c r="Q41" s="58"/>
      <c r="T41" s="19"/>
      <c r="U41" s="19"/>
      <c r="V41" s="19"/>
      <c r="W41" s="19"/>
      <c r="X41" s="19"/>
      <c r="Y41" s="19"/>
      <c r="Z41" s="19"/>
      <c r="AA41" s="19"/>
      <c r="AB41" s="19"/>
      <c r="AC41" s="19"/>
      <c r="AD41" s="19"/>
      <c r="AE41" s="19"/>
      <c r="AF41" s="19"/>
      <c r="AG41" s="19"/>
      <c r="AH41" s="19"/>
      <c r="AI41" s="19"/>
      <c r="AJ41" s="19"/>
    </row>
    <row r="42" spans="1:36" ht="13.2">
      <c r="A42" s="16" t="s">
        <v>155</v>
      </c>
      <c r="B42" s="16" t="s">
        <v>165</v>
      </c>
      <c r="C42" s="16" t="s">
        <v>166</v>
      </c>
      <c r="D42" s="46" t="s">
        <v>343</v>
      </c>
      <c r="E42" s="46" t="s">
        <v>332</v>
      </c>
      <c r="F42" s="16" t="s">
        <v>107</v>
      </c>
      <c r="G42" s="49"/>
      <c r="H42" s="51"/>
      <c r="I42" s="16"/>
      <c r="J42" s="16"/>
      <c r="K42" s="16"/>
      <c r="L42" s="16"/>
      <c r="M42" s="24">
        <f t="shared" si="0"/>
        <v>0</v>
      </c>
      <c r="N42" s="57" t="e">
        <f>M42/#REF!</f>
        <v>#REF!</v>
      </c>
      <c r="O42" s="19"/>
      <c r="P42" s="58"/>
      <c r="Q42" s="58"/>
      <c r="T42" s="19"/>
      <c r="U42" s="19"/>
      <c r="V42" s="19"/>
      <c r="W42" s="19"/>
      <c r="X42" s="19"/>
      <c r="Y42" s="19"/>
      <c r="Z42" s="19"/>
      <c r="AA42" s="19"/>
      <c r="AB42" s="19"/>
      <c r="AC42" s="19"/>
      <c r="AD42" s="19"/>
      <c r="AE42" s="19"/>
      <c r="AF42" s="19"/>
      <c r="AG42" s="19"/>
      <c r="AH42" s="19"/>
      <c r="AI42" s="19"/>
      <c r="AJ42" s="19"/>
    </row>
    <row r="43" spans="1:36" ht="13.2">
      <c r="A43" s="16" t="s">
        <v>155</v>
      </c>
      <c r="B43" s="16" t="s">
        <v>168</v>
      </c>
      <c r="C43" s="16" t="s">
        <v>169</v>
      </c>
      <c r="D43" s="46" t="s">
        <v>344</v>
      </c>
      <c r="E43" s="46" t="s">
        <v>346</v>
      </c>
      <c r="F43" s="16" t="s">
        <v>140</v>
      </c>
      <c r="G43" s="49">
        <v>0.65138888888888891</v>
      </c>
      <c r="H43" s="79"/>
      <c r="I43" s="16" t="s">
        <v>140</v>
      </c>
      <c r="J43" s="16" t="s">
        <v>107</v>
      </c>
      <c r="K43" s="16" t="s">
        <v>29</v>
      </c>
      <c r="L43" s="16" t="s">
        <v>29</v>
      </c>
      <c r="M43" s="24">
        <f t="shared" si="0"/>
        <v>0</v>
      </c>
      <c r="N43" s="57" t="e">
        <f>M43/#REF!</f>
        <v>#REF!</v>
      </c>
      <c r="O43" s="19"/>
      <c r="P43" s="58"/>
      <c r="Q43" s="58"/>
      <c r="T43" s="19"/>
      <c r="U43" s="19"/>
      <c r="V43" s="19"/>
      <c r="W43" s="19"/>
      <c r="X43" s="19"/>
      <c r="Y43" s="19"/>
      <c r="Z43" s="19"/>
      <c r="AA43" s="19"/>
      <c r="AB43" s="19"/>
      <c r="AC43" s="19"/>
      <c r="AD43" s="19"/>
      <c r="AE43" s="19"/>
      <c r="AF43" s="19"/>
      <c r="AG43" s="19"/>
      <c r="AH43" s="19"/>
      <c r="AI43" s="19"/>
      <c r="AJ43" s="19"/>
    </row>
    <row r="44" spans="1:36" ht="13.2">
      <c r="A44" s="16" t="s">
        <v>155</v>
      </c>
      <c r="B44" s="16" t="s">
        <v>171</v>
      </c>
      <c r="C44" s="16" t="s">
        <v>172</v>
      </c>
      <c r="D44" s="46" t="s">
        <v>348</v>
      </c>
      <c r="E44" s="46" t="s">
        <v>346</v>
      </c>
      <c r="F44" s="16" t="s">
        <v>140</v>
      </c>
      <c r="G44" s="49">
        <v>0.65138888888888891</v>
      </c>
      <c r="H44" s="79"/>
      <c r="I44" s="16" t="s">
        <v>140</v>
      </c>
      <c r="J44" s="16" t="s">
        <v>107</v>
      </c>
      <c r="K44" s="16">
        <v>4</v>
      </c>
      <c r="L44" s="16" t="s">
        <v>29</v>
      </c>
      <c r="M44" s="24">
        <f t="shared" si="0"/>
        <v>4</v>
      </c>
      <c r="N44" s="57" t="e">
        <f>M44/#REF!</f>
        <v>#REF!</v>
      </c>
      <c r="O44" s="19"/>
      <c r="P44" s="58"/>
      <c r="Q44" s="58"/>
      <c r="T44" s="19"/>
      <c r="U44" s="19"/>
      <c r="V44" s="19"/>
      <c r="W44" s="19"/>
      <c r="X44" s="19"/>
      <c r="Y44" s="19"/>
      <c r="Z44" s="19"/>
      <c r="AA44" s="19"/>
      <c r="AB44" s="19"/>
      <c r="AC44" s="19"/>
      <c r="AD44" s="19"/>
      <c r="AE44" s="19"/>
      <c r="AF44" s="19"/>
      <c r="AG44" s="19"/>
      <c r="AH44" s="19"/>
      <c r="AI44" s="19"/>
      <c r="AJ44" s="19"/>
    </row>
    <row r="45" spans="1:36" ht="13.8">
      <c r="A45" s="25" t="s">
        <v>176</v>
      </c>
      <c r="B45" s="16" t="s">
        <v>177</v>
      </c>
      <c r="C45" s="16" t="s">
        <v>178</v>
      </c>
      <c r="D45" s="46" t="s">
        <v>352</v>
      </c>
      <c r="E45" s="46" t="s">
        <v>174</v>
      </c>
      <c r="F45" s="16" t="s">
        <v>140</v>
      </c>
      <c r="G45" s="49">
        <v>0.65138888888888891</v>
      </c>
      <c r="H45" s="51">
        <v>0</v>
      </c>
      <c r="I45" s="16" t="s">
        <v>140</v>
      </c>
      <c r="J45" s="16" t="s">
        <v>140</v>
      </c>
      <c r="K45" s="16">
        <v>12</v>
      </c>
      <c r="L45" s="149">
        <v>5.5</v>
      </c>
      <c r="M45" s="24">
        <f t="shared" si="0"/>
        <v>17.5</v>
      </c>
      <c r="N45" s="57" t="e">
        <f>M45/#REF!</f>
        <v>#REF!</v>
      </c>
      <c r="O45" s="16" t="s">
        <v>557</v>
      </c>
      <c r="P45" s="58"/>
      <c r="Q45" s="58"/>
      <c r="T45" s="19"/>
      <c r="U45" s="19"/>
      <c r="V45" s="19"/>
      <c r="W45" s="19"/>
      <c r="X45" s="19"/>
      <c r="Y45" s="19"/>
      <c r="Z45" s="19"/>
      <c r="AA45" s="19"/>
      <c r="AB45" s="19"/>
      <c r="AC45" s="19"/>
      <c r="AD45" s="19"/>
      <c r="AE45" s="19"/>
      <c r="AF45" s="19"/>
      <c r="AG45" s="19"/>
      <c r="AH45" s="19"/>
      <c r="AI45" s="19"/>
      <c r="AJ45" s="19"/>
    </row>
    <row r="46" spans="1:36" ht="13.2">
      <c r="A46" s="25" t="s">
        <v>176</v>
      </c>
      <c r="B46" s="16" t="s">
        <v>180</v>
      </c>
      <c r="C46" s="16" t="s">
        <v>181</v>
      </c>
      <c r="D46" s="46" t="s">
        <v>354</v>
      </c>
      <c r="E46" s="46" t="s">
        <v>174</v>
      </c>
      <c r="F46" s="16" t="s">
        <v>140</v>
      </c>
      <c r="G46" s="49">
        <v>0.65138888888888891</v>
      </c>
      <c r="H46" s="51">
        <v>0</v>
      </c>
      <c r="I46" s="16" t="s">
        <v>107</v>
      </c>
      <c r="J46" s="16" t="s">
        <v>107</v>
      </c>
      <c r="K46" s="16">
        <v>0</v>
      </c>
      <c r="L46" s="16">
        <v>0</v>
      </c>
      <c r="M46" s="24">
        <f t="shared" si="0"/>
        <v>0</v>
      </c>
      <c r="N46" s="57" t="e">
        <f>M46/#REF!</f>
        <v>#REF!</v>
      </c>
      <c r="O46" s="16" t="s">
        <v>558</v>
      </c>
      <c r="P46" s="58"/>
      <c r="Q46" s="58"/>
      <c r="T46" s="19"/>
      <c r="U46" s="19"/>
      <c r="V46" s="19"/>
      <c r="W46" s="19"/>
      <c r="X46" s="19"/>
      <c r="Y46" s="19"/>
      <c r="Z46" s="19"/>
      <c r="AA46" s="19"/>
      <c r="AB46" s="19"/>
      <c r="AC46" s="19"/>
      <c r="AD46" s="19"/>
      <c r="AE46" s="19"/>
      <c r="AF46" s="19"/>
      <c r="AG46" s="19"/>
      <c r="AH46" s="19"/>
      <c r="AI46" s="19"/>
      <c r="AJ46" s="19"/>
    </row>
    <row r="47" spans="1:36" ht="13.2">
      <c r="A47" s="25" t="s">
        <v>176</v>
      </c>
      <c r="B47" s="16" t="s">
        <v>184</v>
      </c>
      <c r="C47" s="16" t="s">
        <v>185</v>
      </c>
      <c r="D47" s="46" t="s">
        <v>356</v>
      </c>
      <c r="E47" s="46" t="s">
        <v>174</v>
      </c>
      <c r="F47" s="16" t="s">
        <v>140</v>
      </c>
      <c r="G47" s="49">
        <v>0.65138888888888891</v>
      </c>
      <c r="H47" s="51">
        <v>0</v>
      </c>
      <c r="I47" s="16" t="s">
        <v>140</v>
      </c>
      <c r="J47" s="16" t="s">
        <v>140</v>
      </c>
      <c r="K47" s="16">
        <v>11</v>
      </c>
      <c r="L47" s="16">
        <v>4</v>
      </c>
      <c r="M47" s="24">
        <f t="shared" si="0"/>
        <v>15</v>
      </c>
      <c r="N47" s="57" t="e">
        <f>M47/#REF!</f>
        <v>#REF!</v>
      </c>
      <c r="O47" s="16" t="s">
        <v>560</v>
      </c>
      <c r="P47" s="58"/>
      <c r="Q47" s="58"/>
      <c r="T47" s="19"/>
      <c r="U47" s="19"/>
      <c r="V47" s="19"/>
      <c r="W47" s="19"/>
      <c r="X47" s="19"/>
      <c r="Y47" s="19"/>
      <c r="Z47" s="19"/>
      <c r="AA47" s="19"/>
      <c r="AB47" s="19"/>
      <c r="AC47" s="19"/>
      <c r="AD47" s="19"/>
      <c r="AE47" s="19"/>
      <c r="AF47" s="19"/>
      <c r="AG47" s="19"/>
      <c r="AH47" s="19"/>
      <c r="AI47" s="19"/>
      <c r="AJ47" s="19"/>
    </row>
    <row r="48" spans="1:36" ht="13.2">
      <c r="A48" s="25" t="s">
        <v>176</v>
      </c>
      <c r="B48" s="16" t="s">
        <v>128</v>
      </c>
      <c r="C48" s="16" t="s">
        <v>129</v>
      </c>
      <c r="D48" s="46" t="s">
        <v>280</v>
      </c>
      <c r="E48" s="46" t="s">
        <v>174</v>
      </c>
      <c r="F48" s="16" t="s">
        <v>107</v>
      </c>
      <c r="G48" s="51" t="s">
        <v>29</v>
      </c>
      <c r="H48" s="51" t="s">
        <v>29</v>
      </c>
      <c r="I48" s="16" t="s">
        <v>29</v>
      </c>
      <c r="J48" s="16" t="s">
        <v>107</v>
      </c>
      <c r="K48" s="16" t="s">
        <v>29</v>
      </c>
      <c r="L48" s="16" t="s">
        <v>29</v>
      </c>
      <c r="M48" s="24">
        <f t="shared" si="0"/>
        <v>0</v>
      </c>
      <c r="N48" s="57" t="e">
        <f>M48/#REF!</f>
        <v>#REF!</v>
      </c>
      <c r="O48" s="16" t="s">
        <v>562</v>
      </c>
      <c r="P48" s="58"/>
      <c r="Q48" s="58"/>
      <c r="T48" s="19"/>
      <c r="U48" s="19"/>
      <c r="V48" s="19"/>
      <c r="W48" s="19"/>
      <c r="X48" s="19"/>
      <c r="Y48" s="19"/>
      <c r="Z48" s="19"/>
      <c r="AA48" s="19"/>
      <c r="AB48" s="19"/>
      <c r="AC48" s="19"/>
      <c r="AD48" s="19"/>
      <c r="AE48" s="19"/>
      <c r="AF48" s="19"/>
      <c r="AG48" s="19"/>
      <c r="AH48" s="19"/>
      <c r="AI48" s="19"/>
      <c r="AJ48" s="19"/>
    </row>
    <row r="49" spans="1:36" ht="13.2">
      <c r="A49" s="25" t="s">
        <v>176</v>
      </c>
      <c r="B49" s="16" t="s">
        <v>187</v>
      </c>
      <c r="C49" s="16" t="s">
        <v>188</v>
      </c>
      <c r="D49" s="46" t="s">
        <v>357</v>
      </c>
      <c r="E49" s="46" t="s">
        <v>346</v>
      </c>
      <c r="F49" s="16" t="s">
        <v>140</v>
      </c>
      <c r="G49" s="91">
        <v>0.65625</v>
      </c>
      <c r="H49" s="51">
        <v>0</v>
      </c>
      <c r="I49" s="16" t="s">
        <v>140</v>
      </c>
      <c r="J49" s="16" t="s">
        <v>107</v>
      </c>
      <c r="K49" s="16">
        <v>6.5</v>
      </c>
      <c r="L49" s="16">
        <v>2.2000000000000002</v>
      </c>
      <c r="M49" s="24">
        <f t="shared" si="0"/>
        <v>8.6999999999999993</v>
      </c>
      <c r="N49" s="57" t="e">
        <f>M49/#REF!</f>
        <v>#REF!</v>
      </c>
      <c r="O49" s="16"/>
      <c r="P49" s="58"/>
      <c r="Q49" s="58"/>
      <c r="T49" s="19"/>
      <c r="U49" s="19"/>
      <c r="V49" s="19"/>
      <c r="W49" s="19"/>
      <c r="X49" s="19"/>
      <c r="Y49" s="19"/>
      <c r="Z49" s="19"/>
      <c r="AA49" s="19"/>
      <c r="AB49" s="19"/>
      <c r="AC49" s="19"/>
      <c r="AD49" s="19"/>
      <c r="AE49" s="19"/>
      <c r="AF49" s="19"/>
      <c r="AG49" s="19"/>
      <c r="AH49" s="19"/>
      <c r="AI49" s="19"/>
      <c r="AJ49" s="19"/>
    </row>
    <row r="50" spans="1:36" ht="13.2">
      <c r="A50" s="25" t="s">
        <v>176</v>
      </c>
      <c r="B50" s="16" t="s">
        <v>192</v>
      </c>
      <c r="C50" s="16" t="s">
        <v>194</v>
      </c>
      <c r="D50" s="46" t="s">
        <v>361</v>
      </c>
      <c r="E50" s="46" t="s">
        <v>346</v>
      </c>
      <c r="F50" s="16" t="s">
        <v>140</v>
      </c>
      <c r="G50" s="91">
        <v>0.64583333333333337</v>
      </c>
      <c r="H50" s="51">
        <v>0</v>
      </c>
      <c r="I50" s="16" t="s">
        <v>140</v>
      </c>
      <c r="J50" s="16" t="s">
        <v>107</v>
      </c>
      <c r="K50" s="16">
        <v>11</v>
      </c>
      <c r="L50" s="16" t="s">
        <v>29</v>
      </c>
      <c r="M50" s="24">
        <f t="shared" si="0"/>
        <v>11</v>
      </c>
      <c r="N50" s="57" t="e">
        <f>M50/#REF!</f>
        <v>#REF!</v>
      </c>
      <c r="O50" s="4" t="s">
        <v>563</v>
      </c>
      <c r="P50" s="58"/>
      <c r="Q50" s="58"/>
      <c r="T50" s="19"/>
      <c r="U50" s="19"/>
      <c r="V50" s="19"/>
      <c r="W50" s="19"/>
      <c r="X50" s="19"/>
      <c r="Y50" s="19"/>
      <c r="Z50" s="19"/>
      <c r="AA50" s="19"/>
      <c r="AB50" s="19"/>
      <c r="AC50" s="19"/>
      <c r="AD50" s="19"/>
      <c r="AE50" s="19"/>
      <c r="AF50" s="19"/>
      <c r="AG50" s="19"/>
      <c r="AH50" s="19"/>
      <c r="AI50" s="19"/>
      <c r="AJ50" s="19"/>
    </row>
    <row r="51" spans="1:36" ht="13.2">
      <c r="A51" s="25" t="s">
        <v>176</v>
      </c>
      <c r="B51" s="16" t="s">
        <v>199</v>
      </c>
      <c r="C51" s="16" t="s">
        <v>201</v>
      </c>
      <c r="D51" s="46" t="s">
        <v>365</v>
      </c>
      <c r="E51" s="46" t="s">
        <v>346</v>
      </c>
      <c r="F51" s="16" t="s">
        <v>140</v>
      </c>
      <c r="G51" s="91">
        <v>0.64583333333333337</v>
      </c>
      <c r="H51" s="51">
        <v>0</v>
      </c>
      <c r="I51" s="16" t="s">
        <v>140</v>
      </c>
      <c r="J51" s="16" t="s">
        <v>107</v>
      </c>
      <c r="K51" s="16">
        <v>12</v>
      </c>
      <c r="L51" s="16">
        <v>4</v>
      </c>
      <c r="M51" s="24">
        <f t="shared" si="0"/>
        <v>16</v>
      </c>
      <c r="N51" s="57" t="e">
        <f>M51/#REF!</f>
        <v>#REF!</v>
      </c>
      <c r="O51" s="19"/>
      <c r="P51" s="58"/>
      <c r="Q51" s="58"/>
      <c r="T51" s="19"/>
      <c r="U51" s="19"/>
      <c r="V51" s="19"/>
      <c r="W51" s="19"/>
      <c r="X51" s="19"/>
      <c r="Y51" s="19"/>
      <c r="Z51" s="19"/>
      <c r="AA51" s="19"/>
      <c r="AB51" s="19"/>
      <c r="AC51" s="19"/>
      <c r="AD51" s="19"/>
      <c r="AE51" s="19"/>
      <c r="AF51" s="19"/>
      <c r="AG51" s="19"/>
      <c r="AH51" s="19"/>
      <c r="AI51" s="19"/>
      <c r="AJ51" s="19"/>
    </row>
    <row r="52" spans="1:36" ht="13.2">
      <c r="A52" s="25" t="s">
        <v>176</v>
      </c>
      <c r="B52" s="16" t="s">
        <v>197</v>
      </c>
      <c r="C52" s="16" t="s">
        <v>198</v>
      </c>
      <c r="D52" s="46" t="s">
        <v>367</v>
      </c>
      <c r="E52" s="46" t="s">
        <v>346</v>
      </c>
      <c r="F52" s="16"/>
      <c r="G52" s="91"/>
      <c r="H52" s="51"/>
      <c r="I52" s="16"/>
      <c r="J52" s="16" t="s">
        <v>107</v>
      </c>
      <c r="K52" s="16" t="s">
        <v>29</v>
      </c>
      <c r="L52" s="16">
        <v>0</v>
      </c>
      <c r="M52" s="24">
        <f t="shared" si="0"/>
        <v>0</v>
      </c>
      <c r="N52" s="57" t="e">
        <f>M52/#REF!</f>
        <v>#REF!</v>
      </c>
      <c r="O52" s="16" t="s">
        <v>564</v>
      </c>
      <c r="P52" s="58"/>
      <c r="Q52" s="58"/>
      <c r="T52" s="19"/>
      <c r="U52" s="19"/>
      <c r="V52" s="19"/>
      <c r="W52" s="19"/>
      <c r="X52" s="19"/>
      <c r="Y52" s="19"/>
      <c r="Z52" s="19"/>
      <c r="AA52" s="19"/>
      <c r="AB52" s="19"/>
      <c r="AC52" s="19"/>
      <c r="AD52" s="19"/>
      <c r="AE52" s="19"/>
      <c r="AF52" s="19"/>
      <c r="AG52" s="19"/>
      <c r="AH52" s="19"/>
      <c r="AI52" s="19"/>
      <c r="AJ52" s="19"/>
    </row>
    <row r="53" spans="1:36" ht="13.2">
      <c r="A53" s="16" t="s">
        <v>208</v>
      </c>
      <c r="B53" s="16" t="s">
        <v>93</v>
      </c>
      <c r="C53" s="16" t="s">
        <v>94</v>
      </c>
      <c r="D53" s="46" t="s">
        <v>368</v>
      </c>
      <c r="E53" s="46" t="s">
        <v>123</v>
      </c>
      <c r="F53" s="16" t="s">
        <v>140</v>
      </c>
      <c r="G53" s="105">
        <v>0.5625</v>
      </c>
      <c r="H53" s="51">
        <v>0</v>
      </c>
      <c r="I53" s="16" t="s">
        <v>140</v>
      </c>
      <c r="J53" s="16" t="s">
        <v>107</v>
      </c>
      <c r="K53" s="16">
        <v>3</v>
      </c>
      <c r="L53" s="16">
        <v>0</v>
      </c>
      <c r="M53" s="24">
        <f t="shared" si="0"/>
        <v>3</v>
      </c>
      <c r="N53" s="57" t="e">
        <f>M53/#REF!</f>
        <v>#REF!</v>
      </c>
      <c r="O53" s="16"/>
      <c r="P53" s="58"/>
      <c r="Q53" s="58"/>
      <c r="T53" s="19"/>
      <c r="U53" s="19"/>
      <c r="V53" s="19"/>
      <c r="W53" s="19"/>
      <c r="X53" s="19"/>
      <c r="Y53" s="19"/>
      <c r="Z53" s="19"/>
      <c r="AA53" s="19"/>
      <c r="AB53" s="19"/>
      <c r="AC53" s="19"/>
      <c r="AD53" s="19"/>
      <c r="AE53" s="19"/>
      <c r="AF53" s="19"/>
      <c r="AG53" s="19"/>
      <c r="AH53" s="19"/>
      <c r="AI53" s="19"/>
      <c r="AJ53" s="19"/>
    </row>
    <row r="54" spans="1:36" ht="13.2">
      <c r="A54" s="16" t="s">
        <v>208</v>
      </c>
      <c r="B54" s="16" t="s">
        <v>52</v>
      </c>
      <c r="C54" s="16" t="s">
        <v>53</v>
      </c>
      <c r="D54" s="46" t="s">
        <v>370</v>
      </c>
      <c r="E54" s="46" t="s">
        <v>123</v>
      </c>
      <c r="F54" s="16" t="s">
        <v>140</v>
      </c>
      <c r="G54" s="91">
        <v>0.5625</v>
      </c>
      <c r="H54" s="51">
        <v>0</v>
      </c>
      <c r="I54" s="16" t="s">
        <v>140</v>
      </c>
      <c r="J54" s="16" t="s">
        <v>140</v>
      </c>
      <c r="K54" s="16">
        <v>7</v>
      </c>
      <c r="L54" s="16">
        <v>2</v>
      </c>
      <c r="M54" s="24">
        <f t="shared" si="0"/>
        <v>9</v>
      </c>
      <c r="N54" s="57" t="e">
        <f>M54/#REF!</f>
        <v>#REF!</v>
      </c>
      <c r="O54" s="16"/>
      <c r="P54" s="58"/>
      <c r="Q54" s="58"/>
      <c r="T54" s="19"/>
      <c r="U54" s="19"/>
      <c r="V54" s="19"/>
      <c r="W54" s="19"/>
      <c r="X54" s="19"/>
      <c r="Y54" s="19"/>
      <c r="Z54" s="19"/>
      <c r="AA54" s="19"/>
      <c r="AB54" s="19"/>
      <c r="AC54" s="19"/>
      <c r="AD54" s="19"/>
      <c r="AE54" s="19"/>
      <c r="AF54" s="19"/>
      <c r="AG54" s="19"/>
      <c r="AH54" s="19"/>
      <c r="AI54" s="19"/>
      <c r="AJ54" s="19"/>
    </row>
    <row r="55" spans="1:36" ht="13.2">
      <c r="A55" s="16" t="s">
        <v>208</v>
      </c>
      <c r="B55" s="16" t="s">
        <v>211</v>
      </c>
      <c r="C55" s="16" t="s">
        <v>212</v>
      </c>
      <c r="D55" s="46" t="s">
        <v>372</v>
      </c>
      <c r="E55" s="46" t="s">
        <v>123</v>
      </c>
      <c r="F55" s="16" t="s">
        <v>140</v>
      </c>
      <c r="G55" s="105">
        <v>0.5625</v>
      </c>
      <c r="H55" s="51">
        <v>0</v>
      </c>
      <c r="I55" s="16" t="s">
        <v>140</v>
      </c>
      <c r="J55" s="16" t="s">
        <v>140</v>
      </c>
      <c r="K55" s="16">
        <v>0</v>
      </c>
      <c r="L55" s="16">
        <v>0</v>
      </c>
      <c r="M55" s="24">
        <f t="shared" si="0"/>
        <v>0</v>
      </c>
      <c r="N55" s="57" t="e">
        <f>M55/#REF!</f>
        <v>#REF!</v>
      </c>
      <c r="O55" s="16"/>
      <c r="P55" s="58"/>
      <c r="Q55" s="58"/>
      <c r="T55" s="19"/>
      <c r="U55" s="19"/>
      <c r="V55" s="19"/>
      <c r="W55" s="19"/>
      <c r="X55" s="19"/>
      <c r="Y55" s="19"/>
      <c r="Z55" s="19"/>
      <c r="AA55" s="19"/>
      <c r="AB55" s="19"/>
      <c r="AC55" s="19"/>
      <c r="AD55" s="19"/>
      <c r="AE55" s="19"/>
      <c r="AF55" s="19"/>
      <c r="AG55" s="19"/>
      <c r="AH55" s="19"/>
      <c r="AI55" s="19"/>
      <c r="AJ55" s="19"/>
    </row>
    <row r="56" spans="1:36" ht="13.2">
      <c r="A56" s="16" t="s">
        <v>208</v>
      </c>
      <c r="B56" s="16" t="s">
        <v>216</v>
      </c>
      <c r="C56" s="16" t="s">
        <v>217</v>
      </c>
      <c r="D56" s="46" t="s">
        <v>374</v>
      </c>
      <c r="E56" s="46" t="s">
        <v>123</v>
      </c>
      <c r="F56" s="16" t="s">
        <v>140</v>
      </c>
      <c r="G56" s="49">
        <v>0.5625</v>
      </c>
      <c r="H56" s="51">
        <v>0</v>
      </c>
      <c r="I56" s="16" t="s">
        <v>140</v>
      </c>
      <c r="J56" s="16" t="s">
        <v>140</v>
      </c>
      <c r="K56" s="16">
        <v>9</v>
      </c>
      <c r="L56" s="16">
        <v>9</v>
      </c>
      <c r="M56" s="24">
        <f t="shared" si="0"/>
        <v>18</v>
      </c>
      <c r="N56" s="57" t="e">
        <f>M56/#REF!</f>
        <v>#REF!</v>
      </c>
      <c r="O56" s="16"/>
      <c r="P56" s="58"/>
      <c r="Q56" s="58"/>
      <c r="T56" s="19"/>
      <c r="U56" s="19"/>
      <c r="V56" s="19"/>
      <c r="W56" s="19"/>
      <c r="X56" s="19"/>
      <c r="Y56" s="19"/>
      <c r="Z56" s="19"/>
      <c r="AA56" s="19"/>
      <c r="AB56" s="19"/>
      <c r="AC56" s="19"/>
      <c r="AD56" s="19"/>
      <c r="AE56" s="19"/>
      <c r="AF56" s="19"/>
      <c r="AG56" s="19"/>
      <c r="AH56" s="19"/>
      <c r="AI56" s="19"/>
      <c r="AJ56" s="19"/>
    </row>
    <row r="57" spans="1:36" ht="13.2">
      <c r="A57" s="85" t="s">
        <v>208</v>
      </c>
      <c r="B57" s="16" t="s">
        <v>221</v>
      </c>
      <c r="C57" s="16" t="s">
        <v>223</v>
      </c>
      <c r="D57" s="46" t="s">
        <v>376</v>
      </c>
      <c r="E57" s="46" t="s">
        <v>377</v>
      </c>
      <c r="F57" s="16" t="s">
        <v>140</v>
      </c>
      <c r="G57" s="49">
        <v>0.60416666666666663</v>
      </c>
      <c r="H57" s="51">
        <v>0</v>
      </c>
      <c r="I57" s="16" t="s">
        <v>140</v>
      </c>
      <c r="J57" s="16" t="s">
        <v>107</v>
      </c>
      <c r="K57" s="16">
        <v>0</v>
      </c>
      <c r="L57" s="16">
        <v>0</v>
      </c>
      <c r="M57" s="24">
        <f t="shared" si="0"/>
        <v>0</v>
      </c>
      <c r="N57" s="57" t="e">
        <f>M57/#REF!</f>
        <v>#REF!</v>
      </c>
      <c r="O57" s="16"/>
      <c r="P57" s="58"/>
      <c r="Q57" s="58"/>
      <c r="T57" s="19"/>
      <c r="U57" s="19"/>
      <c r="V57" s="19"/>
      <c r="W57" s="19"/>
      <c r="X57" s="19"/>
      <c r="Y57" s="19"/>
      <c r="Z57" s="19"/>
      <c r="AA57" s="19"/>
      <c r="AB57" s="19"/>
      <c r="AC57" s="19"/>
      <c r="AD57" s="19"/>
      <c r="AE57" s="19"/>
      <c r="AF57" s="19"/>
      <c r="AG57" s="19"/>
      <c r="AH57" s="19"/>
      <c r="AI57" s="19"/>
      <c r="AJ57" s="19"/>
    </row>
    <row r="58" spans="1:36" ht="13.2">
      <c r="A58" s="85" t="s">
        <v>208</v>
      </c>
      <c r="B58" s="16" t="s">
        <v>226</v>
      </c>
      <c r="C58" s="16" t="s">
        <v>227</v>
      </c>
      <c r="D58" s="46" t="s">
        <v>378</v>
      </c>
      <c r="E58" s="46" t="s">
        <v>377</v>
      </c>
      <c r="F58" s="16" t="s">
        <v>107</v>
      </c>
      <c r="G58" s="51" t="s">
        <v>29</v>
      </c>
      <c r="H58" s="51" t="s">
        <v>29</v>
      </c>
      <c r="I58" s="16" t="s">
        <v>107</v>
      </c>
      <c r="J58" s="16" t="s">
        <v>107</v>
      </c>
      <c r="K58" s="16">
        <v>0</v>
      </c>
      <c r="L58" s="16">
        <v>0</v>
      </c>
      <c r="M58" s="24">
        <f t="shared" si="0"/>
        <v>0</v>
      </c>
      <c r="N58" s="57" t="e">
        <f>M58/#REF!</f>
        <v>#REF!</v>
      </c>
      <c r="O58" s="16"/>
      <c r="P58" s="58"/>
      <c r="Q58" s="58"/>
      <c r="T58" s="19"/>
      <c r="U58" s="19"/>
      <c r="V58" s="19"/>
      <c r="W58" s="19"/>
      <c r="X58" s="19"/>
      <c r="Y58" s="19"/>
      <c r="Z58" s="19"/>
      <c r="AA58" s="19"/>
      <c r="AB58" s="19"/>
      <c r="AC58" s="19"/>
      <c r="AD58" s="19"/>
      <c r="AE58" s="19"/>
      <c r="AF58" s="19"/>
      <c r="AG58" s="19"/>
      <c r="AH58" s="19"/>
      <c r="AI58" s="19"/>
      <c r="AJ58" s="19"/>
    </row>
    <row r="59" spans="1:36" ht="13.2">
      <c r="A59" s="85" t="s">
        <v>208</v>
      </c>
      <c r="B59" s="16" t="s">
        <v>234</v>
      </c>
      <c r="C59" s="16" t="s">
        <v>235</v>
      </c>
      <c r="D59" s="46" t="s">
        <v>380</v>
      </c>
      <c r="E59" s="46" t="s">
        <v>377</v>
      </c>
      <c r="F59" s="16" t="s">
        <v>140</v>
      </c>
      <c r="G59" s="105">
        <v>0.60416666666666663</v>
      </c>
      <c r="H59" s="51">
        <v>0</v>
      </c>
      <c r="I59" s="16" t="s">
        <v>140</v>
      </c>
      <c r="J59" s="16" t="s">
        <v>140</v>
      </c>
      <c r="K59" s="16">
        <v>11</v>
      </c>
      <c r="L59" s="16">
        <v>1</v>
      </c>
      <c r="M59" s="24">
        <f t="shared" si="0"/>
        <v>12</v>
      </c>
      <c r="N59" s="57" t="e">
        <f>M59/#REF!</f>
        <v>#REF!</v>
      </c>
      <c r="O59" s="19"/>
      <c r="P59" s="58"/>
      <c r="Q59" s="58"/>
      <c r="T59" s="19"/>
      <c r="U59" s="19"/>
      <c r="V59" s="19"/>
      <c r="W59" s="19"/>
      <c r="X59" s="19"/>
      <c r="Y59" s="19"/>
      <c r="Z59" s="19"/>
      <c r="AA59" s="19"/>
      <c r="AB59" s="19"/>
      <c r="AC59" s="19"/>
      <c r="AD59" s="19"/>
      <c r="AE59" s="19"/>
      <c r="AF59" s="19"/>
      <c r="AG59" s="19"/>
      <c r="AH59" s="19"/>
      <c r="AI59" s="19"/>
      <c r="AJ59" s="19"/>
    </row>
    <row r="60" spans="1:36" ht="13.2">
      <c r="A60" s="85" t="s">
        <v>208</v>
      </c>
      <c r="B60" s="16" t="s">
        <v>238</v>
      </c>
      <c r="C60" s="16" t="s">
        <v>239</v>
      </c>
      <c r="D60" s="46" t="s">
        <v>382</v>
      </c>
      <c r="E60" s="46" t="s">
        <v>377</v>
      </c>
      <c r="F60" s="16" t="s">
        <v>140</v>
      </c>
      <c r="G60" s="105">
        <v>0.60416666666666663</v>
      </c>
      <c r="H60" s="51">
        <v>0</v>
      </c>
      <c r="I60" s="16" t="s">
        <v>140</v>
      </c>
      <c r="J60" s="16" t="s">
        <v>140</v>
      </c>
      <c r="K60" s="16">
        <v>8</v>
      </c>
      <c r="L60" s="16">
        <v>1</v>
      </c>
      <c r="M60" s="24">
        <f t="shared" si="0"/>
        <v>9</v>
      </c>
      <c r="N60" s="57" t="e">
        <f>M60/#REF!</f>
        <v>#REF!</v>
      </c>
      <c r="O60" s="16"/>
      <c r="P60" s="58"/>
      <c r="Q60" s="58"/>
      <c r="T60" s="19"/>
      <c r="U60" s="19"/>
      <c r="V60" s="19"/>
      <c r="W60" s="19"/>
      <c r="X60" s="19"/>
      <c r="Y60" s="19"/>
      <c r="Z60" s="19"/>
      <c r="AA60" s="19"/>
      <c r="AB60" s="19"/>
      <c r="AC60" s="19"/>
      <c r="AD60" s="19"/>
      <c r="AE60" s="19"/>
      <c r="AF60" s="19"/>
      <c r="AG60" s="19"/>
      <c r="AH60" s="19"/>
      <c r="AI60" s="19"/>
      <c r="AJ60" s="19"/>
    </row>
    <row r="61" spans="1:36" ht="13.2">
      <c r="A61" s="16" t="s">
        <v>240</v>
      </c>
      <c r="B61" s="16" t="s">
        <v>242</v>
      </c>
      <c r="C61" s="16" t="s">
        <v>243</v>
      </c>
      <c r="D61" s="46" t="s">
        <v>384</v>
      </c>
      <c r="E61" s="46" t="s">
        <v>245</v>
      </c>
      <c r="F61" s="16" t="s">
        <v>140</v>
      </c>
      <c r="G61" s="49">
        <v>0.5625</v>
      </c>
      <c r="H61" s="51">
        <v>0</v>
      </c>
      <c r="I61" s="16"/>
      <c r="J61" s="16" t="s">
        <v>140</v>
      </c>
      <c r="K61" s="16">
        <v>11</v>
      </c>
      <c r="L61" s="16">
        <v>5</v>
      </c>
      <c r="M61" s="24">
        <f t="shared" si="0"/>
        <v>16</v>
      </c>
      <c r="N61" s="57" t="e">
        <f>M61/#REF!</f>
        <v>#REF!</v>
      </c>
      <c r="P61" s="58"/>
      <c r="Q61" s="58"/>
      <c r="T61" s="19"/>
      <c r="U61" s="19"/>
      <c r="V61" s="19"/>
      <c r="W61" s="19"/>
      <c r="X61" s="19"/>
      <c r="Y61" s="19"/>
      <c r="Z61" s="19"/>
      <c r="AA61" s="19"/>
      <c r="AB61" s="19"/>
      <c r="AC61" s="19"/>
      <c r="AD61" s="19"/>
      <c r="AE61" s="19"/>
      <c r="AF61" s="19"/>
      <c r="AG61" s="19"/>
      <c r="AH61" s="19"/>
      <c r="AI61" s="19"/>
      <c r="AJ61" s="19"/>
    </row>
    <row r="62" spans="1:36" ht="13.2">
      <c r="A62" s="16" t="s">
        <v>240</v>
      </c>
      <c r="B62" s="16" t="s">
        <v>228</v>
      </c>
      <c r="C62" s="16" t="s">
        <v>229</v>
      </c>
      <c r="D62" s="46" t="s">
        <v>386</v>
      </c>
      <c r="E62" s="46" t="s">
        <v>245</v>
      </c>
      <c r="F62" s="16" t="s">
        <v>140</v>
      </c>
      <c r="G62" s="49">
        <v>0.5625</v>
      </c>
      <c r="H62" s="51">
        <v>0</v>
      </c>
      <c r="I62" s="16"/>
      <c r="J62" s="16" t="s">
        <v>107</v>
      </c>
      <c r="K62" s="16">
        <v>9</v>
      </c>
      <c r="L62" s="16">
        <v>5</v>
      </c>
      <c r="M62" s="24">
        <f t="shared" si="0"/>
        <v>14</v>
      </c>
      <c r="N62" s="57" t="e">
        <f>M62/#REF!</f>
        <v>#REF!</v>
      </c>
      <c r="P62" s="58"/>
      <c r="Q62" s="58"/>
      <c r="T62" s="19"/>
      <c r="U62" s="19"/>
      <c r="V62" s="19"/>
      <c r="W62" s="19"/>
      <c r="X62" s="19"/>
      <c r="Y62" s="19"/>
      <c r="Z62" s="19"/>
      <c r="AA62" s="19"/>
      <c r="AB62" s="19"/>
      <c r="AC62" s="19"/>
      <c r="AD62" s="19"/>
      <c r="AE62" s="19"/>
      <c r="AF62" s="19"/>
      <c r="AG62" s="19"/>
      <c r="AH62" s="19"/>
      <c r="AI62" s="19"/>
      <c r="AJ62" s="19"/>
    </row>
    <row r="63" spans="1:36" ht="13.2">
      <c r="A63" s="16" t="s">
        <v>240</v>
      </c>
      <c r="B63" s="16" t="s">
        <v>248</v>
      </c>
      <c r="C63" s="16" t="s">
        <v>249</v>
      </c>
      <c r="D63" s="46" t="s">
        <v>387</v>
      </c>
      <c r="E63" s="46" t="s">
        <v>245</v>
      </c>
      <c r="F63" s="16" t="s">
        <v>140</v>
      </c>
      <c r="G63" s="49">
        <v>0.5625</v>
      </c>
      <c r="H63" s="51">
        <v>0</v>
      </c>
      <c r="I63" s="16"/>
      <c r="J63" s="16" t="s">
        <v>107</v>
      </c>
      <c r="K63" s="16">
        <v>2</v>
      </c>
      <c r="L63" s="16" t="s">
        <v>29</v>
      </c>
      <c r="M63" s="24">
        <f t="shared" si="0"/>
        <v>2</v>
      </c>
      <c r="N63" s="57" t="e">
        <f>M63/#REF!</f>
        <v>#REF!</v>
      </c>
      <c r="O63" s="19"/>
      <c r="P63" s="58"/>
      <c r="Q63" s="58"/>
      <c r="T63" s="19"/>
      <c r="U63" s="19"/>
      <c r="V63" s="19"/>
      <c r="W63" s="19"/>
      <c r="X63" s="19"/>
      <c r="Y63" s="19"/>
      <c r="Z63" s="19"/>
      <c r="AA63" s="19"/>
      <c r="AB63" s="19"/>
      <c r="AC63" s="19"/>
      <c r="AD63" s="19"/>
      <c r="AE63" s="19"/>
      <c r="AF63" s="19"/>
      <c r="AG63" s="19"/>
      <c r="AH63" s="19"/>
      <c r="AI63" s="19"/>
      <c r="AJ63" s="19"/>
    </row>
    <row r="64" spans="1:36" ht="13.2">
      <c r="A64" s="16" t="s">
        <v>240</v>
      </c>
      <c r="B64" s="16" t="s">
        <v>252</v>
      </c>
      <c r="C64" s="16" t="s">
        <v>253</v>
      </c>
      <c r="D64" s="46" t="s">
        <v>390</v>
      </c>
      <c r="E64" s="46" t="s">
        <v>245</v>
      </c>
      <c r="F64" s="16" t="s">
        <v>140</v>
      </c>
      <c r="G64" s="91">
        <v>0.5625</v>
      </c>
      <c r="H64" s="51">
        <v>0</v>
      </c>
      <c r="I64" s="16"/>
      <c r="J64" s="16" t="s">
        <v>140</v>
      </c>
      <c r="K64" s="16">
        <v>12</v>
      </c>
      <c r="L64" s="16">
        <v>8</v>
      </c>
      <c r="M64" s="24">
        <f t="shared" si="0"/>
        <v>20</v>
      </c>
      <c r="N64" s="57" t="e">
        <f>M64/#REF!</f>
        <v>#REF!</v>
      </c>
      <c r="O64" s="19"/>
      <c r="P64" s="58"/>
      <c r="Q64" s="58"/>
      <c r="T64" s="19"/>
      <c r="U64" s="19"/>
      <c r="V64" s="19"/>
      <c r="W64" s="19"/>
      <c r="X64" s="19"/>
      <c r="Y64" s="19"/>
      <c r="Z64" s="19"/>
      <c r="AA64" s="19"/>
      <c r="AB64" s="19"/>
      <c r="AC64" s="19"/>
      <c r="AD64" s="19"/>
      <c r="AE64" s="19"/>
      <c r="AF64" s="19"/>
      <c r="AG64" s="19"/>
      <c r="AH64" s="19"/>
      <c r="AI64" s="19"/>
      <c r="AJ64" s="19"/>
    </row>
    <row r="65" spans="1:36" ht="13.2">
      <c r="A65" s="16" t="s">
        <v>240</v>
      </c>
      <c r="B65" s="16" t="s">
        <v>255</v>
      </c>
      <c r="C65" s="16" t="s">
        <v>256</v>
      </c>
      <c r="D65" s="46" t="s">
        <v>391</v>
      </c>
      <c r="E65" s="46" t="s">
        <v>159</v>
      </c>
      <c r="F65" s="16" t="s">
        <v>140</v>
      </c>
      <c r="G65" s="49">
        <v>0.5625</v>
      </c>
      <c r="H65" s="51">
        <v>0</v>
      </c>
      <c r="I65" s="16"/>
      <c r="J65" s="16" t="s">
        <v>107</v>
      </c>
      <c r="K65" s="16" t="s">
        <v>29</v>
      </c>
      <c r="L65" s="16" t="s">
        <v>29</v>
      </c>
      <c r="M65" s="24">
        <f t="shared" si="0"/>
        <v>0</v>
      </c>
      <c r="N65" s="57" t="e">
        <f>M65/#REF!</f>
        <v>#REF!</v>
      </c>
      <c r="O65" s="19"/>
      <c r="P65" s="58"/>
      <c r="Q65" s="58"/>
      <c r="T65" s="19"/>
      <c r="U65" s="19"/>
      <c r="V65" s="19"/>
      <c r="W65" s="19"/>
      <c r="X65" s="19"/>
      <c r="Y65" s="19"/>
      <c r="Z65" s="19"/>
      <c r="AA65" s="19"/>
      <c r="AB65" s="19"/>
      <c r="AC65" s="19"/>
      <c r="AD65" s="19"/>
      <c r="AE65" s="19"/>
      <c r="AF65" s="19"/>
      <c r="AG65" s="19"/>
      <c r="AH65" s="19"/>
      <c r="AI65" s="19"/>
      <c r="AJ65" s="19"/>
    </row>
    <row r="66" spans="1:36" ht="13.2">
      <c r="A66" s="16" t="s">
        <v>240</v>
      </c>
      <c r="B66" s="16" t="s">
        <v>258</v>
      </c>
      <c r="C66" s="16" t="s">
        <v>260</v>
      </c>
      <c r="D66" s="46" t="s">
        <v>392</v>
      </c>
      <c r="E66" s="46" t="s">
        <v>159</v>
      </c>
      <c r="F66" s="16" t="s">
        <v>140</v>
      </c>
      <c r="G66" s="49">
        <v>0.60763888888888884</v>
      </c>
      <c r="H66" s="51">
        <v>0</v>
      </c>
      <c r="I66" s="16"/>
      <c r="J66" s="16"/>
      <c r="K66" s="16">
        <v>9</v>
      </c>
      <c r="L66" s="16">
        <v>0</v>
      </c>
      <c r="M66" s="24">
        <f t="shared" si="0"/>
        <v>9</v>
      </c>
      <c r="N66" s="57" t="e">
        <f>M66/#REF!</f>
        <v>#REF!</v>
      </c>
      <c r="O66" s="19"/>
      <c r="P66" s="58"/>
      <c r="Q66" s="58"/>
      <c r="T66" s="19"/>
      <c r="U66" s="19"/>
      <c r="V66" s="19"/>
      <c r="W66" s="19"/>
      <c r="X66" s="19"/>
      <c r="Y66" s="19"/>
      <c r="Z66" s="19"/>
      <c r="AA66" s="19"/>
      <c r="AB66" s="19"/>
      <c r="AC66" s="19"/>
      <c r="AD66" s="19"/>
      <c r="AE66" s="19"/>
      <c r="AF66" s="19"/>
      <c r="AG66" s="19"/>
      <c r="AH66" s="19"/>
      <c r="AI66" s="19"/>
      <c r="AJ66" s="19"/>
    </row>
    <row r="67" spans="1:36" ht="13.2">
      <c r="A67" s="16" t="s">
        <v>240</v>
      </c>
      <c r="B67" s="16" t="s">
        <v>261</v>
      </c>
      <c r="C67" s="16" t="s">
        <v>263</v>
      </c>
      <c r="D67" s="46" t="s">
        <v>393</v>
      </c>
      <c r="E67" s="46" t="s">
        <v>159</v>
      </c>
      <c r="F67" s="16" t="s">
        <v>107</v>
      </c>
      <c r="G67" s="49"/>
      <c r="H67" s="51"/>
      <c r="I67" s="16"/>
      <c r="J67" s="16"/>
      <c r="K67" s="16" t="s">
        <v>29</v>
      </c>
      <c r="L67" s="16" t="s">
        <v>29</v>
      </c>
      <c r="M67" s="24">
        <f t="shared" si="0"/>
        <v>0</v>
      </c>
      <c r="N67" s="57" t="e">
        <f>M67/#REF!</f>
        <v>#REF!</v>
      </c>
      <c r="O67" s="19"/>
      <c r="P67" s="58"/>
      <c r="Q67" s="58"/>
      <c r="T67" s="19"/>
      <c r="U67" s="19"/>
      <c r="V67" s="19"/>
      <c r="W67" s="19"/>
      <c r="X67" s="19"/>
      <c r="Y67" s="19"/>
      <c r="Z67" s="19"/>
      <c r="AA67" s="19"/>
      <c r="AB67" s="19"/>
      <c r="AC67" s="19"/>
      <c r="AD67" s="19"/>
      <c r="AE67" s="19"/>
      <c r="AF67" s="19"/>
      <c r="AG67" s="19"/>
      <c r="AH67" s="19"/>
      <c r="AI67" s="19"/>
      <c r="AJ67" s="19"/>
    </row>
    <row r="68" spans="1:36" ht="13.2">
      <c r="A68" s="16" t="s">
        <v>240</v>
      </c>
      <c r="B68" s="16" t="s">
        <v>265</v>
      </c>
      <c r="C68" s="16" t="s">
        <v>266</v>
      </c>
      <c r="D68" s="46" t="s">
        <v>395</v>
      </c>
      <c r="E68" s="46" t="s">
        <v>159</v>
      </c>
      <c r="F68" s="16" t="s">
        <v>140</v>
      </c>
      <c r="G68" s="49">
        <v>0.60763888888888884</v>
      </c>
      <c r="H68" s="51">
        <v>0</v>
      </c>
      <c r="I68" s="16"/>
      <c r="J68" s="16" t="s">
        <v>140</v>
      </c>
      <c r="K68" s="16">
        <v>9</v>
      </c>
      <c r="L68" s="16">
        <v>1</v>
      </c>
      <c r="M68" s="24">
        <f t="shared" si="0"/>
        <v>10</v>
      </c>
      <c r="N68" s="57" t="e">
        <f>M68/#REF!</f>
        <v>#REF!</v>
      </c>
      <c r="O68" s="19"/>
      <c r="P68" s="58"/>
      <c r="Q68" s="58"/>
      <c r="T68" s="19"/>
      <c r="U68" s="19"/>
      <c r="V68" s="19"/>
      <c r="W68" s="19"/>
      <c r="X68" s="19"/>
      <c r="Y68" s="19"/>
      <c r="Z68" s="19"/>
      <c r="AA68" s="19"/>
      <c r="AB68" s="19"/>
      <c r="AC68" s="19"/>
      <c r="AD68" s="19"/>
      <c r="AE68" s="19"/>
      <c r="AF68" s="19"/>
      <c r="AG68" s="19"/>
      <c r="AH68" s="19"/>
      <c r="AI68" s="19"/>
      <c r="AJ68" s="19"/>
    </row>
    <row r="69" spans="1:36" ht="13.2">
      <c r="A69" s="16" t="s">
        <v>268</v>
      </c>
      <c r="B69" s="16" t="s">
        <v>269</v>
      </c>
      <c r="C69" s="16" t="s">
        <v>270</v>
      </c>
      <c r="D69" s="46" t="s">
        <v>396</v>
      </c>
      <c r="E69" s="46" t="s">
        <v>214</v>
      </c>
      <c r="F69" s="16" t="s">
        <v>140</v>
      </c>
      <c r="G69" s="82">
        <v>0.65277777777777779</v>
      </c>
      <c r="H69" s="51">
        <v>0</v>
      </c>
      <c r="I69" s="16" t="s">
        <v>140</v>
      </c>
      <c r="J69" s="16" t="s">
        <v>140</v>
      </c>
      <c r="K69" s="16">
        <v>7</v>
      </c>
      <c r="L69" s="16" t="s">
        <v>29</v>
      </c>
      <c r="M69" s="24">
        <f t="shared" si="0"/>
        <v>7</v>
      </c>
      <c r="N69" s="57" t="e">
        <f>M69/#REF!</f>
        <v>#REF!</v>
      </c>
      <c r="O69" s="19"/>
      <c r="P69" s="58"/>
      <c r="Q69" s="58"/>
      <c r="T69" s="19"/>
      <c r="U69" s="19"/>
      <c r="V69" s="19"/>
      <c r="W69" s="19"/>
      <c r="X69" s="19"/>
      <c r="Y69" s="19"/>
      <c r="Z69" s="19"/>
      <c r="AA69" s="19"/>
      <c r="AB69" s="19"/>
      <c r="AC69" s="19"/>
      <c r="AD69" s="19"/>
      <c r="AE69" s="19"/>
      <c r="AF69" s="19"/>
      <c r="AG69" s="19"/>
      <c r="AH69" s="19"/>
      <c r="AI69" s="19"/>
      <c r="AJ69" s="19"/>
    </row>
    <row r="70" spans="1:36" ht="13.2">
      <c r="A70" s="16" t="s">
        <v>268</v>
      </c>
      <c r="B70" s="16" t="s">
        <v>153</v>
      </c>
      <c r="C70" s="16" t="s">
        <v>154</v>
      </c>
      <c r="D70" s="46" t="s">
        <v>398</v>
      </c>
      <c r="E70" s="46" t="s">
        <v>214</v>
      </c>
      <c r="F70" s="16" t="s">
        <v>140</v>
      </c>
      <c r="G70" s="82">
        <v>0.65277777777777779</v>
      </c>
      <c r="H70" s="51">
        <v>0</v>
      </c>
      <c r="I70" s="16" t="s">
        <v>140</v>
      </c>
      <c r="J70" s="16" t="s">
        <v>107</v>
      </c>
      <c r="K70" s="16">
        <v>7</v>
      </c>
      <c r="L70" s="16" t="s">
        <v>29</v>
      </c>
      <c r="M70" s="24">
        <f t="shared" si="0"/>
        <v>7</v>
      </c>
      <c r="N70" s="57" t="e">
        <f>M70/#REF!</f>
        <v>#REF!</v>
      </c>
      <c r="O70" s="19"/>
      <c r="P70" s="58"/>
      <c r="Q70" s="58"/>
      <c r="T70" s="19"/>
      <c r="U70" s="19"/>
      <c r="V70" s="19"/>
      <c r="W70" s="19"/>
      <c r="X70" s="19"/>
      <c r="Y70" s="19"/>
      <c r="Z70" s="19"/>
      <c r="AA70" s="19"/>
      <c r="AB70" s="19"/>
      <c r="AC70" s="19"/>
      <c r="AD70" s="19"/>
      <c r="AE70" s="19"/>
      <c r="AF70" s="19"/>
      <c r="AG70" s="19"/>
      <c r="AH70" s="19"/>
      <c r="AI70" s="19"/>
      <c r="AJ70" s="19"/>
    </row>
    <row r="71" spans="1:36" ht="13.2">
      <c r="A71" s="16" t="s">
        <v>268</v>
      </c>
      <c r="B71" s="16" t="s">
        <v>190</v>
      </c>
      <c r="C71" s="16" t="s">
        <v>191</v>
      </c>
      <c r="D71" s="46" t="s">
        <v>400</v>
      </c>
      <c r="E71" s="46" t="s">
        <v>214</v>
      </c>
      <c r="F71" s="16" t="s">
        <v>140</v>
      </c>
      <c r="G71" s="116">
        <v>0.65277777777777779</v>
      </c>
      <c r="H71" s="51">
        <v>0</v>
      </c>
      <c r="I71" s="16" t="s">
        <v>140</v>
      </c>
      <c r="J71" s="51" t="s">
        <v>140</v>
      </c>
      <c r="K71" s="16">
        <v>12</v>
      </c>
      <c r="L71" s="16">
        <v>1</v>
      </c>
      <c r="M71" s="24">
        <f t="shared" si="0"/>
        <v>13</v>
      </c>
      <c r="N71" s="57" t="e">
        <f>M71/#REF!</f>
        <v>#REF!</v>
      </c>
      <c r="O71" s="19"/>
      <c r="P71" s="58"/>
      <c r="Q71" s="58"/>
      <c r="T71" s="19"/>
      <c r="U71" s="19"/>
      <c r="V71" s="19"/>
      <c r="W71" s="19"/>
      <c r="X71" s="19"/>
      <c r="Y71" s="19"/>
      <c r="Z71" s="19"/>
      <c r="AA71" s="19"/>
      <c r="AB71" s="19"/>
      <c r="AC71" s="19"/>
      <c r="AD71" s="19"/>
      <c r="AE71" s="19"/>
      <c r="AF71" s="19"/>
      <c r="AG71" s="19"/>
      <c r="AH71" s="19"/>
      <c r="AI71" s="19"/>
      <c r="AJ71" s="19"/>
    </row>
    <row r="72" spans="1:36" ht="13.2">
      <c r="A72" s="16" t="s">
        <v>268</v>
      </c>
      <c r="B72" s="16" t="s">
        <v>277</v>
      </c>
      <c r="C72" s="16" t="s">
        <v>278</v>
      </c>
      <c r="D72" s="46" t="s">
        <v>403</v>
      </c>
      <c r="E72" s="46" t="s">
        <v>214</v>
      </c>
      <c r="F72" s="16" t="s">
        <v>140</v>
      </c>
      <c r="G72" s="116">
        <v>0.65416666666666667</v>
      </c>
      <c r="H72" s="51">
        <v>2</v>
      </c>
      <c r="I72" s="16" t="s">
        <v>140</v>
      </c>
      <c r="J72" s="16" t="s">
        <v>140</v>
      </c>
      <c r="K72" s="16">
        <v>13</v>
      </c>
      <c r="L72" s="16" t="s">
        <v>29</v>
      </c>
      <c r="M72" s="24">
        <f t="shared" si="0"/>
        <v>13</v>
      </c>
      <c r="N72" s="57" t="e">
        <f>M72/#REF!</f>
        <v>#REF!</v>
      </c>
      <c r="O72" s="16"/>
      <c r="P72" s="58"/>
      <c r="Q72" s="58"/>
      <c r="T72" s="19"/>
      <c r="U72" s="19"/>
      <c r="V72" s="19"/>
      <c r="W72" s="19"/>
      <c r="X72" s="19"/>
      <c r="Y72" s="19"/>
      <c r="Z72" s="19"/>
      <c r="AA72" s="19"/>
      <c r="AB72" s="19"/>
      <c r="AC72" s="19"/>
      <c r="AD72" s="19"/>
      <c r="AE72" s="19"/>
      <c r="AF72" s="19"/>
      <c r="AG72" s="19"/>
      <c r="AH72" s="19"/>
      <c r="AI72" s="19"/>
      <c r="AJ72" s="19"/>
    </row>
    <row r="73" spans="1:36" ht="13.2">
      <c r="A73" s="16" t="s">
        <v>268</v>
      </c>
      <c r="B73" s="16" t="s">
        <v>282</v>
      </c>
      <c r="C73" s="16" t="s">
        <v>283</v>
      </c>
      <c r="D73" s="46" t="s">
        <v>405</v>
      </c>
      <c r="E73" s="46" t="s">
        <v>195</v>
      </c>
      <c r="F73" s="16" t="s">
        <v>140</v>
      </c>
      <c r="G73" s="116">
        <v>0.69791666666666663</v>
      </c>
      <c r="H73" s="51">
        <v>0</v>
      </c>
      <c r="I73" s="16" t="s">
        <v>140</v>
      </c>
      <c r="J73" s="16" t="s">
        <v>140</v>
      </c>
      <c r="K73" s="16">
        <v>5</v>
      </c>
      <c r="L73" s="16">
        <v>1</v>
      </c>
      <c r="M73" s="24">
        <f t="shared" si="0"/>
        <v>6</v>
      </c>
      <c r="N73" s="57" t="e">
        <f>M73/#REF!</f>
        <v>#REF!</v>
      </c>
      <c r="O73" s="19"/>
      <c r="P73" s="58"/>
      <c r="Q73" s="58"/>
      <c r="T73" s="19"/>
      <c r="U73" s="19"/>
      <c r="V73" s="19"/>
      <c r="W73" s="19"/>
      <c r="X73" s="19"/>
      <c r="Y73" s="19"/>
      <c r="Z73" s="19"/>
      <c r="AA73" s="19"/>
      <c r="AB73" s="19"/>
      <c r="AC73" s="19"/>
      <c r="AD73" s="19"/>
      <c r="AE73" s="19"/>
      <c r="AF73" s="19"/>
      <c r="AG73" s="19"/>
      <c r="AH73" s="19"/>
      <c r="AI73" s="19"/>
      <c r="AJ73" s="19"/>
    </row>
    <row r="74" spans="1:36" ht="13.2">
      <c r="A74" s="16" t="s">
        <v>268</v>
      </c>
      <c r="B74" s="16" t="s">
        <v>97</v>
      </c>
      <c r="C74" s="16" t="s">
        <v>98</v>
      </c>
      <c r="D74" s="46" t="s">
        <v>406</v>
      </c>
      <c r="E74" s="46" t="s">
        <v>195</v>
      </c>
      <c r="F74" s="16" t="s">
        <v>140</v>
      </c>
      <c r="G74" s="116">
        <v>0.69791666666666663</v>
      </c>
      <c r="H74" s="51">
        <v>0</v>
      </c>
      <c r="I74" s="16" t="s">
        <v>140</v>
      </c>
      <c r="J74" s="16" t="s">
        <v>107</v>
      </c>
      <c r="K74" s="16">
        <v>0</v>
      </c>
      <c r="L74" s="16" t="s">
        <v>29</v>
      </c>
      <c r="M74" s="24">
        <f t="shared" si="0"/>
        <v>0</v>
      </c>
      <c r="N74" s="57" t="e">
        <f>M74/#REF!</f>
        <v>#REF!</v>
      </c>
      <c r="O74" s="19"/>
      <c r="P74" s="58"/>
      <c r="Q74" s="58"/>
      <c r="T74" s="19"/>
      <c r="U74" s="19"/>
      <c r="V74" s="19"/>
      <c r="W74" s="19"/>
      <c r="X74" s="19"/>
      <c r="Y74" s="19"/>
      <c r="Z74" s="19"/>
      <c r="AA74" s="19"/>
      <c r="AB74" s="19"/>
      <c r="AC74" s="19"/>
      <c r="AD74" s="19"/>
      <c r="AE74" s="19"/>
      <c r="AF74" s="19"/>
      <c r="AG74" s="19"/>
      <c r="AH74" s="19"/>
      <c r="AI74" s="19"/>
      <c r="AJ74" s="19"/>
    </row>
    <row r="75" spans="1:36" ht="13.2">
      <c r="A75" s="16" t="s">
        <v>268</v>
      </c>
      <c r="B75" s="16" t="s">
        <v>291</v>
      </c>
      <c r="C75" s="16" t="s">
        <v>292</v>
      </c>
      <c r="D75" s="46" t="s">
        <v>408</v>
      </c>
      <c r="E75" s="46" t="s">
        <v>195</v>
      </c>
      <c r="F75" s="16" t="s">
        <v>140</v>
      </c>
      <c r="G75" s="116">
        <v>0.69791666666666663</v>
      </c>
      <c r="H75" s="51">
        <v>0</v>
      </c>
      <c r="I75" s="16" t="s">
        <v>140</v>
      </c>
      <c r="J75" s="16" t="s">
        <v>107</v>
      </c>
      <c r="K75" s="16">
        <v>0</v>
      </c>
      <c r="L75" s="16" t="s">
        <v>29</v>
      </c>
      <c r="M75" s="24">
        <f t="shared" si="0"/>
        <v>0</v>
      </c>
      <c r="N75" s="57" t="e">
        <f>M75/#REF!</f>
        <v>#REF!</v>
      </c>
      <c r="O75" s="19"/>
      <c r="P75" s="58"/>
      <c r="Q75" s="58"/>
      <c r="T75" s="19"/>
      <c r="U75" s="19"/>
      <c r="V75" s="19"/>
      <c r="W75" s="19"/>
      <c r="X75" s="19"/>
      <c r="Y75" s="19"/>
      <c r="Z75" s="19"/>
      <c r="AA75" s="19"/>
      <c r="AB75" s="19"/>
      <c r="AC75" s="19"/>
      <c r="AD75" s="19"/>
      <c r="AE75" s="19"/>
      <c r="AF75" s="19"/>
      <c r="AG75" s="19"/>
      <c r="AH75" s="19"/>
      <c r="AI75" s="19"/>
      <c r="AJ75" s="19"/>
    </row>
    <row r="76" spans="1:36" ht="13.2">
      <c r="A76" s="16" t="s">
        <v>268</v>
      </c>
      <c r="B76" s="16" t="s">
        <v>296</v>
      </c>
      <c r="C76" s="16" t="s">
        <v>297</v>
      </c>
      <c r="D76" s="46" t="s">
        <v>409</v>
      </c>
      <c r="E76" s="46" t="s">
        <v>195</v>
      </c>
      <c r="F76" s="16" t="s">
        <v>107</v>
      </c>
      <c r="G76" s="49"/>
      <c r="H76" s="51"/>
      <c r="I76" s="16"/>
      <c r="J76" s="16"/>
      <c r="K76" s="16"/>
      <c r="L76" s="16"/>
      <c r="M76" s="24">
        <f t="shared" si="0"/>
        <v>0</v>
      </c>
      <c r="N76" s="57" t="e">
        <f>M76/#REF!</f>
        <v>#REF!</v>
      </c>
      <c r="O76" s="16"/>
      <c r="P76" s="58"/>
      <c r="Q76" s="58"/>
      <c r="T76" s="19"/>
      <c r="U76" s="19"/>
      <c r="V76" s="19"/>
      <c r="W76" s="19"/>
      <c r="X76" s="19"/>
      <c r="Y76" s="19"/>
      <c r="Z76" s="19"/>
      <c r="AA76" s="19"/>
      <c r="AB76" s="19"/>
      <c r="AC76" s="19"/>
      <c r="AD76" s="19"/>
      <c r="AE76" s="19"/>
      <c r="AF76" s="19"/>
      <c r="AG76" s="19"/>
      <c r="AH76" s="19"/>
      <c r="AI76" s="19"/>
      <c r="AJ76" s="19"/>
    </row>
    <row r="77" spans="1:36" ht="13.2">
      <c r="A77" s="16" t="s">
        <v>299</v>
      </c>
      <c r="B77" s="16" t="s">
        <v>300</v>
      </c>
      <c r="C77" s="16" t="s">
        <v>302</v>
      </c>
      <c r="D77" s="46" t="s">
        <v>410</v>
      </c>
      <c r="E77" s="46" t="s">
        <v>411</v>
      </c>
      <c r="F77" s="16" t="s">
        <v>140</v>
      </c>
      <c r="G77" s="49">
        <v>0.5625</v>
      </c>
      <c r="H77" s="51"/>
      <c r="I77" s="16"/>
      <c r="J77" s="16" t="s">
        <v>140</v>
      </c>
      <c r="K77" s="16">
        <v>11</v>
      </c>
      <c r="L77" s="16">
        <v>10</v>
      </c>
      <c r="M77" s="24">
        <f t="shared" si="0"/>
        <v>21</v>
      </c>
      <c r="N77" s="57" t="e">
        <f>M77/#REF!</f>
        <v>#REF!</v>
      </c>
      <c r="O77" s="16"/>
      <c r="P77" s="58"/>
      <c r="Q77" s="58"/>
      <c r="T77" s="19"/>
      <c r="U77" s="19"/>
      <c r="V77" s="19"/>
      <c r="W77" s="19"/>
      <c r="X77" s="19"/>
      <c r="Y77" s="19"/>
      <c r="Z77" s="19"/>
      <c r="AA77" s="19"/>
      <c r="AB77" s="19"/>
      <c r="AC77" s="19"/>
      <c r="AD77" s="19"/>
      <c r="AE77" s="19"/>
      <c r="AF77" s="19"/>
      <c r="AG77" s="19"/>
      <c r="AH77" s="19"/>
      <c r="AI77" s="19"/>
      <c r="AJ77" s="19"/>
    </row>
    <row r="78" spans="1:36" ht="13.2">
      <c r="A78" s="16" t="s">
        <v>306</v>
      </c>
      <c r="B78" s="16" t="s">
        <v>293</v>
      </c>
      <c r="C78" s="16" t="s">
        <v>294</v>
      </c>
      <c r="D78" s="46" t="s">
        <v>412</v>
      </c>
      <c r="E78" s="46" t="s">
        <v>411</v>
      </c>
      <c r="F78" s="16" t="s">
        <v>140</v>
      </c>
      <c r="G78" s="91">
        <v>0.5625</v>
      </c>
      <c r="H78" s="51"/>
      <c r="I78" s="16"/>
      <c r="J78" s="16" t="s">
        <v>140</v>
      </c>
      <c r="K78" s="16">
        <v>8</v>
      </c>
      <c r="L78" s="16">
        <v>0</v>
      </c>
      <c r="M78" s="24">
        <f t="shared" si="0"/>
        <v>8</v>
      </c>
      <c r="N78" s="57" t="e">
        <f>M78/#REF!</f>
        <v>#REF!</v>
      </c>
      <c r="O78" s="16"/>
      <c r="P78" s="58"/>
      <c r="Q78" s="58"/>
      <c r="T78" s="19"/>
      <c r="U78" s="19"/>
      <c r="V78" s="19"/>
      <c r="W78" s="19"/>
      <c r="X78" s="19"/>
      <c r="Y78" s="19"/>
      <c r="Z78" s="19"/>
      <c r="AA78" s="19"/>
      <c r="AB78" s="19"/>
      <c r="AC78" s="19"/>
      <c r="AD78" s="19"/>
      <c r="AE78" s="19"/>
      <c r="AF78" s="19"/>
      <c r="AG78" s="19"/>
      <c r="AH78" s="19"/>
      <c r="AI78" s="19"/>
      <c r="AJ78" s="19"/>
    </row>
    <row r="79" spans="1:36" ht="13.2">
      <c r="A79" s="16" t="s">
        <v>306</v>
      </c>
      <c r="B79" s="16" t="s">
        <v>310</v>
      </c>
      <c r="C79" s="16" t="s">
        <v>311</v>
      </c>
      <c r="D79" s="46" t="s">
        <v>415</v>
      </c>
      <c r="E79" s="46" t="s">
        <v>411</v>
      </c>
      <c r="F79" s="16" t="s">
        <v>140</v>
      </c>
      <c r="G79" s="91">
        <v>0.5625</v>
      </c>
      <c r="H79" s="51"/>
      <c r="I79" s="16"/>
      <c r="J79" s="16"/>
      <c r="K79" s="16">
        <v>9</v>
      </c>
      <c r="L79" s="16">
        <v>0</v>
      </c>
      <c r="M79" s="24">
        <f t="shared" si="0"/>
        <v>9</v>
      </c>
      <c r="N79" s="57" t="e">
        <f>M79/#REF!</f>
        <v>#REF!</v>
      </c>
      <c r="O79" s="16"/>
      <c r="P79" s="58"/>
      <c r="Q79" s="58"/>
      <c r="T79" s="19"/>
      <c r="U79" s="19"/>
      <c r="V79" s="19"/>
      <c r="W79" s="19"/>
      <c r="X79" s="19"/>
      <c r="Y79" s="19"/>
      <c r="Z79" s="19"/>
      <c r="AA79" s="19"/>
      <c r="AB79" s="19"/>
      <c r="AC79" s="19"/>
      <c r="AD79" s="19"/>
      <c r="AE79" s="19"/>
      <c r="AF79" s="19"/>
      <c r="AG79" s="19"/>
      <c r="AH79" s="19"/>
      <c r="AI79" s="19"/>
      <c r="AJ79" s="19"/>
    </row>
    <row r="80" spans="1:36" ht="13.2">
      <c r="A80" s="16" t="s">
        <v>306</v>
      </c>
      <c r="B80" s="16" t="s">
        <v>312</v>
      </c>
      <c r="C80" s="16" t="s">
        <v>313</v>
      </c>
      <c r="D80" s="46" t="s">
        <v>416</v>
      </c>
      <c r="E80" s="46" t="s">
        <v>411</v>
      </c>
      <c r="F80" s="16" t="s">
        <v>140</v>
      </c>
      <c r="G80" s="49">
        <v>0.5625</v>
      </c>
      <c r="H80" s="51"/>
      <c r="I80" s="16"/>
      <c r="J80" s="16"/>
      <c r="K80" s="16">
        <v>3</v>
      </c>
      <c r="L80" s="16">
        <v>9</v>
      </c>
      <c r="M80" s="24">
        <f t="shared" si="0"/>
        <v>12</v>
      </c>
      <c r="N80" s="57" t="e">
        <f>M80/#REF!</f>
        <v>#REF!</v>
      </c>
      <c r="O80" s="16"/>
      <c r="P80" s="58"/>
      <c r="Q80" s="58"/>
      <c r="T80" s="19"/>
      <c r="U80" s="19"/>
      <c r="V80" s="19"/>
      <c r="W80" s="19"/>
      <c r="X80" s="19"/>
      <c r="Y80" s="19"/>
      <c r="Z80" s="19"/>
      <c r="AA80" s="19"/>
      <c r="AB80" s="19"/>
      <c r="AC80" s="19"/>
      <c r="AD80" s="19"/>
      <c r="AE80" s="19"/>
      <c r="AF80" s="19"/>
      <c r="AG80" s="19"/>
      <c r="AH80" s="19"/>
      <c r="AI80" s="19"/>
      <c r="AJ80" s="19"/>
    </row>
    <row r="81" spans="1:36" ht="13.2">
      <c r="A81" s="85" t="s">
        <v>306</v>
      </c>
      <c r="B81" s="16" t="s">
        <v>315</v>
      </c>
      <c r="C81" s="16" t="s">
        <v>316</v>
      </c>
      <c r="D81" s="46" t="s">
        <v>418</v>
      </c>
      <c r="E81" s="46" t="s">
        <v>377</v>
      </c>
      <c r="F81" s="16" t="s">
        <v>140</v>
      </c>
      <c r="G81" s="49">
        <v>0.60416666666666663</v>
      </c>
      <c r="H81" s="79"/>
      <c r="I81" s="16"/>
      <c r="J81" s="16"/>
      <c r="K81" s="16">
        <v>3</v>
      </c>
      <c r="L81" s="16">
        <v>0</v>
      </c>
      <c r="M81" s="24">
        <f t="shared" si="0"/>
        <v>3</v>
      </c>
      <c r="N81" s="57" t="e">
        <f>M81/#REF!</f>
        <v>#REF!</v>
      </c>
      <c r="O81" s="16"/>
      <c r="P81" s="58"/>
      <c r="Q81" s="58"/>
      <c r="T81" s="19"/>
      <c r="U81" s="19"/>
      <c r="V81" s="19"/>
      <c r="W81" s="19"/>
      <c r="X81" s="19"/>
      <c r="Y81" s="19"/>
      <c r="Z81" s="19"/>
      <c r="AA81" s="19"/>
      <c r="AB81" s="19"/>
      <c r="AC81" s="19"/>
      <c r="AD81" s="19"/>
      <c r="AE81" s="19"/>
      <c r="AF81" s="19"/>
      <c r="AG81" s="19"/>
      <c r="AH81" s="19"/>
      <c r="AI81" s="19"/>
      <c r="AJ81" s="19"/>
    </row>
    <row r="82" spans="1:36" ht="13.2">
      <c r="A82" s="85" t="s">
        <v>306</v>
      </c>
      <c r="B82" s="16" t="s">
        <v>317</v>
      </c>
      <c r="C82" s="16" t="s">
        <v>318</v>
      </c>
      <c r="D82" s="46" t="s">
        <v>419</v>
      </c>
      <c r="E82" s="46" t="s">
        <v>377</v>
      </c>
      <c r="F82" s="16" t="s">
        <v>107</v>
      </c>
      <c r="G82" s="49"/>
      <c r="H82" s="79"/>
      <c r="I82" s="16"/>
      <c r="J82" s="16"/>
      <c r="K82" s="16">
        <v>5</v>
      </c>
      <c r="L82" s="16">
        <v>0</v>
      </c>
      <c r="M82" s="24">
        <f t="shared" si="0"/>
        <v>5</v>
      </c>
      <c r="N82" s="57" t="e">
        <f>M82/#REF!</f>
        <v>#REF!</v>
      </c>
      <c r="O82" s="16"/>
      <c r="P82" s="58"/>
      <c r="Q82" s="58"/>
      <c r="T82" s="19"/>
      <c r="U82" s="19"/>
      <c r="V82" s="19"/>
      <c r="W82" s="19"/>
      <c r="X82" s="19"/>
      <c r="Y82" s="19"/>
      <c r="Z82" s="19"/>
      <c r="AA82" s="19"/>
      <c r="AB82" s="19"/>
      <c r="AC82" s="19"/>
      <c r="AD82" s="19"/>
      <c r="AE82" s="19"/>
      <c r="AF82" s="19"/>
      <c r="AG82" s="19"/>
      <c r="AH82" s="19"/>
      <c r="AI82" s="19"/>
      <c r="AJ82" s="19"/>
    </row>
    <row r="83" spans="1:36" ht="13.2">
      <c r="A83" s="85" t="s">
        <v>306</v>
      </c>
      <c r="B83" s="16" t="s">
        <v>321</v>
      </c>
      <c r="C83" s="16" t="s">
        <v>322</v>
      </c>
      <c r="D83" s="46" t="s">
        <v>421</v>
      </c>
      <c r="E83" s="46" t="s">
        <v>377</v>
      </c>
      <c r="F83" s="16" t="s">
        <v>140</v>
      </c>
      <c r="G83" s="91">
        <v>0.60416666666666663</v>
      </c>
      <c r="H83" s="79"/>
      <c r="I83" s="16"/>
      <c r="J83" s="16"/>
      <c r="K83" s="16">
        <v>4</v>
      </c>
      <c r="L83" s="16">
        <v>6</v>
      </c>
      <c r="M83" s="24">
        <f t="shared" si="0"/>
        <v>10</v>
      </c>
      <c r="N83" s="57" t="e">
        <f>M83/#REF!</f>
        <v>#REF!</v>
      </c>
      <c r="O83" s="16"/>
      <c r="P83" s="58"/>
      <c r="Q83" s="58"/>
      <c r="T83" s="19"/>
      <c r="U83" s="19"/>
      <c r="V83" s="19"/>
      <c r="W83" s="19"/>
      <c r="X83" s="19"/>
      <c r="Y83" s="19"/>
      <c r="Z83" s="19"/>
      <c r="AA83" s="19"/>
      <c r="AB83" s="19"/>
      <c r="AC83" s="19"/>
      <c r="AD83" s="19"/>
      <c r="AE83" s="19"/>
      <c r="AF83" s="19"/>
      <c r="AG83" s="19"/>
      <c r="AH83" s="19"/>
      <c r="AI83" s="19"/>
      <c r="AJ83" s="19"/>
    </row>
    <row r="84" spans="1:36" ht="13.2">
      <c r="A84" s="85" t="s">
        <v>306</v>
      </c>
      <c r="B84" s="16" t="s">
        <v>319</v>
      </c>
      <c r="C84" s="16" t="s">
        <v>320</v>
      </c>
      <c r="D84" s="46" t="s">
        <v>423</v>
      </c>
      <c r="E84" s="46" t="s">
        <v>377</v>
      </c>
      <c r="F84" s="16" t="s">
        <v>107</v>
      </c>
      <c r="G84" s="49"/>
      <c r="H84" s="79"/>
      <c r="I84" s="16"/>
      <c r="J84" s="16"/>
      <c r="K84" s="16">
        <v>11</v>
      </c>
      <c r="L84" s="16">
        <v>6</v>
      </c>
      <c r="M84" s="24">
        <f t="shared" si="0"/>
        <v>17</v>
      </c>
      <c r="N84" s="57" t="e">
        <f>M84/#REF!</f>
        <v>#REF!</v>
      </c>
      <c r="O84" s="16"/>
      <c r="P84" s="58"/>
      <c r="Q84" s="58"/>
      <c r="T84" s="19"/>
      <c r="U84" s="19"/>
      <c r="V84" s="19"/>
      <c r="W84" s="19"/>
      <c r="X84" s="19"/>
      <c r="Y84" s="19"/>
      <c r="Z84" s="19"/>
      <c r="AA84" s="19"/>
      <c r="AB84" s="19"/>
      <c r="AC84" s="19"/>
      <c r="AD84" s="19"/>
      <c r="AE84" s="19"/>
      <c r="AF84" s="19"/>
      <c r="AG84" s="19"/>
      <c r="AH84" s="19"/>
      <c r="AI84" s="19"/>
      <c r="AJ84" s="19"/>
    </row>
    <row r="85" spans="1:36" ht="13.2">
      <c r="A85" s="16" t="s">
        <v>324</v>
      </c>
      <c r="B85" s="16" t="s">
        <v>325</v>
      </c>
      <c r="C85" s="16" t="s">
        <v>326</v>
      </c>
      <c r="D85" s="46" t="s">
        <v>425</v>
      </c>
      <c r="E85" s="46" t="s">
        <v>411</v>
      </c>
      <c r="F85" s="16" t="s">
        <v>140</v>
      </c>
      <c r="G85" s="49">
        <v>0.5625</v>
      </c>
      <c r="H85" s="51"/>
      <c r="I85" s="16" t="s">
        <v>140</v>
      </c>
      <c r="J85" s="16" t="s">
        <v>140</v>
      </c>
      <c r="K85" s="16">
        <v>12</v>
      </c>
      <c r="L85" s="16">
        <v>10</v>
      </c>
      <c r="M85" s="24">
        <f t="shared" si="0"/>
        <v>22</v>
      </c>
      <c r="N85" s="57" t="e">
        <f>M85/#REF!</f>
        <v>#REF!</v>
      </c>
      <c r="O85" s="16" t="s">
        <v>575</v>
      </c>
      <c r="P85" s="58"/>
      <c r="Q85" s="58"/>
      <c r="T85" s="19"/>
      <c r="U85" s="19"/>
      <c r="V85" s="19"/>
      <c r="W85" s="19"/>
      <c r="X85" s="19"/>
      <c r="Y85" s="19"/>
      <c r="Z85" s="19"/>
      <c r="AA85" s="19"/>
      <c r="AB85" s="19"/>
      <c r="AC85" s="19"/>
      <c r="AD85" s="19"/>
      <c r="AE85" s="19"/>
      <c r="AF85" s="19"/>
      <c r="AG85" s="19"/>
      <c r="AH85" s="19"/>
      <c r="AI85" s="19"/>
      <c r="AJ85" s="19"/>
    </row>
    <row r="86" spans="1:36" ht="13.8">
      <c r="A86" s="16" t="s">
        <v>324</v>
      </c>
      <c r="B86" s="16" t="s">
        <v>329</v>
      </c>
      <c r="C86" s="16" t="s">
        <v>330</v>
      </c>
      <c r="D86" s="46" t="s">
        <v>427</v>
      </c>
      <c r="E86" s="46" t="s">
        <v>411</v>
      </c>
      <c r="F86" s="16" t="s">
        <v>140</v>
      </c>
      <c r="G86" s="49">
        <v>0.5625</v>
      </c>
      <c r="H86" s="51"/>
      <c r="I86" s="16" t="s">
        <v>140</v>
      </c>
      <c r="J86" s="16" t="s">
        <v>107</v>
      </c>
      <c r="K86" s="16">
        <v>12</v>
      </c>
      <c r="L86" s="16">
        <v>4</v>
      </c>
      <c r="M86" s="151">
        <f>SUMIFS(K85:L85,K85:L85,"&lt;&gt;*NA*")</f>
        <v>22</v>
      </c>
      <c r="N86" s="57" t="e">
        <f>M86/#REF!</f>
        <v>#REF!</v>
      </c>
      <c r="O86" s="16" t="s">
        <v>577</v>
      </c>
      <c r="P86" s="58"/>
      <c r="Q86" s="58"/>
      <c r="T86" s="19"/>
      <c r="U86" s="19"/>
      <c r="V86" s="19"/>
      <c r="W86" s="19"/>
      <c r="X86" s="19"/>
      <c r="Y86" s="19"/>
      <c r="Z86" s="19"/>
      <c r="AA86" s="19"/>
      <c r="AB86" s="19"/>
      <c r="AC86" s="19"/>
      <c r="AD86" s="19"/>
      <c r="AE86" s="19"/>
      <c r="AF86" s="19"/>
      <c r="AG86" s="19"/>
      <c r="AH86" s="19"/>
      <c r="AI86" s="19"/>
      <c r="AJ86" s="19"/>
    </row>
    <row r="87" spans="1:36" ht="13.2">
      <c r="A87" s="16" t="s">
        <v>324</v>
      </c>
      <c r="B87" s="16" t="s">
        <v>334</v>
      </c>
      <c r="C87" s="16" t="s">
        <v>335</v>
      </c>
      <c r="D87" s="46" t="s">
        <v>428</v>
      </c>
      <c r="E87" s="46" t="s">
        <v>411</v>
      </c>
      <c r="F87" s="16" t="s">
        <v>140</v>
      </c>
      <c r="G87" s="49">
        <v>0.5625</v>
      </c>
      <c r="H87" s="51"/>
      <c r="I87" s="16" t="s">
        <v>140</v>
      </c>
      <c r="J87" s="16" t="s">
        <v>107</v>
      </c>
      <c r="K87" s="16">
        <v>8</v>
      </c>
      <c r="L87" s="16">
        <v>0</v>
      </c>
      <c r="M87" s="24">
        <f t="shared" ref="M87:M100" si="1">SUMIFS(K87:L87,K87:L87,"&lt;&gt;*NA*")</f>
        <v>8</v>
      </c>
      <c r="N87" s="57" t="e">
        <f>M87/#REF!</f>
        <v>#REF!</v>
      </c>
      <c r="O87" s="16" t="s">
        <v>578</v>
      </c>
      <c r="P87" s="58"/>
      <c r="Q87" s="58"/>
      <c r="T87" s="19"/>
      <c r="U87" s="19"/>
      <c r="V87" s="19"/>
      <c r="W87" s="19"/>
      <c r="X87" s="19"/>
      <c r="Y87" s="19"/>
      <c r="Z87" s="19"/>
      <c r="AA87" s="19"/>
      <c r="AB87" s="19"/>
      <c r="AC87" s="19"/>
      <c r="AD87" s="19"/>
      <c r="AE87" s="19"/>
      <c r="AF87" s="19"/>
      <c r="AG87" s="19"/>
      <c r="AH87" s="19"/>
      <c r="AI87" s="19"/>
      <c r="AJ87" s="19"/>
    </row>
    <row r="88" spans="1:36" ht="13.2">
      <c r="A88" s="16" t="s">
        <v>324</v>
      </c>
      <c r="B88" s="16" t="s">
        <v>338</v>
      </c>
      <c r="C88" s="16" t="s">
        <v>339</v>
      </c>
      <c r="D88" s="46" t="s">
        <v>429</v>
      </c>
      <c r="E88" s="46" t="s">
        <v>411</v>
      </c>
      <c r="F88" s="16" t="s">
        <v>140</v>
      </c>
      <c r="G88" s="91">
        <v>0.625</v>
      </c>
      <c r="H88" s="51"/>
      <c r="I88" s="16" t="s">
        <v>107</v>
      </c>
      <c r="J88" s="16" t="s">
        <v>107</v>
      </c>
      <c r="K88" s="16">
        <v>0</v>
      </c>
      <c r="L88" s="16">
        <v>0</v>
      </c>
      <c r="M88" s="24">
        <f t="shared" si="1"/>
        <v>0</v>
      </c>
      <c r="N88" s="57" t="e">
        <f>M88/#REF!</f>
        <v>#REF!</v>
      </c>
      <c r="O88" s="16" t="s">
        <v>579</v>
      </c>
      <c r="P88" s="58"/>
      <c r="Q88" s="58"/>
      <c r="T88" s="19"/>
      <c r="U88" s="19"/>
      <c r="V88" s="19"/>
      <c r="W88" s="19"/>
      <c r="X88" s="19"/>
      <c r="Y88" s="19"/>
      <c r="Z88" s="19"/>
      <c r="AA88" s="19"/>
      <c r="AB88" s="19"/>
      <c r="AC88" s="19"/>
      <c r="AD88" s="19"/>
      <c r="AE88" s="19"/>
      <c r="AF88" s="19"/>
      <c r="AG88" s="19"/>
      <c r="AH88" s="19"/>
      <c r="AI88" s="19"/>
      <c r="AJ88" s="19"/>
    </row>
    <row r="89" spans="1:36" ht="13.2">
      <c r="A89" s="16" t="s">
        <v>324</v>
      </c>
      <c r="B89" s="16" t="s">
        <v>285</v>
      </c>
      <c r="C89" s="16" t="s">
        <v>286</v>
      </c>
      <c r="D89" s="46" t="s">
        <v>431</v>
      </c>
      <c r="E89" s="46" t="s">
        <v>272</v>
      </c>
      <c r="F89" s="16" t="s">
        <v>140</v>
      </c>
      <c r="G89" s="91">
        <v>0.60763888888888884</v>
      </c>
      <c r="H89" s="79"/>
      <c r="I89" s="16" t="s">
        <v>140</v>
      </c>
      <c r="J89" s="16" t="s">
        <v>107</v>
      </c>
      <c r="K89" s="16">
        <v>6</v>
      </c>
      <c r="L89" s="16" t="s">
        <v>29</v>
      </c>
      <c r="M89" s="24">
        <f t="shared" si="1"/>
        <v>6</v>
      </c>
      <c r="N89" s="57" t="e">
        <f>M89/#REF!</f>
        <v>#REF!</v>
      </c>
      <c r="O89" s="16" t="s">
        <v>580</v>
      </c>
      <c r="P89" s="58"/>
      <c r="Q89" s="58"/>
      <c r="T89" s="19"/>
      <c r="U89" s="19"/>
      <c r="V89" s="19"/>
      <c r="W89" s="19"/>
      <c r="X89" s="19"/>
      <c r="Y89" s="19"/>
      <c r="Z89" s="19"/>
      <c r="AA89" s="19"/>
      <c r="AB89" s="19"/>
      <c r="AC89" s="19"/>
      <c r="AD89" s="19"/>
      <c r="AE89" s="19"/>
      <c r="AF89" s="19"/>
      <c r="AG89" s="19"/>
      <c r="AH89" s="19"/>
      <c r="AI89" s="19"/>
      <c r="AJ89" s="19"/>
    </row>
    <row r="90" spans="1:36" ht="13.2">
      <c r="A90" s="16" t="s">
        <v>324</v>
      </c>
      <c r="B90" s="16" t="s">
        <v>341</v>
      </c>
      <c r="C90" s="16" t="s">
        <v>342</v>
      </c>
      <c r="D90" s="46" t="s">
        <v>432</v>
      </c>
      <c r="E90" s="46" t="s">
        <v>272</v>
      </c>
      <c r="F90" s="16" t="s">
        <v>140</v>
      </c>
      <c r="G90" s="49">
        <v>0.61041666666666672</v>
      </c>
      <c r="H90" s="51">
        <v>4</v>
      </c>
      <c r="I90" s="16" t="s">
        <v>140</v>
      </c>
      <c r="J90" s="16" t="s">
        <v>107</v>
      </c>
      <c r="K90" s="16">
        <v>0</v>
      </c>
      <c r="L90" s="16">
        <v>0</v>
      </c>
      <c r="M90" s="24">
        <f t="shared" si="1"/>
        <v>0</v>
      </c>
      <c r="N90" s="57" t="e">
        <f>M90/#REF!</f>
        <v>#REF!</v>
      </c>
      <c r="O90" s="16" t="s">
        <v>581</v>
      </c>
      <c r="P90" s="58"/>
      <c r="Q90" s="58"/>
      <c r="T90" s="19"/>
      <c r="U90" s="19"/>
      <c r="V90" s="19"/>
      <c r="W90" s="19"/>
      <c r="X90" s="19"/>
      <c r="Y90" s="19"/>
      <c r="Z90" s="19"/>
      <c r="AA90" s="19"/>
      <c r="AB90" s="19"/>
      <c r="AC90" s="19"/>
      <c r="AD90" s="19"/>
      <c r="AE90" s="19"/>
      <c r="AF90" s="19"/>
      <c r="AG90" s="19"/>
      <c r="AH90" s="19"/>
      <c r="AI90" s="19"/>
      <c r="AJ90" s="19"/>
    </row>
    <row r="91" spans="1:36" ht="13.2">
      <c r="A91" s="16" t="s">
        <v>324</v>
      </c>
      <c r="B91" s="16" t="s">
        <v>288</v>
      </c>
      <c r="C91" s="16" t="s">
        <v>290</v>
      </c>
      <c r="D91" s="46" t="s">
        <v>433</v>
      </c>
      <c r="E91" s="46" t="s">
        <v>272</v>
      </c>
      <c r="F91" s="16" t="s">
        <v>140</v>
      </c>
      <c r="G91" s="49">
        <v>0.61041666666666672</v>
      </c>
      <c r="H91" s="51">
        <v>4</v>
      </c>
      <c r="I91" s="16" t="s">
        <v>140</v>
      </c>
      <c r="J91" s="16" t="s">
        <v>107</v>
      </c>
      <c r="K91" s="16">
        <v>12</v>
      </c>
      <c r="L91" s="16" t="s">
        <v>29</v>
      </c>
      <c r="M91" s="24">
        <f t="shared" si="1"/>
        <v>12</v>
      </c>
      <c r="N91" s="57" t="e">
        <f>M91/#REF!</f>
        <v>#REF!</v>
      </c>
      <c r="O91" s="16" t="s">
        <v>582</v>
      </c>
      <c r="P91" s="58"/>
      <c r="Q91" s="58"/>
      <c r="T91" s="19"/>
      <c r="U91" s="19"/>
      <c r="V91" s="19"/>
      <c r="W91" s="19"/>
      <c r="X91" s="19"/>
      <c r="Y91" s="19"/>
      <c r="Z91" s="19"/>
      <c r="AA91" s="19"/>
      <c r="AB91" s="19"/>
      <c r="AC91" s="19"/>
      <c r="AD91" s="19"/>
      <c r="AE91" s="19"/>
      <c r="AF91" s="19"/>
      <c r="AG91" s="19"/>
      <c r="AH91" s="19"/>
      <c r="AI91" s="19"/>
      <c r="AJ91" s="19"/>
    </row>
    <row r="92" spans="1:36" ht="13.2">
      <c r="A92" s="16" t="s">
        <v>324</v>
      </c>
      <c r="B92" s="16" t="s">
        <v>345</v>
      </c>
      <c r="C92" s="16" t="s">
        <v>347</v>
      </c>
      <c r="D92" s="46" t="s">
        <v>434</v>
      </c>
      <c r="E92" s="46" t="s">
        <v>272</v>
      </c>
      <c r="F92" s="16" t="s">
        <v>107</v>
      </c>
      <c r="G92" s="51" t="s">
        <v>29</v>
      </c>
      <c r="H92" s="51"/>
      <c r="I92" s="16" t="s">
        <v>107</v>
      </c>
      <c r="J92" s="16" t="s">
        <v>107</v>
      </c>
      <c r="K92" s="16"/>
      <c r="L92" s="16"/>
      <c r="M92" s="24">
        <f t="shared" si="1"/>
        <v>0</v>
      </c>
      <c r="N92" s="57" t="e">
        <f>M92/#REF!</f>
        <v>#REF!</v>
      </c>
      <c r="O92" s="16" t="s">
        <v>583</v>
      </c>
      <c r="P92" s="58"/>
      <c r="Q92" s="58"/>
      <c r="T92" s="19"/>
      <c r="U92" s="19"/>
      <c r="V92" s="19"/>
      <c r="W92" s="19"/>
      <c r="X92" s="19"/>
      <c r="Y92" s="19"/>
      <c r="Z92" s="19"/>
      <c r="AA92" s="19"/>
      <c r="AB92" s="19"/>
      <c r="AC92" s="19"/>
      <c r="AD92" s="19"/>
      <c r="AE92" s="19"/>
      <c r="AF92" s="19"/>
      <c r="AG92" s="19"/>
      <c r="AH92" s="19"/>
      <c r="AI92" s="19"/>
      <c r="AJ92" s="19"/>
    </row>
    <row r="93" spans="1:36" ht="13.2">
      <c r="A93" s="25" t="s">
        <v>349</v>
      </c>
      <c r="B93" s="16" t="s">
        <v>350</v>
      </c>
      <c r="C93" s="16" t="s">
        <v>351</v>
      </c>
      <c r="D93" s="46" t="s">
        <v>435</v>
      </c>
      <c r="E93" s="46" t="s">
        <v>332</v>
      </c>
      <c r="F93" s="16" t="s">
        <v>140</v>
      </c>
      <c r="G93" s="105">
        <v>0.65625</v>
      </c>
      <c r="H93" s="51">
        <v>5</v>
      </c>
      <c r="I93" s="16" t="s">
        <v>140</v>
      </c>
      <c r="J93" s="16" t="s">
        <v>107</v>
      </c>
      <c r="K93" s="16">
        <v>12</v>
      </c>
      <c r="L93" s="16">
        <v>7</v>
      </c>
      <c r="M93" s="24">
        <f t="shared" si="1"/>
        <v>19</v>
      </c>
      <c r="N93" s="57" t="e">
        <f>M93/#REF!</f>
        <v>#REF!</v>
      </c>
      <c r="O93" s="16"/>
      <c r="P93" s="58"/>
      <c r="Q93" s="58"/>
      <c r="T93" s="19"/>
      <c r="U93" s="19"/>
      <c r="V93" s="19"/>
      <c r="W93" s="19"/>
      <c r="X93" s="19"/>
      <c r="Y93" s="19"/>
      <c r="Z93" s="19"/>
      <c r="AA93" s="19"/>
      <c r="AB93" s="19"/>
      <c r="AC93" s="19"/>
      <c r="AD93" s="19"/>
      <c r="AE93" s="19"/>
      <c r="AF93" s="19"/>
      <c r="AG93" s="19"/>
      <c r="AH93" s="19"/>
      <c r="AI93" s="19"/>
      <c r="AJ93" s="19"/>
    </row>
    <row r="94" spans="1:36" ht="13.2">
      <c r="A94" s="25" t="s">
        <v>349</v>
      </c>
      <c r="B94" s="16" t="s">
        <v>301</v>
      </c>
      <c r="C94" s="16" t="s">
        <v>304</v>
      </c>
      <c r="D94" s="46" t="s">
        <v>437</v>
      </c>
      <c r="E94" s="46" t="s">
        <v>332</v>
      </c>
      <c r="F94" s="16" t="s">
        <v>140</v>
      </c>
      <c r="G94" s="105">
        <v>0.64861111111111114</v>
      </c>
      <c r="H94" s="51">
        <v>0</v>
      </c>
      <c r="I94" s="16" t="s">
        <v>140</v>
      </c>
      <c r="J94" s="16" t="s">
        <v>107</v>
      </c>
      <c r="K94" s="16">
        <v>7</v>
      </c>
      <c r="L94" s="16" t="s">
        <v>29</v>
      </c>
      <c r="M94" s="24">
        <f t="shared" si="1"/>
        <v>7</v>
      </c>
      <c r="N94" s="57" t="e">
        <f>M94/#REF!</f>
        <v>#REF!</v>
      </c>
      <c r="O94" s="19"/>
      <c r="P94" s="58"/>
      <c r="Q94" s="58"/>
      <c r="T94" s="19"/>
      <c r="U94" s="19"/>
      <c r="V94" s="19"/>
      <c r="W94" s="19"/>
      <c r="X94" s="19"/>
      <c r="Y94" s="19"/>
      <c r="Z94" s="19"/>
      <c r="AA94" s="19"/>
      <c r="AB94" s="19"/>
      <c r="AC94" s="19"/>
      <c r="AD94" s="19"/>
      <c r="AE94" s="19"/>
      <c r="AF94" s="19"/>
      <c r="AG94" s="19"/>
      <c r="AH94" s="19"/>
      <c r="AI94" s="19"/>
      <c r="AJ94" s="19"/>
    </row>
    <row r="95" spans="1:36" ht="13.2">
      <c r="A95" s="25" t="s">
        <v>349</v>
      </c>
      <c r="B95" s="16" t="s">
        <v>355</v>
      </c>
      <c r="C95" s="16" t="s">
        <v>131</v>
      </c>
      <c r="D95" s="46" t="s">
        <v>438</v>
      </c>
      <c r="E95" s="46" t="s">
        <v>332</v>
      </c>
      <c r="F95" s="16" t="s">
        <v>140</v>
      </c>
      <c r="G95" s="105">
        <v>0.65208333333333335</v>
      </c>
      <c r="H95" s="51">
        <v>0</v>
      </c>
      <c r="I95" s="16" t="s">
        <v>140</v>
      </c>
      <c r="J95" s="16" t="s">
        <v>107</v>
      </c>
      <c r="K95" s="16">
        <v>5</v>
      </c>
      <c r="L95" s="16" t="s">
        <v>29</v>
      </c>
      <c r="M95" s="24">
        <f t="shared" si="1"/>
        <v>5</v>
      </c>
      <c r="N95" s="57" t="e">
        <f>M95/#REF!</f>
        <v>#REF!</v>
      </c>
      <c r="O95" s="16"/>
      <c r="P95" s="58"/>
      <c r="Q95" s="58"/>
      <c r="T95" s="19"/>
      <c r="U95" s="19"/>
      <c r="V95" s="19"/>
      <c r="W95" s="19"/>
      <c r="X95" s="19"/>
      <c r="Y95" s="19"/>
      <c r="Z95" s="19"/>
      <c r="AA95" s="19"/>
      <c r="AB95" s="19"/>
      <c r="AC95" s="19"/>
      <c r="AD95" s="19"/>
      <c r="AE95" s="19"/>
      <c r="AF95" s="19"/>
      <c r="AG95" s="19"/>
      <c r="AH95" s="19"/>
      <c r="AI95" s="19"/>
      <c r="AJ95" s="19"/>
    </row>
    <row r="96" spans="1:36" ht="13.2">
      <c r="A96" s="25" t="s">
        <v>349</v>
      </c>
      <c r="B96" s="16" t="s">
        <v>203</v>
      </c>
      <c r="C96" s="16" t="s">
        <v>204</v>
      </c>
      <c r="D96" s="46" t="s">
        <v>439</v>
      </c>
      <c r="E96" s="46" t="s">
        <v>332</v>
      </c>
      <c r="F96" s="16" t="s">
        <v>140</v>
      </c>
      <c r="G96" s="105">
        <v>0.65277777777777779</v>
      </c>
      <c r="H96" s="51">
        <v>0</v>
      </c>
      <c r="I96" s="16" t="s">
        <v>140</v>
      </c>
      <c r="J96" s="16" t="s">
        <v>107</v>
      </c>
      <c r="K96" s="16" t="s">
        <v>29</v>
      </c>
      <c r="L96" s="16">
        <v>1</v>
      </c>
      <c r="M96" s="24">
        <f t="shared" si="1"/>
        <v>1</v>
      </c>
      <c r="N96" s="57" t="e">
        <f>M96/#REF!</f>
        <v>#REF!</v>
      </c>
      <c r="O96" s="19"/>
      <c r="P96" s="58"/>
      <c r="Q96" s="58"/>
      <c r="T96" s="19"/>
      <c r="U96" s="19"/>
      <c r="V96" s="19"/>
      <c r="W96" s="19"/>
      <c r="X96" s="19"/>
      <c r="Y96" s="19"/>
      <c r="Z96" s="19"/>
      <c r="AA96" s="19"/>
      <c r="AB96" s="19"/>
      <c r="AC96" s="19"/>
      <c r="AD96" s="19"/>
      <c r="AE96" s="19"/>
      <c r="AF96" s="19"/>
      <c r="AG96" s="19"/>
      <c r="AH96" s="19"/>
      <c r="AI96" s="19"/>
      <c r="AJ96" s="19"/>
    </row>
    <row r="97" spans="1:36" ht="13.2">
      <c r="A97" s="25" t="s">
        <v>349</v>
      </c>
      <c r="B97" s="16" t="s">
        <v>232</v>
      </c>
      <c r="C97" s="16" t="s">
        <v>233</v>
      </c>
      <c r="D97" s="46" t="s">
        <v>441</v>
      </c>
      <c r="E97" s="46" t="s">
        <v>231</v>
      </c>
      <c r="F97" s="16" t="s">
        <v>140</v>
      </c>
      <c r="G97" s="91">
        <v>0.69791666666666663</v>
      </c>
      <c r="H97" s="51">
        <v>0</v>
      </c>
      <c r="I97" s="16" t="s">
        <v>140</v>
      </c>
      <c r="J97" s="16" t="s">
        <v>107</v>
      </c>
      <c r="K97" s="16">
        <v>6</v>
      </c>
      <c r="L97" s="16" t="s">
        <v>29</v>
      </c>
      <c r="M97" s="24">
        <f t="shared" si="1"/>
        <v>6</v>
      </c>
      <c r="N97" s="57" t="e">
        <f>M97/#REF!</f>
        <v>#REF!</v>
      </c>
      <c r="O97" s="16"/>
      <c r="P97" s="58"/>
      <c r="Q97" s="58"/>
      <c r="T97" s="19"/>
      <c r="U97" s="19"/>
      <c r="V97" s="19"/>
      <c r="W97" s="19"/>
      <c r="X97" s="19"/>
      <c r="Y97" s="19"/>
      <c r="Z97" s="19"/>
      <c r="AA97" s="19"/>
      <c r="AB97" s="19"/>
      <c r="AC97" s="19"/>
      <c r="AD97" s="19"/>
      <c r="AE97" s="19"/>
      <c r="AF97" s="19"/>
      <c r="AG97" s="19"/>
      <c r="AH97" s="19"/>
      <c r="AI97" s="19"/>
      <c r="AJ97" s="19"/>
    </row>
    <row r="98" spans="1:36" ht="13.2">
      <c r="A98" s="25" t="s">
        <v>349</v>
      </c>
      <c r="B98" s="16" t="s">
        <v>359</v>
      </c>
      <c r="C98" s="16" t="s">
        <v>360</v>
      </c>
      <c r="D98" s="46" t="s">
        <v>442</v>
      </c>
      <c r="E98" s="46" t="s">
        <v>231</v>
      </c>
      <c r="F98" s="16" t="s">
        <v>140</v>
      </c>
      <c r="G98" s="91">
        <v>0.69791666666666663</v>
      </c>
      <c r="H98" s="51">
        <v>0</v>
      </c>
      <c r="I98" s="16" t="s">
        <v>140</v>
      </c>
      <c r="J98" s="16" t="s">
        <v>140</v>
      </c>
      <c r="K98" s="16">
        <v>11</v>
      </c>
      <c r="L98" s="16">
        <v>11</v>
      </c>
      <c r="M98" s="24">
        <f t="shared" si="1"/>
        <v>22</v>
      </c>
      <c r="N98" s="57" t="e">
        <f>M98/#REF!</f>
        <v>#REF!</v>
      </c>
      <c r="O98" s="16"/>
      <c r="P98" s="58"/>
      <c r="Q98" s="58"/>
      <c r="T98" s="19"/>
      <c r="U98" s="19"/>
      <c r="V98" s="19"/>
      <c r="W98" s="19"/>
      <c r="X98" s="19"/>
      <c r="Y98" s="19"/>
      <c r="Z98" s="19"/>
      <c r="AA98" s="19"/>
      <c r="AB98" s="19"/>
      <c r="AC98" s="19"/>
      <c r="AD98" s="19"/>
      <c r="AE98" s="19"/>
      <c r="AF98" s="19"/>
      <c r="AG98" s="19"/>
      <c r="AH98" s="19"/>
      <c r="AI98" s="19"/>
      <c r="AJ98" s="19"/>
    </row>
    <row r="99" spans="1:36" ht="13.2">
      <c r="A99" s="25" t="s">
        <v>349</v>
      </c>
      <c r="B99" s="4" t="s">
        <v>363</v>
      </c>
      <c r="C99" s="16" t="s">
        <v>364</v>
      </c>
      <c r="D99" s="46" t="s">
        <v>443</v>
      </c>
      <c r="E99" s="46" t="s">
        <v>231</v>
      </c>
      <c r="F99" s="16" t="s">
        <v>140</v>
      </c>
      <c r="G99" s="91">
        <v>0.70208333333333328</v>
      </c>
      <c r="H99" s="51">
        <v>6</v>
      </c>
      <c r="I99" s="16" t="s">
        <v>140</v>
      </c>
      <c r="J99" s="16" t="s">
        <v>107</v>
      </c>
      <c r="K99" s="16" t="s">
        <v>29</v>
      </c>
      <c r="L99" s="16" t="s">
        <v>29</v>
      </c>
      <c r="M99" s="24">
        <f t="shared" si="1"/>
        <v>0</v>
      </c>
      <c r="N99" s="57" t="e">
        <f>M99/#REF!</f>
        <v>#REF!</v>
      </c>
      <c r="O99" s="16"/>
      <c r="P99" s="58"/>
      <c r="Q99" s="58"/>
      <c r="T99" s="19"/>
      <c r="U99" s="19"/>
      <c r="V99" s="19"/>
      <c r="W99" s="19"/>
      <c r="X99" s="19"/>
      <c r="Y99" s="19"/>
      <c r="Z99" s="19"/>
      <c r="AA99" s="19"/>
      <c r="AB99" s="19"/>
      <c r="AC99" s="19"/>
      <c r="AD99" s="19"/>
      <c r="AE99" s="19"/>
      <c r="AF99" s="19"/>
      <c r="AG99" s="19"/>
      <c r="AH99" s="19"/>
      <c r="AI99" s="19"/>
      <c r="AJ99" s="19"/>
    </row>
    <row r="100" spans="1:36" ht="13.2">
      <c r="A100" s="25" t="s">
        <v>349</v>
      </c>
      <c r="B100" s="16" t="s">
        <v>77</v>
      </c>
      <c r="C100" s="16" t="s">
        <v>79</v>
      </c>
      <c r="D100" s="46" t="s">
        <v>444</v>
      </c>
      <c r="E100" s="46" t="s">
        <v>231</v>
      </c>
      <c r="F100" s="16" t="s">
        <v>107</v>
      </c>
      <c r="G100" s="91"/>
      <c r="H100" s="51">
        <v>0</v>
      </c>
      <c r="I100" s="16" t="s">
        <v>107</v>
      </c>
      <c r="J100" s="16" t="s">
        <v>107</v>
      </c>
      <c r="K100" s="16">
        <v>12</v>
      </c>
      <c r="L100" s="16">
        <v>8</v>
      </c>
      <c r="M100" s="24">
        <f t="shared" si="1"/>
        <v>20</v>
      </c>
      <c r="N100" s="57" t="e">
        <f>M100/#REF!</f>
        <v>#REF!</v>
      </c>
      <c r="O100" s="16"/>
      <c r="P100" s="58"/>
      <c r="Q100" s="58"/>
      <c r="T100" s="19"/>
      <c r="U100" s="19"/>
      <c r="V100" s="19"/>
      <c r="W100" s="19"/>
      <c r="X100" s="19"/>
      <c r="Y100" s="19"/>
      <c r="Z100" s="19"/>
      <c r="AA100" s="19"/>
      <c r="AB100" s="19"/>
      <c r="AC100" s="19"/>
      <c r="AD100" s="19"/>
      <c r="AE100" s="19"/>
      <c r="AF100" s="19"/>
      <c r="AG100" s="19"/>
      <c r="AH100" s="19"/>
      <c r="AI100" s="19"/>
      <c r="AJ100" s="19"/>
    </row>
  </sheetData>
  <customSheetViews>
    <customSheetView guid="{822965C4-1A2A-43ED-ADA6-DA5DFD6C18ED}" filter="1" showAutoFilter="1">
      <pageMargins left="0.7" right="0.7" top="0.75" bottom="0.75" header="0.3" footer="0.3"/>
      <autoFilter ref="A4:O103" xr:uid="{00000000-0000-0000-0000-000000000000}"/>
    </customSheetView>
    <customSheetView guid="{822965C4-1A2A-43ED-ADA6-DA5DFD6C18ED}" filter="1" showAutoFilter="1">
      <pageMargins left="0.7" right="0.7" top="0.75" bottom="0.75" header="0.3" footer="0.3"/>
      <autoFilter ref="A4:P103" xr:uid="{00000000-0000-0000-0000-000000000000}">
        <sortState ref="A4:P103">
          <sortCondition ref="A4:A103"/>
          <sortCondition ref="B4:B103"/>
          <sortCondition ref="E4:E103"/>
        </sortState>
      </autoFilter>
    </customSheetView>
  </customSheetViews>
  <conditionalFormatting sqref="F2:F100 I2:J100">
    <cfRule type="containsBlanks" dxfId="93" priority="1">
      <formula>LEN(TRIM(F2))=0</formula>
    </cfRule>
  </conditionalFormatting>
  <conditionalFormatting sqref="F2:F100 I2:J100">
    <cfRule type="containsText" dxfId="92" priority="2" operator="containsText" text="Yes">
      <formula>NOT(ISERROR(SEARCH(("Yes"),(F2))))</formula>
    </cfRule>
  </conditionalFormatting>
  <conditionalFormatting sqref="F2:F100 I2:J100">
    <cfRule type="containsText" dxfId="91" priority="3" operator="containsText" text="No">
      <formula>NOT(ISERROR(SEARCH(("No"),(F2))))</formula>
    </cfRule>
  </conditionalFormatting>
  <conditionalFormatting sqref="H2:H100">
    <cfRule type="containsBlanks" dxfId="90" priority="4">
      <formula>LEN(TRIM(H2))=0</formula>
    </cfRule>
  </conditionalFormatting>
  <conditionalFormatting sqref="H2:H100">
    <cfRule type="cellIs" dxfId="89" priority="5" operator="between">
      <formula>5</formula>
      <formula>15</formula>
    </cfRule>
  </conditionalFormatting>
  <conditionalFormatting sqref="H2:H100">
    <cfRule type="cellIs" dxfId="88" priority="6" operator="greaterThan">
      <formula>15</formula>
    </cfRule>
  </conditionalFormatting>
  <conditionalFormatting sqref="H2:H100">
    <cfRule type="cellIs" dxfId="87" priority="7" operator="between">
      <formula>0</formula>
      <formula>4</formula>
    </cfRule>
  </conditionalFormatting>
  <conditionalFormatting sqref="G2:G29 G31:G100">
    <cfRule type="notContainsBlanks" dxfId="86" priority="8">
      <formula>LEN(TRIM(G2))&gt;0</formula>
    </cfRule>
  </conditionalFormatting>
  <conditionalFormatting sqref="J2:J100 K2:K10 L2:L9 N2:N100 L11:L100 K12:K100 I40">
    <cfRule type="cellIs" dxfId="85" priority="9" operator="greaterThan">
      <formula>0</formula>
    </cfRule>
  </conditionalFormatting>
  <dataValidations count="1">
    <dataValidation type="list" allowBlank="1" sqref="F2:F100 I2:J100" xr:uid="{00000000-0002-0000-0800-000000000000}">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9900"/>
    <outlinePr summaryBelow="0" summaryRight="0"/>
  </sheetPr>
  <dimension ref="A1:AJ100"/>
  <sheetViews>
    <sheetView workbookViewId="0">
      <pane xSplit="2" ySplit="1" topLeftCell="C2" activePane="bottomRight" state="frozen"/>
      <selection pane="topRight" activeCell="C1" sqref="C1"/>
      <selection pane="bottomLeft" activeCell="A5" sqref="A5"/>
      <selection pane="bottomRight" activeCell="M1" sqref="M1"/>
    </sheetView>
  </sheetViews>
  <sheetFormatPr defaultColWidth="14.44140625" defaultRowHeight="15.75" customHeight="1"/>
  <cols>
    <col min="1" max="1" width="24.44140625" customWidth="1"/>
    <col min="2" max="2" width="26.6640625" customWidth="1"/>
    <col min="3" max="3" width="29.33203125" customWidth="1"/>
    <col min="4" max="4" width="15.88671875" customWidth="1"/>
    <col min="5" max="5" width="10.6640625" customWidth="1"/>
    <col min="6" max="6" width="11.44140625" customWidth="1"/>
    <col min="7" max="8" width="10.44140625" customWidth="1"/>
    <col min="9" max="9" width="11.5546875" customWidth="1"/>
    <col min="10" max="13" width="10" customWidth="1"/>
    <col min="14" max="14" width="11.109375" customWidth="1"/>
    <col min="15" max="15" width="77" customWidth="1"/>
    <col min="16" max="17" width="35.88671875" customWidth="1"/>
    <col min="18" max="18" width="15.33203125" customWidth="1"/>
  </cols>
  <sheetData>
    <row r="1" spans="1:36" ht="52.8">
      <c r="A1" s="8" t="s">
        <v>15</v>
      </c>
      <c r="B1" s="9" t="s">
        <v>16</v>
      </c>
      <c r="C1" s="9" t="s">
        <v>17</v>
      </c>
      <c r="D1" s="9" t="s">
        <v>102</v>
      </c>
      <c r="E1" s="9" t="s">
        <v>103</v>
      </c>
      <c r="F1" s="9" t="s">
        <v>104</v>
      </c>
      <c r="G1" s="8" t="s">
        <v>105</v>
      </c>
      <c r="H1" s="9" t="s">
        <v>106</v>
      </c>
      <c r="I1" s="9" t="s">
        <v>108</v>
      </c>
      <c r="J1" s="9" t="s">
        <v>109</v>
      </c>
      <c r="K1" s="9" t="s">
        <v>110</v>
      </c>
      <c r="L1" s="9" t="s">
        <v>112</v>
      </c>
      <c r="M1" s="9" t="s">
        <v>113</v>
      </c>
      <c r="N1" s="8" t="s">
        <v>115</v>
      </c>
      <c r="O1" s="9" t="s">
        <v>116</v>
      </c>
      <c r="P1" s="9"/>
      <c r="Q1" s="9"/>
      <c r="R1" s="43"/>
      <c r="S1" s="43"/>
      <c r="T1" s="15"/>
      <c r="U1" s="15"/>
      <c r="V1" s="15"/>
      <c r="W1" s="15"/>
      <c r="X1" s="15"/>
      <c r="Y1" s="15"/>
      <c r="Z1" s="15"/>
      <c r="AA1" s="15"/>
      <c r="AB1" s="15"/>
      <c r="AC1" s="15"/>
      <c r="AD1" s="15"/>
      <c r="AE1" s="15"/>
      <c r="AF1" s="15"/>
      <c r="AG1" s="15"/>
      <c r="AH1" s="15"/>
      <c r="AI1" s="15"/>
      <c r="AJ1" s="15"/>
    </row>
    <row r="2" spans="1:36" ht="13.2">
      <c r="A2" s="16" t="s">
        <v>26</v>
      </c>
      <c r="B2" s="16" t="s">
        <v>27</v>
      </c>
      <c r="C2" s="16" t="s">
        <v>28</v>
      </c>
      <c r="D2" s="46" t="s">
        <v>122</v>
      </c>
      <c r="E2" s="46" t="s">
        <v>123</v>
      </c>
      <c r="F2" s="16" t="s">
        <v>140</v>
      </c>
      <c r="G2" s="49">
        <v>0.5625</v>
      </c>
      <c r="H2" s="51">
        <v>0</v>
      </c>
      <c r="I2" s="16" t="s">
        <v>140</v>
      </c>
      <c r="J2" s="16" t="s">
        <v>107</v>
      </c>
      <c r="K2" s="16">
        <v>8</v>
      </c>
      <c r="L2" s="16" t="s">
        <v>29</v>
      </c>
      <c r="M2" s="24">
        <f t="shared" ref="M2:M100" si="0">SUMIFS(K2:L2,K2:L2,"&lt;&gt;*NA*")</f>
        <v>8</v>
      </c>
      <c r="N2" s="57" t="e">
        <f>M2/#REF!</f>
        <v>#REF!</v>
      </c>
      <c r="O2" s="16"/>
      <c r="P2" s="58"/>
      <c r="Q2" s="58"/>
      <c r="T2" s="19"/>
      <c r="U2" s="19"/>
      <c r="V2" s="19"/>
      <c r="W2" s="19"/>
      <c r="X2" s="19"/>
      <c r="Y2" s="19"/>
      <c r="Z2" s="19"/>
      <c r="AA2" s="19"/>
      <c r="AB2" s="19"/>
      <c r="AC2" s="19"/>
      <c r="AD2" s="19"/>
      <c r="AE2" s="19"/>
      <c r="AF2" s="19"/>
      <c r="AG2" s="19"/>
      <c r="AH2" s="19"/>
      <c r="AI2" s="19"/>
      <c r="AJ2" s="19"/>
    </row>
    <row r="3" spans="1:36" ht="13.2">
      <c r="A3" s="16" t="s">
        <v>26</v>
      </c>
      <c r="B3" s="16" t="s">
        <v>30</v>
      </c>
      <c r="C3" s="16" t="s">
        <v>31</v>
      </c>
      <c r="D3" s="46" t="s">
        <v>139</v>
      </c>
      <c r="E3" s="46" t="s">
        <v>123</v>
      </c>
      <c r="F3" s="16" t="s">
        <v>140</v>
      </c>
      <c r="G3" s="49">
        <v>0.5625</v>
      </c>
      <c r="H3" s="51">
        <v>0</v>
      </c>
      <c r="I3" s="16" t="s">
        <v>140</v>
      </c>
      <c r="J3" s="16" t="s">
        <v>140</v>
      </c>
      <c r="K3" s="16">
        <v>10</v>
      </c>
      <c r="L3" s="16" t="s">
        <v>29</v>
      </c>
      <c r="M3" s="24">
        <f t="shared" si="0"/>
        <v>10</v>
      </c>
      <c r="N3" s="57" t="e">
        <f>M3/#REF!</f>
        <v>#REF!</v>
      </c>
      <c r="O3" s="19"/>
      <c r="P3" s="58"/>
      <c r="Q3" s="58"/>
      <c r="T3" s="19"/>
      <c r="U3" s="19"/>
      <c r="V3" s="19"/>
      <c r="W3" s="19"/>
      <c r="X3" s="19"/>
      <c r="Y3" s="19"/>
      <c r="Z3" s="19"/>
      <c r="AA3" s="19"/>
      <c r="AB3" s="19"/>
      <c r="AC3" s="19"/>
      <c r="AD3" s="19"/>
      <c r="AE3" s="19"/>
      <c r="AF3" s="19"/>
      <c r="AG3" s="19"/>
      <c r="AH3" s="19"/>
      <c r="AI3" s="19"/>
      <c r="AJ3" s="19"/>
    </row>
    <row r="4" spans="1:36" ht="13.2">
      <c r="A4" s="16" t="s">
        <v>26</v>
      </c>
      <c r="B4" s="16" t="s">
        <v>32</v>
      </c>
      <c r="C4" s="16" t="s">
        <v>33</v>
      </c>
      <c r="D4" s="46" t="s">
        <v>144</v>
      </c>
      <c r="E4" s="46" t="s">
        <v>123</v>
      </c>
      <c r="F4" s="16" t="s">
        <v>140</v>
      </c>
      <c r="G4" s="49">
        <v>0.5625</v>
      </c>
      <c r="H4" s="51">
        <v>0</v>
      </c>
      <c r="I4" s="16" t="s">
        <v>140</v>
      </c>
      <c r="J4" s="16" t="s">
        <v>107</v>
      </c>
      <c r="K4" s="16">
        <v>5</v>
      </c>
      <c r="L4" s="16">
        <v>2</v>
      </c>
      <c r="M4" s="24">
        <f t="shared" si="0"/>
        <v>7</v>
      </c>
      <c r="N4" s="57" t="e">
        <f>M4/#REF!</f>
        <v>#REF!</v>
      </c>
      <c r="O4" s="64" t="s">
        <v>551</v>
      </c>
      <c r="P4" s="58"/>
      <c r="Q4" s="58"/>
      <c r="T4" s="19"/>
      <c r="U4" s="19"/>
      <c r="V4" s="19"/>
      <c r="W4" s="19"/>
      <c r="X4" s="19"/>
      <c r="Y4" s="19"/>
      <c r="Z4" s="19"/>
      <c r="AA4" s="19"/>
      <c r="AB4" s="19"/>
      <c r="AC4" s="19"/>
      <c r="AD4" s="19"/>
      <c r="AE4" s="19"/>
      <c r="AF4" s="19"/>
      <c r="AG4" s="19"/>
      <c r="AH4" s="19"/>
      <c r="AI4" s="19"/>
      <c r="AJ4" s="19"/>
    </row>
    <row r="5" spans="1:36" ht="13.2">
      <c r="A5" s="16" t="s">
        <v>26</v>
      </c>
      <c r="B5" s="16" t="s">
        <v>35</v>
      </c>
      <c r="C5" s="16" t="s">
        <v>36</v>
      </c>
      <c r="D5" s="46" t="s">
        <v>150</v>
      </c>
      <c r="E5" s="46" t="s">
        <v>123</v>
      </c>
      <c r="F5" s="16" t="s">
        <v>107</v>
      </c>
      <c r="G5" s="49"/>
      <c r="H5" s="51"/>
      <c r="I5" s="16"/>
      <c r="J5" s="16" t="s">
        <v>107</v>
      </c>
      <c r="K5" s="16" t="s">
        <v>29</v>
      </c>
      <c r="L5" s="16" t="s">
        <v>29</v>
      </c>
      <c r="M5" s="24">
        <f t="shared" si="0"/>
        <v>0</v>
      </c>
      <c r="N5" s="57" t="e">
        <f>M5/#REF!</f>
        <v>#REF!</v>
      </c>
      <c r="O5" s="19"/>
      <c r="P5" s="58"/>
      <c r="Q5" s="58"/>
      <c r="T5" s="19"/>
      <c r="U5" s="19"/>
      <c r="V5" s="19"/>
      <c r="W5" s="19"/>
      <c r="X5" s="19"/>
      <c r="Y5" s="19"/>
      <c r="Z5" s="19"/>
      <c r="AA5" s="19"/>
      <c r="AB5" s="19"/>
      <c r="AC5" s="19"/>
      <c r="AD5" s="19"/>
      <c r="AE5" s="19"/>
      <c r="AF5" s="19"/>
      <c r="AG5" s="19"/>
      <c r="AH5" s="19"/>
      <c r="AI5" s="19"/>
      <c r="AJ5" s="19"/>
    </row>
    <row r="6" spans="1:36" ht="13.2">
      <c r="A6" s="16" t="s">
        <v>26</v>
      </c>
      <c r="B6" s="4" t="s">
        <v>37</v>
      </c>
      <c r="C6" s="16" t="s">
        <v>38</v>
      </c>
      <c r="D6" s="46" t="s">
        <v>158</v>
      </c>
      <c r="E6" s="46" t="s">
        <v>159</v>
      </c>
      <c r="F6" s="16" t="s">
        <v>140</v>
      </c>
      <c r="G6" s="49">
        <v>0.60416666666666663</v>
      </c>
      <c r="H6" s="51">
        <v>0</v>
      </c>
      <c r="I6" s="16" t="s">
        <v>140</v>
      </c>
      <c r="J6" s="16" t="s">
        <v>107</v>
      </c>
      <c r="K6" s="16">
        <v>4</v>
      </c>
      <c r="L6" s="16">
        <v>0</v>
      </c>
      <c r="M6" s="24">
        <f t="shared" si="0"/>
        <v>4</v>
      </c>
      <c r="N6" s="57" t="e">
        <f>M6/#REF!</f>
        <v>#REF!</v>
      </c>
      <c r="O6" s="19"/>
      <c r="P6" s="58"/>
      <c r="Q6" s="58"/>
      <c r="T6" s="19"/>
      <c r="U6" s="19"/>
      <c r="V6" s="19"/>
      <c r="W6" s="19"/>
      <c r="X6" s="19"/>
      <c r="Y6" s="19"/>
      <c r="Z6" s="19"/>
      <c r="AA6" s="19"/>
      <c r="AB6" s="19"/>
      <c r="AC6" s="19"/>
      <c r="AD6" s="19"/>
      <c r="AE6" s="19"/>
      <c r="AF6" s="19"/>
      <c r="AG6" s="19"/>
      <c r="AH6" s="19"/>
      <c r="AI6" s="19"/>
      <c r="AJ6" s="19"/>
    </row>
    <row r="7" spans="1:36" ht="13.2">
      <c r="A7" s="16" t="s">
        <v>26</v>
      </c>
      <c r="B7" s="16" t="s">
        <v>39</v>
      </c>
      <c r="C7" s="16" t="s">
        <v>40</v>
      </c>
      <c r="D7" s="46" t="s">
        <v>163</v>
      </c>
      <c r="E7" s="46" t="s">
        <v>159</v>
      </c>
      <c r="F7" s="16" t="s">
        <v>140</v>
      </c>
      <c r="G7" s="49">
        <v>0.60416666666666663</v>
      </c>
      <c r="H7" s="51">
        <v>0</v>
      </c>
      <c r="I7" s="16" t="s">
        <v>140</v>
      </c>
      <c r="J7" s="16" t="s">
        <v>107</v>
      </c>
      <c r="K7" s="16" t="s">
        <v>29</v>
      </c>
      <c r="L7" s="16" t="s">
        <v>29</v>
      </c>
      <c r="M7" s="24">
        <f t="shared" si="0"/>
        <v>0</v>
      </c>
      <c r="N7" s="57" t="e">
        <f>M7/#REF!</f>
        <v>#REF!</v>
      </c>
      <c r="O7" s="16" t="s">
        <v>552</v>
      </c>
      <c r="P7" s="58"/>
      <c r="Q7" s="58"/>
      <c r="T7" s="19"/>
      <c r="U7" s="19"/>
      <c r="V7" s="19"/>
      <c r="W7" s="19"/>
      <c r="X7" s="19"/>
      <c r="Y7" s="19"/>
      <c r="Z7" s="19"/>
      <c r="AA7" s="19"/>
      <c r="AB7" s="19"/>
      <c r="AC7" s="19"/>
      <c r="AD7" s="19"/>
      <c r="AE7" s="19"/>
      <c r="AF7" s="19"/>
      <c r="AG7" s="19"/>
      <c r="AH7" s="19"/>
      <c r="AI7" s="19"/>
      <c r="AJ7" s="19"/>
    </row>
    <row r="8" spans="1:36" ht="13.2">
      <c r="A8" s="16" t="s">
        <v>26</v>
      </c>
      <c r="B8" s="16" t="s">
        <v>41</v>
      </c>
      <c r="C8" s="16" t="s">
        <v>42</v>
      </c>
      <c r="D8" s="46" t="s">
        <v>167</v>
      </c>
      <c r="E8" s="46" t="s">
        <v>159</v>
      </c>
      <c r="F8" s="16" t="s">
        <v>140</v>
      </c>
      <c r="G8" s="49">
        <v>0.60416666666666663</v>
      </c>
      <c r="H8" s="51">
        <v>0</v>
      </c>
      <c r="I8" s="16" t="s">
        <v>140</v>
      </c>
      <c r="J8" s="16" t="s">
        <v>107</v>
      </c>
      <c r="K8" s="16" t="s">
        <v>29</v>
      </c>
      <c r="L8" s="16" t="s">
        <v>29</v>
      </c>
      <c r="M8" s="24">
        <f t="shared" si="0"/>
        <v>0</v>
      </c>
      <c r="N8" s="57" t="e">
        <f>M8/#REF!</f>
        <v>#REF!</v>
      </c>
      <c r="O8" s="16" t="s">
        <v>552</v>
      </c>
      <c r="P8" s="58"/>
      <c r="Q8" s="58"/>
      <c r="T8" s="19"/>
      <c r="U8" s="19"/>
      <c r="V8" s="19"/>
      <c r="W8" s="19"/>
      <c r="X8" s="19"/>
      <c r="Y8" s="19"/>
      <c r="Z8" s="19"/>
      <c r="AA8" s="19"/>
      <c r="AB8" s="19"/>
      <c r="AC8" s="19"/>
      <c r="AD8" s="19"/>
      <c r="AE8" s="19"/>
      <c r="AF8" s="19"/>
      <c r="AG8" s="19"/>
      <c r="AH8" s="19"/>
      <c r="AI8" s="19"/>
      <c r="AJ8" s="19"/>
    </row>
    <row r="9" spans="1:36" ht="13.2">
      <c r="A9" s="25" t="s">
        <v>44</v>
      </c>
      <c r="B9" s="16" t="s">
        <v>46</v>
      </c>
      <c r="C9" s="16" t="s">
        <v>47</v>
      </c>
      <c r="D9" s="46" t="s">
        <v>173</v>
      </c>
      <c r="E9" s="46" t="s">
        <v>174</v>
      </c>
      <c r="F9" s="16" t="s">
        <v>140</v>
      </c>
      <c r="G9" s="82">
        <v>0.65277777777777779</v>
      </c>
      <c r="H9" s="79"/>
      <c r="I9" s="16" t="s">
        <v>140</v>
      </c>
      <c r="J9" s="16" t="s">
        <v>107</v>
      </c>
      <c r="K9" s="16">
        <v>3</v>
      </c>
      <c r="L9" s="16" t="s">
        <v>29</v>
      </c>
      <c r="M9" s="24">
        <f t="shared" si="0"/>
        <v>3</v>
      </c>
      <c r="N9" s="57" t="e">
        <f>M9/#REF!</f>
        <v>#REF!</v>
      </c>
      <c r="O9" s="16" t="s">
        <v>554</v>
      </c>
      <c r="P9" s="58"/>
      <c r="Q9" s="58"/>
      <c r="T9" s="19"/>
      <c r="U9" s="19"/>
      <c r="V9" s="19"/>
      <c r="W9" s="19"/>
      <c r="X9" s="19"/>
      <c r="Y9" s="19"/>
      <c r="Z9" s="19"/>
      <c r="AA9" s="19"/>
      <c r="AB9" s="19"/>
      <c r="AC9" s="19"/>
      <c r="AD9" s="19"/>
      <c r="AE9" s="19"/>
      <c r="AF9" s="19"/>
      <c r="AG9" s="19"/>
      <c r="AH9" s="19"/>
      <c r="AI9" s="19"/>
      <c r="AJ9" s="19"/>
    </row>
    <row r="10" spans="1:36" ht="13.2">
      <c r="A10" s="25" t="s">
        <v>44</v>
      </c>
      <c r="B10" s="16" t="s">
        <v>48</v>
      </c>
      <c r="C10" s="16" t="s">
        <v>49</v>
      </c>
      <c r="D10" s="46" t="s">
        <v>179</v>
      </c>
      <c r="E10" s="46" t="s">
        <v>174</v>
      </c>
      <c r="F10" s="16" t="s">
        <v>140</v>
      </c>
      <c r="G10" s="82">
        <v>0.65277777777777779</v>
      </c>
      <c r="H10" s="79"/>
      <c r="I10" s="16" t="s">
        <v>140</v>
      </c>
      <c r="J10" s="16" t="s">
        <v>107</v>
      </c>
      <c r="K10" s="16">
        <v>7</v>
      </c>
      <c r="L10" s="16" t="s">
        <v>29</v>
      </c>
      <c r="M10" s="24">
        <f t="shared" si="0"/>
        <v>7</v>
      </c>
      <c r="N10" s="57" t="e">
        <f>M10/#REF!</f>
        <v>#REF!</v>
      </c>
      <c r="O10" s="19"/>
      <c r="P10" s="58"/>
      <c r="Q10" s="58"/>
      <c r="T10" s="19"/>
      <c r="U10" s="19"/>
      <c r="V10" s="19"/>
      <c r="W10" s="19"/>
      <c r="X10" s="19"/>
      <c r="Y10" s="19"/>
      <c r="Z10" s="19"/>
      <c r="AA10" s="19"/>
      <c r="AB10" s="19"/>
      <c r="AC10" s="19"/>
      <c r="AD10" s="19"/>
      <c r="AE10" s="19"/>
      <c r="AF10" s="19"/>
      <c r="AG10" s="19"/>
      <c r="AH10" s="19"/>
      <c r="AI10" s="19"/>
      <c r="AJ10" s="19"/>
    </row>
    <row r="11" spans="1:36" ht="13.2">
      <c r="A11" s="25" t="s">
        <v>44</v>
      </c>
      <c r="B11" s="16" t="s">
        <v>54</v>
      </c>
      <c r="C11" s="16" t="s">
        <v>55</v>
      </c>
      <c r="D11" s="46" t="s">
        <v>182</v>
      </c>
      <c r="E11" s="46" t="s">
        <v>174</v>
      </c>
      <c r="F11" s="16" t="s">
        <v>140</v>
      </c>
      <c r="G11" s="82">
        <v>0.65277777777777779</v>
      </c>
      <c r="H11" s="79"/>
      <c r="I11" s="16" t="s">
        <v>140</v>
      </c>
      <c r="J11" s="16" t="s">
        <v>107</v>
      </c>
      <c r="K11" s="4">
        <v>9</v>
      </c>
      <c r="L11" s="16" t="s">
        <v>29</v>
      </c>
      <c r="M11" s="24">
        <f t="shared" si="0"/>
        <v>9</v>
      </c>
      <c r="N11" s="57" t="e">
        <f>M11/#REF!</f>
        <v>#REF!</v>
      </c>
      <c r="O11" s="19"/>
      <c r="P11" s="58"/>
      <c r="Q11" s="58"/>
      <c r="T11" s="19"/>
      <c r="U11" s="19"/>
      <c r="V11" s="19"/>
      <c r="W11" s="19"/>
      <c r="X11" s="19"/>
      <c r="Y11" s="19"/>
      <c r="Z11" s="19"/>
      <c r="AA11" s="19"/>
      <c r="AB11" s="19"/>
      <c r="AC11" s="19"/>
      <c r="AD11" s="19"/>
      <c r="AE11" s="19"/>
      <c r="AF11" s="19"/>
      <c r="AG11" s="19"/>
      <c r="AH11" s="19"/>
      <c r="AI11" s="19"/>
      <c r="AJ11" s="19"/>
    </row>
    <row r="12" spans="1:36" ht="13.2">
      <c r="A12" s="25" t="s">
        <v>44</v>
      </c>
      <c r="B12" s="16" t="s">
        <v>56</v>
      </c>
      <c r="C12" s="16" t="s">
        <v>57</v>
      </c>
      <c r="D12" s="46" t="s">
        <v>186</v>
      </c>
      <c r="E12" s="46" t="s">
        <v>174</v>
      </c>
      <c r="F12" s="16" t="s">
        <v>140</v>
      </c>
      <c r="G12" s="82">
        <v>0.65277777777777779</v>
      </c>
      <c r="H12" s="79"/>
      <c r="I12" s="16" t="s">
        <v>140</v>
      </c>
      <c r="J12" s="16" t="s">
        <v>107</v>
      </c>
      <c r="K12" s="16">
        <v>7</v>
      </c>
      <c r="L12" s="16" t="s">
        <v>29</v>
      </c>
      <c r="M12" s="24">
        <f t="shared" si="0"/>
        <v>7</v>
      </c>
      <c r="N12" s="57" t="e">
        <f>M12/#REF!</f>
        <v>#REF!</v>
      </c>
      <c r="O12" s="19"/>
      <c r="P12" s="58"/>
      <c r="Q12" s="58"/>
      <c r="T12" s="19"/>
      <c r="U12" s="19"/>
      <c r="V12" s="19"/>
      <c r="W12" s="19"/>
      <c r="X12" s="19"/>
      <c r="Y12" s="19"/>
      <c r="Z12" s="19"/>
      <c r="AA12" s="19"/>
      <c r="AB12" s="19"/>
      <c r="AC12" s="19"/>
      <c r="AD12" s="19"/>
      <c r="AE12" s="19"/>
      <c r="AF12" s="19"/>
      <c r="AG12" s="19"/>
      <c r="AH12" s="19"/>
      <c r="AI12" s="19"/>
      <c r="AJ12" s="19"/>
    </row>
    <row r="13" spans="1:36" ht="13.2">
      <c r="A13" s="25" t="s">
        <v>44</v>
      </c>
      <c r="B13" s="16" t="s">
        <v>58</v>
      </c>
      <c r="C13" s="16" t="s">
        <v>59</v>
      </c>
      <c r="D13" s="46" t="s">
        <v>193</v>
      </c>
      <c r="E13" s="46" t="s">
        <v>195</v>
      </c>
      <c r="F13" s="16" t="s">
        <v>140</v>
      </c>
      <c r="G13" s="82">
        <v>0.70486111111111116</v>
      </c>
      <c r="H13" s="51">
        <v>10</v>
      </c>
      <c r="I13" s="16" t="s">
        <v>140</v>
      </c>
      <c r="J13" s="16" t="s">
        <v>107</v>
      </c>
      <c r="K13" s="16">
        <v>0</v>
      </c>
      <c r="L13" s="16">
        <v>0</v>
      </c>
      <c r="M13" s="24">
        <f t="shared" si="0"/>
        <v>0</v>
      </c>
      <c r="N13" s="57" t="e">
        <f>M13/#REF!</f>
        <v>#REF!</v>
      </c>
      <c r="O13" s="16" t="s">
        <v>555</v>
      </c>
      <c r="P13" s="58"/>
      <c r="Q13" s="58"/>
      <c r="T13" s="19"/>
      <c r="U13" s="19"/>
      <c r="V13" s="19"/>
      <c r="W13" s="19"/>
      <c r="X13" s="19"/>
      <c r="Y13" s="19"/>
      <c r="Z13" s="19"/>
      <c r="AA13" s="19"/>
      <c r="AB13" s="19"/>
      <c r="AC13" s="19"/>
      <c r="AD13" s="19"/>
      <c r="AE13" s="19"/>
      <c r="AF13" s="19"/>
      <c r="AG13" s="19"/>
      <c r="AH13" s="19"/>
      <c r="AI13" s="19"/>
      <c r="AJ13" s="19"/>
    </row>
    <row r="14" spans="1:36" ht="13.2">
      <c r="A14" s="4" t="s">
        <v>44</v>
      </c>
      <c r="B14" s="16" t="s">
        <v>60</v>
      </c>
      <c r="C14" s="16" t="s">
        <v>61</v>
      </c>
      <c r="D14" s="46" t="s">
        <v>200</v>
      </c>
      <c r="E14" s="46" t="s">
        <v>195</v>
      </c>
      <c r="F14" s="16" t="s">
        <v>140</v>
      </c>
      <c r="G14" s="49">
        <v>0.69791666666666663</v>
      </c>
      <c r="H14" s="79"/>
      <c r="I14" s="16" t="s">
        <v>140</v>
      </c>
      <c r="J14" s="16" t="s">
        <v>107</v>
      </c>
      <c r="K14" s="16" t="s">
        <v>29</v>
      </c>
      <c r="L14" s="16">
        <v>0</v>
      </c>
      <c r="M14" s="24">
        <f t="shared" si="0"/>
        <v>0</v>
      </c>
      <c r="N14" s="57" t="e">
        <f>M14/#REF!</f>
        <v>#REF!</v>
      </c>
      <c r="O14" s="16" t="s">
        <v>555</v>
      </c>
      <c r="P14" s="58"/>
      <c r="Q14" s="58"/>
      <c r="T14" s="19"/>
      <c r="U14" s="19"/>
      <c r="V14" s="19"/>
      <c r="W14" s="19"/>
      <c r="X14" s="19"/>
      <c r="Y14" s="19"/>
      <c r="Z14" s="19"/>
      <c r="AA14" s="19"/>
      <c r="AB14" s="19"/>
      <c r="AC14" s="19"/>
      <c r="AD14" s="19"/>
      <c r="AE14" s="19"/>
      <c r="AF14" s="19"/>
      <c r="AG14" s="19"/>
      <c r="AH14" s="19"/>
      <c r="AI14" s="19"/>
      <c r="AJ14" s="19"/>
    </row>
    <row r="15" spans="1:36" ht="13.2">
      <c r="A15" s="25" t="s">
        <v>44</v>
      </c>
      <c r="B15" s="16" t="s">
        <v>62</v>
      </c>
      <c r="C15" s="16" t="s">
        <v>63</v>
      </c>
      <c r="D15" s="46" t="s">
        <v>207</v>
      </c>
      <c r="E15" s="46" t="s">
        <v>195</v>
      </c>
      <c r="F15" s="16" t="s">
        <v>140</v>
      </c>
      <c r="G15" s="49">
        <v>0.69791666666666663</v>
      </c>
      <c r="H15" s="79"/>
      <c r="I15" s="16" t="s">
        <v>140</v>
      </c>
      <c r="J15" s="16" t="s">
        <v>107</v>
      </c>
      <c r="K15" s="16">
        <v>4</v>
      </c>
      <c r="L15" s="16" t="s">
        <v>29</v>
      </c>
      <c r="M15" s="24">
        <f t="shared" si="0"/>
        <v>4</v>
      </c>
      <c r="N15" s="57" t="e">
        <f>M15/#REF!</f>
        <v>#REF!</v>
      </c>
      <c r="O15" s="16"/>
      <c r="P15" s="58"/>
      <c r="Q15" s="58"/>
      <c r="T15" s="19"/>
      <c r="U15" s="19"/>
      <c r="V15" s="19"/>
      <c r="W15" s="19"/>
      <c r="X15" s="19"/>
      <c r="Y15" s="19"/>
      <c r="Z15" s="19"/>
      <c r="AA15" s="19"/>
      <c r="AB15" s="19"/>
      <c r="AC15" s="19"/>
      <c r="AD15" s="19"/>
      <c r="AE15" s="19"/>
      <c r="AF15" s="19"/>
      <c r="AG15" s="19"/>
      <c r="AH15" s="19"/>
      <c r="AI15" s="19"/>
      <c r="AJ15" s="19"/>
    </row>
    <row r="16" spans="1:36" ht="13.2">
      <c r="A16" s="16" t="s">
        <v>64</v>
      </c>
      <c r="B16" s="16" t="s">
        <v>65</v>
      </c>
      <c r="C16" s="16" t="s">
        <v>66</v>
      </c>
      <c r="D16" s="46" t="s">
        <v>213</v>
      </c>
      <c r="E16" s="46" t="s">
        <v>214</v>
      </c>
      <c r="F16" s="16" t="s">
        <v>107</v>
      </c>
      <c r="G16" s="82"/>
      <c r="H16" s="79"/>
      <c r="I16" s="16" t="s">
        <v>140</v>
      </c>
      <c r="J16" s="16" t="s">
        <v>107</v>
      </c>
      <c r="K16" s="16" t="s">
        <v>29</v>
      </c>
      <c r="L16" s="16" t="s">
        <v>29</v>
      </c>
      <c r="M16" s="24">
        <f t="shared" si="0"/>
        <v>0</v>
      </c>
      <c r="N16" s="57" t="e">
        <f>M16/#REF!</f>
        <v>#REF!</v>
      </c>
      <c r="O16" s="19"/>
      <c r="P16" s="58"/>
      <c r="Q16" s="58"/>
      <c r="T16" s="19"/>
      <c r="U16" s="19"/>
      <c r="V16" s="19"/>
      <c r="W16" s="19"/>
      <c r="X16" s="19"/>
      <c r="Y16" s="19"/>
      <c r="Z16" s="19"/>
      <c r="AA16" s="19"/>
      <c r="AB16" s="19"/>
      <c r="AC16" s="19"/>
      <c r="AD16" s="19"/>
      <c r="AE16" s="19"/>
      <c r="AF16" s="19"/>
      <c r="AG16" s="19"/>
      <c r="AH16" s="19"/>
      <c r="AI16" s="19"/>
      <c r="AJ16" s="19"/>
    </row>
    <row r="17" spans="1:36" ht="13.2">
      <c r="A17" s="16" t="s">
        <v>64</v>
      </c>
      <c r="B17" s="16" t="s">
        <v>68</v>
      </c>
      <c r="C17" s="16" t="s">
        <v>69</v>
      </c>
      <c r="D17" s="46" t="s">
        <v>218</v>
      </c>
      <c r="E17" s="46" t="s">
        <v>214</v>
      </c>
      <c r="F17" s="16" t="s">
        <v>140</v>
      </c>
      <c r="G17" s="72">
        <v>0.64583333333333337</v>
      </c>
      <c r="H17" s="51"/>
      <c r="I17" s="16" t="s">
        <v>107</v>
      </c>
      <c r="J17" s="16" t="s">
        <v>140</v>
      </c>
      <c r="K17" s="16">
        <v>10</v>
      </c>
      <c r="L17" s="16" t="s">
        <v>29</v>
      </c>
      <c r="M17" s="24">
        <f t="shared" si="0"/>
        <v>10</v>
      </c>
      <c r="N17" s="57" t="e">
        <f>M17/#REF!</f>
        <v>#REF!</v>
      </c>
      <c r="O17" s="16"/>
      <c r="P17" s="58"/>
      <c r="Q17" s="58"/>
      <c r="T17" s="19"/>
      <c r="U17" s="19"/>
      <c r="V17" s="19"/>
      <c r="W17" s="19"/>
      <c r="X17" s="19"/>
      <c r="Y17" s="19"/>
      <c r="Z17" s="19"/>
      <c r="AA17" s="19"/>
      <c r="AB17" s="19"/>
      <c r="AC17" s="19"/>
      <c r="AD17" s="19"/>
      <c r="AE17" s="19"/>
      <c r="AF17" s="19"/>
      <c r="AG17" s="19"/>
      <c r="AH17" s="19"/>
      <c r="AI17" s="19"/>
      <c r="AJ17" s="19"/>
    </row>
    <row r="18" spans="1:36" ht="13.2">
      <c r="A18" s="16" t="s">
        <v>64</v>
      </c>
      <c r="B18" s="16" t="s">
        <v>70</v>
      </c>
      <c r="C18" s="16" t="s">
        <v>71</v>
      </c>
      <c r="D18" s="46" t="s">
        <v>220</v>
      </c>
      <c r="E18" s="46" t="s">
        <v>214</v>
      </c>
      <c r="F18" s="16" t="s">
        <v>140</v>
      </c>
      <c r="G18" s="72">
        <v>0.64930555555555558</v>
      </c>
      <c r="H18" s="51"/>
      <c r="I18" s="16" t="s">
        <v>140</v>
      </c>
      <c r="J18" s="16" t="s">
        <v>140</v>
      </c>
      <c r="K18" s="16">
        <v>10</v>
      </c>
      <c r="L18" s="16">
        <v>6</v>
      </c>
      <c r="M18" s="24">
        <f t="shared" si="0"/>
        <v>16</v>
      </c>
      <c r="N18" s="57" t="e">
        <f>M18/#REF!</f>
        <v>#REF!</v>
      </c>
      <c r="O18" s="19"/>
      <c r="P18" s="58"/>
      <c r="Q18" s="58"/>
      <c r="T18" s="19"/>
      <c r="U18" s="19"/>
      <c r="V18" s="19"/>
      <c r="W18" s="19"/>
      <c r="X18" s="19"/>
      <c r="Y18" s="19"/>
      <c r="Z18" s="19"/>
      <c r="AA18" s="19"/>
      <c r="AB18" s="19"/>
      <c r="AC18" s="19"/>
      <c r="AD18" s="19"/>
      <c r="AE18" s="19"/>
      <c r="AF18" s="19"/>
      <c r="AG18" s="19"/>
      <c r="AH18" s="19"/>
      <c r="AI18" s="19"/>
      <c r="AJ18" s="19"/>
    </row>
    <row r="19" spans="1:36" ht="13.2">
      <c r="A19" s="16" t="s">
        <v>64</v>
      </c>
      <c r="B19" s="16" t="s">
        <v>72</v>
      </c>
      <c r="C19" s="16" t="s">
        <v>73</v>
      </c>
      <c r="D19" s="46" t="s">
        <v>225</v>
      </c>
      <c r="E19" s="46" t="s">
        <v>214</v>
      </c>
      <c r="F19" s="16" t="s">
        <v>140</v>
      </c>
      <c r="G19" s="72">
        <v>0.65069444444444446</v>
      </c>
      <c r="H19" s="51"/>
      <c r="I19" s="16" t="s">
        <v>140</v>
      </c>
      <c r="J19" s="16" t="s">
        <v>107</v>
      </c>
      <c r="K19" s="16">
        <v>5</v>
      </c>
      <c r="L19" s="16">
        <v>0</v>
      </c>
      <c r="M19" s="24">
        <f t="shared" si="0"/>
        <v>5</v>
      </c>
      <c r="N19" s="57" t="e">
        <f>M19/#REF!</f>
        <v>#REF!</v>
      </c>
      <c r="O19" s="19"/>
      <c r="P19" s="58"/>
      <c r="Q19" s="58"/>
      <c r="T19" s="19"/>
      <c r="U19" s="19"/>
      <c r="V19" s="19"/>
      <c r="W19" s="19"/>
      <c r="X19" s="19"/>
      <c r="Y19" s="19"/>
      <c r="Z19" s="19"/>
      <c r="AA19" s="19"/>
      <c r="AB19" s="19"/>
      <c r="AC19" s="19"/>
      <c r="AD19" s="19"/>
      <c r="AE19" s="19"/>
      <c r="AF19" s="19"/>
      <c r="AG19" s="19"/>
      <c r="AH19" s="19"/>
      <c r="AI19" s="19"/>
      <c r="AJ19" s="19"/>
    </row>
    <row r="20" spans="1:36" ht="13.2">
      <c r="A20" s="16" t="s">
        <v>64</v>
      </c>
      <c r="B20" s="16" t="s">
        <v>74</v>
      </c>
      <c r="C20" s="16" t="s">
        <v>75</v>
      </c>
      <c r="D20" s="46" t="s">
        <v>230</v>
      </c>
      <c r="E20" s="46" t="s">
        <v>231</v>
      </c>
      <c r="F20" s="16" t="s">
        <v>140</v>
      </c>
      <c r="G20" s="49">
        <v>0.6875</v>
      </c>
      <c r="H20" s="51"/>
      <c r="I20" s="16" t="s">
        <v>107</v>
      </c>
      <c r="J20" s="16" t="s">
        <v>107</v>
      </c>
      <c r="K20" s="16" t="s">
        <v>29</v>
      </c>
      <c r="L20" s="16" t="s">
        <v>29</v>
      </c>
      <c r="M20" s="24">
        <f t="shared" si="0"/>
        <v>0</v>
      </c>
      <c r="N20" s="57" t="e">
        <f>M20/#REF!</f>
        <v>#REF!</v>
      </c>
      <c r="O20" s="19"/>
      <c r="P20" s="58"/>
      <c r="Q20" s="58"/>
      <c r="T20" s="19"/>
      <c r="U20" s="19"/>
      <c r="V20" s="19"/>
      <c r="W20" s="19"/>
      <c r="X20" s="19"/>
      <c r="Y20" s="19"/>
      <c r="Z20" s="19"/>
      <c r="AA20" s="19"/>
      <c r="AB20" s="19"/>
      <c r="AC20" s="19"/>
      <c r="AD20" s="19"/>
      <c r="AE20" s="19"/>
      <c r="AF20" s="19"/>
      <c r="AG20" s="19"/>
      <c r="AH20" s="19"/>
      <c r="AI20" s="19"/>
      <c r="AJ20" s="19"/>
    </row>
    <row r="21" spans="1:36" ht="13.2">
      <c r="A21" s="16" t="s">
        <v>64</v>
      </c>
      <c r="B21" s="16" t="s">
        <v>78</v>
      </c>
      <c r="C21" s="16" t="s">
        <v>80</v>
      </c>
      <c r="D21" s="46" t="s">
        <v>237</v>
      </c>
      <c r="E21" s="46" t="s">
        <v>231</v>
      </c>
      <c r="F21" s="16" t="s">
        <v>140</v>
      </c>
      <c r="G21" s="49">
        <v>0.69791666666666663</v>
      </c>
      <c r="H21" s="79"/>
      <c r="I21" s="16" t="s">
        <v>107</v>
      </c>
      <c r="J21" s="16" t="s">
        <v>107</v>
      </c>
      <c r="K21" s="16">
        <v>0</v>
      </c>
      <c r="L21" s="16">
        <v>0</v>
      </c>
      <c r="M21" s="24">
        <f t="shared" si="0"/>
        <v>0</v>
      </c>
      <c r="N21" s="57" t="e">
        <f>M21/#REF!</f>
        <v>#REF!</v>
      </c>
      <c r="O21" s="19"/>
      <c r="P21" s="58"/>
      <c r="Q21" s="58"/>
      <c r="T21" s="19"/>
      <c r="U21" s="19"/>
      <c r="V21" s="19"/>
      <c r="W21" s="19"/>
      <c r="X21" s="19"/>
      <c r="Y21" s="19"/>
      <c r="Z21" s="19"/>
      <c r="AA21" s="19"/>
      <c r="AB21" s="19"/>
      <c r="AC21" s="19"/>
      <c r="AD21" s="19"/>
      <c r="AE21" s="19"/>
      <c r="AF21" s="19"/>
      <c r="AG21" s="19"/>
      <c r="AH21" s="19"/>
      <c r="AI21" s="19"/>
      <c r="AJ21" s="19"/>
    </row>
    <row r="22" spans="1:36" ht="13.2">
      <c r="A22" s="16" t="s">
        <v>64</v>
      </c>
      <c r="B22" s="4" t="s">
        <v>81</v>
      </c>
      <c r="C22" s="16" t="s">
        <v>82</v>
      </c>
      <c r="D22" s="46" t="s">
        <v>241</v>
      </c>
      <c r="E22" s="46" t="s">
        <v>231</v>
      </c>
      <c r="F22" s="16" t="s">
        <v>140</v>
      </c>
      <c r="G22" s="49">
        <v>0.69652777777777775</v>
      </c>
      <c r="H22" s="79"/>
      <c r="I22" s="16" t="s">
        <v>107</v>
      </c>
      <c r="J22" s="16" t="s">
        <v>107</v>
      </c>
      <c r="K22" s="16">
        <v>7</v>
      </c>
      <c r="L22" s="16" t="s">
        <v>29</v>
      </c>
      <c r="M22" s="24">
        <f t="shared" si="0"/>
        <v>7</v>
      </c>
      <c r="N22" s="57" t="e">
        <f>M22/#REF!</f>
        <v>#REF!</v>
      </c>
      <c r="O22" s="19"/>
      <c r="P22" s="58"/>
      <c r="Q22" s="58"/>
      <c r="T22" s="19"/>
      <c r="U22" s="19"/>
      <c r="V22" s="19"/>
      <c r="W22" s="19"/>
      <c r="X22" s="19"/>
      <c r="Y22" s="19"/>
      <c r="Z22" s="19"/>
      <c r="AA22" s="19"/>
      <c r="AB22" s="19"/>
      <c r="AC22" s="19"/>
      <c r="AD22" s="19"/>
      <c r="AE22" s="19"/>
      <c r="AF22" s="19"/>
      <c r="AG22" s="19"/>
      <c r="AH22" s="19"/>
      <c r="AI22" s="19"/>
      <c r="AJ22" s="19"/>
    </row>
    <row r="23" spans="1:36" ht="13.2">
      <c r="A23" s="16" t="s">
        <v>84</v>
      </c>
      <c r="B23" s="16" t="s">
        <v>85</v>
      </c>
      <c r="C23" s="16" t="s">
        <v>86</v>
      </c>
      <c r="D23" s="46" t="s">
        <v>244</v>
      </c>
      <c r="E23" s="46" t="s">
        <v>245</v>
      </c>
      <c r="F23" s="16" t="s">
        <v>140</v>
      </c>
      <c r="G23" s="49"/>
      <c r="H23" s="51"/>
      <c r="I23" s="51" t="s">
        <v>140</v>
      </c>
      <c r="J23" s="16" t="s">
        <v>107</v>
      </c>
      <c r="K23" s="16">
        <v>2</v>
      </c>
      <c r="L23" s="16" t="s">
        <v>29</v>
      </c>
      <c r="M23" s="24">
        <f t="shared" si="0"/>
        <v>2</v>
      </c>
      <c r="N23" s="57" t="e">
        <f>M23/#REF!</f>
        <v>#REF!</v>
      </c>
      <c r="O23" s="19"/>
      <c r="P23" s="58"/>
      <c r="Q23" s="58"/>
      <c r="T23" s="19"/>
      <c r="U23" s="19"/>
      <c r="V23" s="19"/>
      <c r="W23" s="19"/>
      <c r="X23" s="19"/>
      <c r="Y23" s="19"/>
      <c r="Z23" s="19"/>
      <c r="AA23" s="19"/>
      <c r="AB23" s="19"/>
      <c r="AC23" s="19"/>
      <c r="AD23" s="19"/>
      <c r="AE23" s="19"/>
      <c r="AF23" s="19"/>
      <c r="AG23" s="19"/>
      <c r="AH23" s="19"/>
      <c r="AI23" s="19"/>
      <c r="AJ23" s="19"/>
    </row>
    <row r="24" spans="1:36" ht="13.2">
      <c r="A24" s="16" t="s">
        <v>84</v>
      </c>
      <c r="B24" s="16" t="s">
        <v>91</v>
      </c>
      <c r="C24" s="16" t="s">
        <v>92</v>
      </c>
      <c r="D24" s="46" t="s">
        <v>251</v>
      </c>
      <c r="E24" s="46" t="s">
        <v>245</v>
      </c>
      <c r="F24" s="16" t="s">
        <v>140</v>
      </c>
      <c r="G24" s="49"/>
      <c r="H24" s="51"/>
      <c r="I24" s="16" t="s">
        <v>140</v>
      </c>
      <c r="J24" s="16" t="s">
        <v>107</v>
      </c>
      <c r="K24" s="16">
        <v>7</v>
      </c>
      <c r="L24" s="16" t="s">
        <v>29</v>
      </c>
      <c r="M24" s="24">
        <f t="shared" si="0"/>
        <v>7</v>
      </c>
      <c r="N24" s="57" t="e">
        <f>M24/#REF!</f>
        <v>#REF!</v>
      </c>
      <c r="O24" s="19"/>
      <c r="P24" s="58"/>
      <c r="Q24" s="58"/>
      <c r="T24" s="19"/>
      <c r="U24" s="19"/>
      <c r="V24" s="19"/>
      <c r="W24" s="19"/>
      <c r="X24" s="19"/>
      <c r="Y24" s="19"/>
      <c r="Z24" s="19"/>
      <c r="AA24" s="19"/>
      <c r="AB24" s="19"/>
      <c r="AC24" s="19"/>
      <c r="AD24" s="19"/>
      <c r="AE24" s="19"/>
      <c r="AF24" s="19"/>
      <c r="AG24" s="19"/>
      <c r="AH24" s="19"/>
      <c r="AI24" s="19"/>
      <c r="AJ24" s="19"/>
    </row>
    <row r="25" spans="1:36" ht="13.2">
      <c r="A25" s="16" t="s">
        <v>84</v>
      </c>
      <c r="B25" s="16" t="s">
        <v>95</v>
      </c>
      <c r="C25" s="16" t="s">
        <v>96</v>
      </c>
      <c r="D25" s="46" t="s">
        <v>259</v>
      </c>
      <c r="E25" s="46" t="s">
        <v>245</v>
      </c>
      <c r="F25" s="16" t="s">
        <v>140</v>
      </c>
      <c r="G25" s="49"/>
      <c r="H25" s="51"/>
      <c r="I25" s="16" t="s">
        <v>140</v>
      </c>
      <c r="J25" s="16" t="s">
        <v>107</v>
      </c>
      <c r="K25" s="16">
        <v>11</v>
      </c>
      <c r="L25" s="16" t="s">
        <v>29</v>
      </c>
      <c r="M25" s="24">
        <f t="shared" si="0"/>
        <v>11</v>
      </c>
      <c r="N25" s="57" t="e">
        <f>M25/#REF!</f>
        <v>#REF!</v>
      </c>
      <c r="O25" s="16" t="s">
        <v>556</v>
      </c>
      <c r="P25" s="58"/>
      <c r="Q25" s="58"/>
      <c r="T25" s="19"/>
      <c r="U25" s="19"/>
      <c r="V25" s="19"/>
      <c r="W25" s="19"/>
      <c r="X25" s="19"/>
      <c r="Y25" s="19"/>
      <c r="Z25" s="19"/>
      <c r="AA25" s="19"/>
      <c r="AB25" s="19"/>
      <c r="AC25" s="19"/>
      <c r="AD25" s="19"/>
      <c r="AE25" s="19"/>
      <c r="AF25" s="19"/>
      <c r="AG25" s="19"/>
      <c r="AH25" s="19"/>
      <c r="AI25" s="19"/>
      <c r="AJ25" s="19"/>
    </row>
    <row r="26" spans="1:36" ht="13.2">
      <c r="A26" s="16" t="s">
        <v>84</v>
      </c>
      <c r="B26" s="16" t="s">
        <v>99</v>
      </c>
      <c r="C26" s="16" t="s">
        <v>100</v>
      </c>
      <c r="D26" s="46" t="s">
        <v>262</v>
      </c>
      <c r="E26" s="46" t="s">
        <v>245</v>
      </c>
      <c r="F26" s="16" t="s">
        <v>140</v>
      </c>
      <c r="G26" s="49"/>
      <c r="H26" s="51"/>
      <c r="I26" s="16" t="s">
        <v>140</v>
      </c>
      <c r="J26" s="16" t="s">
        <v>107</v>
      </c>
      <c r="K26" s="16">
        <v>11</v>
      </c>
      <c r="L26" s="16">
        <v>9</v>
      </c>
      <c r="M26" s="24">
        <f t="shared" si="0"/>
        <v>20</v>
      </c>
      <c r="N26" s="57" t="e">
        <f>M26/#REF!</f>
        <v>#REF!</v>
      </c>
      <c r="O26" s="19"/>
      <c r="P26" s="58"/>
      <c r="Q26" s="58"/>
      <c r="T26" s="19"/>
      <c r="U26" s="19"/>
      <c r="V26" s="19"/>
      <c r="W26" s="19"/>
      <c r="X26" s="19"/>
      <c r="Y26" s="19"/>
      <c r="Z26" s="19"/>
      <c r="AA26" s="19"/>
      <c r="AB26" s="19"/>
      <c r="AC26" s="19"/>
      <c r="AD26" s="19"/>
      <c r="AE26" s="19"/>
      <c r="AF26" s="19"/>
      <c r="AG26" s="19"/>
      <c r="AH26" s="19"/>
      <c r="AI26" s="19"/>
      <c r="AJ26" s="19"/>
    </row>
    <row r="27" spans="1:36" ht="13.2">
      <c r="A27" s="16" t="s">
        <v>84</v>
      </c>
      <c r="B27" s="16" t="s">
        <v>111</v>
      </c>
      <c r="C27" s="16" t="s">
        <v>114</v>
      </c>
      <c r="D27" s="46" t="s">
        <v>271</v>
      </c>
      <c r="E27" s="46" t="s">
        <v>272</v>
      </c>
      <c r="F27" s="16" t="s">
        <v>140</v>
      </c>
      <c r="G27" s="91"/>
      <c r="H27" s="51"/>
      <c r="I27" s="16" t="s">
        <v>140</v>
      </c>
      <c r="J27" s="16" t="s">
        <v>107</v>
      </c>
      <c r="K27" s="16">
        <v>5.5</v>
      </c>
      <c r="L27" s="16">
        <v>0</v>
      </c>
      <c r="M27" s="24">
        <f t="shared" si="0"/>
        <v>5.5</v>
      </c>
      <c r="N27" s="57" t="e">
        <f>M27/#REF!</f>
        <v>#REF!</v>
      </c>
      <c r="O27" s="19"/>
      <c r="P27" s="58"/>
      <c r="Q27" s="58"/>
      <c r="T27" s="19"/>
      <c r="U27" s="19"/>
      <c r="V27" s="19"/>
      <c r="W27" s="19"/>
      <c r="X27" s="19"/>
      <c r="Y27" s="19"/>
      <c r="Z27" s="19"/>
      <c r="AA27" s="19"/>
      <c r="AB27" s="19"/>
      <c r="AC27" s="19"/>
      <c r="AD27" s="19"/>
      <c r="AE27" s="19"/>
      <c r="AF27" s="19"/>
      <c r="AG27" s="19"/>
      <c r="AH27" s="19"/>
      <c r="AI27" s="19"/>
      <c r="AJ27" s="19"/>
    </row>
    <row r="28" spans="1:36" ht="13.2">
      <c r="A28" s="16" t="s">
        <v>84</v>
      </c>
      <c r="B28" s="16" t="s">
        <v>120</v>
      </c>
      <c r="C28" s="16" t="s">
        <v>121</v>
      </c>
      <c r="D28" s="46" t="s">
        <v>275</v>
      </c>
      <c r="E28" s="46" t="s">
        <v>272</v>
      </c>
      <c r="F28" s="16" t="s">
        <v>140</v>
      </c>
      <c r="G28" s="91"/>
      <c r="H28" s="51"/>
      <c r="I28" s="16" t="s">
        <v>140</v>
      </c>
      <c r="J28" s="16" t="s">
        <v>107</v>
      </c>
      <c r="K28" s="16">
        <v>6</v>
      </c>
      <c r="L28" s="16" t="s">
        <v>29</v>
      </c>
      <c r="M28" s="24">
        <f t="shared" si="0"/>
        <v>6</v>
      </c>
      <c r="N28" s="57" t="e">
        <f>M28/#REF!</f>
        <v>#REF!</v>
      </c>
      <c r="O28" s="19"/>
      <c r="P28" s="58"/>
      <c r="Q28" s="58"/>
      <c r="T28" s="19"/>
      <c r="U28" s="19"/>
      <c r="V28" s="19"/>
      <c r="W28" s="19"/>
      <c r="X28" s="19"/>
      <c r="Y28" s="19"/>
      <c r="Z28" s="19"/>
      <c r="AA28" s="19"/>
      <c r="AB28" s="19"/>
      <c r="AC28" s="19"/>
      <c r="AD28" s="19"/>
      <c r="AE28" s="19"/>
      <c r="AF28" s="19"/>
      <c r="AG28" s="19"/>
      <c r="AH28" s="19"/>
      <c r="AI28" s="19"/>
      <c r="AJ28" s="19"/>
    </row>
    <row r="29" spans="1:36" ht="13.2">
      <c r="A29" s="16" t="s">
        <v>84</v>
      </c>
      <c r="B29" s="16" t="s">
        <v>124</v>
      </c>
      <c r="C29" s="16" t="s">
        <v>125</v>
      </c>
      <c r="D29" s="46" t="s">
        <v>276</v>
      </c>
      <c r="E29" s="46" t="s">
        <v>272</v>
      </c>
      <c r="F29" s="16" t="s">
        <v>140</v>
      </c>
      <c r="G29" s="91"/>
      <c r="H29" s="79"/>
      <c r="I29" s="16" t="s">
        <v>140</v>
      </c>
      <c r="J29" s="16" t="s">
        <v>107</v>
      </c>
      <c r="K29" s="16">
        <v>9</v>
      </c>
      <c r="L29" s="16">
        <v>0</v>
      </c>
      <c r="M29" s="24">
        <f t="shared" si="0"/>
        <v>9</v>
      </c>
      <c r="N29" s="57" t="e">
        <f>M29/#REF!</f>
        <v>#REF!</v>
      </c>
      <c r="O29" s="19"/>
      <c r="P29" s="58"/>
      <c r="Q29" s="58"/>
      <c r="T29" s="19"/>
      <c r="U29" s="19"/>
      <c r="V29" s="19"/>
      <c r="W29" s="19"/>
      <c r="X29" s="19"/>
      <c r="Y29" s="19"/>
      <c r="Z29" s="19"/>
      <c r="AA29" s="19"/>
      <c r="AB29" s="19"/>
      <c r="AC29" s="19"/>
      <c r="AD29" s="19"/>
      <c r="AE29" s="19"/>
      <c r="AF29" s="19"/>
      <c r="AG29" s="19"/>
      <c r="AH29" s="19"/>
      <c r="AI29" s="19"/>
      <c r="AJ29" s="19"/>
    </row>
    <row r="30" spans="1:36" ht="13.2">
      <c r="A30" s="16" t="s">
        <v>84</v>
      </c>
      <c r="B30" s="25" t="s">
        <v>126</v>
      </c>
      <c r="C30" s="16" t="s">
        <v>127</v>
      </c>
      <c r="D30" s="46" t="s">
        <v>279</v>
      </c>
      <c r="E30" s="46" t="s">
        <v>272</v>
      </c>
      <c r="F30" s="16" t="s">
        <v>140</v>
      </c>
      <c r="G30" s="91"/>
      <c r="H30" s="79"/>
      <c r="I30" s="16" t="s">
        <v>140</v>
      </c>
      <c r="J30" s="16" t="s">
        <v>107</v>
      </c>
      <c r="K30" s="16">
        <v>9</v>
      </c>
      <c r="L30" s="16">
        <v>0</v>
      </c>
      <c r="M30" s="24">
        <f t="shared" si="0"/>
        <v>9</v>
      </c>
      <c r="N30" s="57" t="e">
        <f>M30/#REF!</f>
        <v>#REF!</v>
      </c>
      <c r="O30" s="19"/>
      <c r="P30" s="58"/>
      <c r="Q30" s="58"/>
      <c r="T30" s="19"/>
      <c r="U30" s="19"/>
      <c r="V30" s="19"/>
      <c r="W30" s="19"/>
      <c r="X30" s="19"/>
      <c r="Y30" s="19"/>
      <c r="Z30" s="19"/>
      <c r="AA30" s="19"/>
      <c r="AB30" s="19"/>
      <c r="AC30" s="19"/>
      <c r="AD30" s="19"/>
      <c r="AE30" s="19"/>
      <c r="AF30" s="19"/>
      <c r="AG30" s="19"/>
      <c r="AH30" s="19"/>
      <c r="AI30" s="19"/>
      <c r="AJ30" s="19"/>
    </row>
    <row r="31" spans="1:36" ht="13.2">
      <c r="A31" s="16" t="s">
        <v>132</v>
      </c>
      <c r="B31" s="16" t="s">
        <v>133</v>
      </c>
      <c r="C31" s="16" t="s">
        <v>134</v>
      </c>
      <c r="D31" s="46" t="s">
        <v>289</v>
      </c>
      <c r="E31" s="46" t="s">
        <v>123</v>
      </c>
      <c r="F31" s="16" t="s">
        <v>140</v>
      </c>
      <c r="G31" s="91">
        <v>0.5625</v>
      </c>
      <c r="H31" s="51"/>
      <c r="I31" s="16" t="s">
        <v>140</v>
      </c>
      <c r="J31" s="16" t="s">
        <v>107</v>
      </c>
      <c r="K31" s="16">
        <v>9</v>
      </c>
      <c r="L31" s="16">
        <v>0</v>
      </c>
      <c r="M31" s="24">
        <f t="shared" si="0"/>
        <v>9</v>
      </c>
      <c r="N31" s="57" t="e">
        <f>M31/#REF!</f>
        <v>#REF!</v>
      </c>
      <c r="O31" s="16"/>
      <c r="P31" s="58"/>
      <c r="Q31" s="58"/>
      <c r="T31" s="19"/>
      <c r="U31" s="19"/>
      <c r="V31" s="19"/>
      <c r="W31" s="19"/>
      <c r="X31" s="19"/>
      <c r="Y31" s="19"/>
      <c r="Z31" s="19"/>
      <c r="AA31" s="19"/>
      <c r="AB31" s="19"/>
      <c r="AC31" s="19"/>
      <c r="AD31" s="19"/>
      <c r="AE31" s="19"/>
      <c r="AF31" s="19"/>
      <c r="AG31" s="19"/>
      <c r="AH31" s="19"/>
      <c r="AI31" s="19"/>
      <c r="AJ31" s="19"/>
    </row>
    <row r="32" spans="1:36" ht="13.2">
      <c r="A32" s="16" t="s">
        <v>132</v>
      </c>
      <c r="B32" s="16" t="s">
        <v>135</v>
      </c>
      <c r="C32" s="16" t="s">
        <v>136</v>
      </c>
      <c r="D32" s="46" t="s">
        <v>295</v>
      </c>
      <c r="E32" s="46" t="s">
        <v>123</v>
      </c>
      <c r="F32" s="16" t="s">
        <v>140</v>
      </c>
      <c r="G32" s="91">
        <v>0.56736111111111109</v>
      </c>
      <c r="H32" s="51">
        <v>7</v>
      </c>
      <c r="I32" s="16" t="s">
        <v>140</v>
      </c>
      <c r="J32" s="16" t="s">
        <v>107</v>
      </c>
      <c r="K32" s="16" t="s">
        <v>29</v>
      </c>
      <c r="L32" s="16" t="s">
        <v>29</v>
      </c>
      <c r="M32" s="24">
        <f t="shared" si="0"/>
        <v>0</v>
      </c>
      <c r="N32" s="57" t="e">
        <f>M32/#REF!</f>
        <v>#REF!</v>
      </c>
      <c r="O32" s="19"/>
      <c r="P32" s="58"/>
      <c r="Q32" s="58"/>
      <c r="T32" s="19"/>
      <c r="U32" s="19"/>
      <c r="V32" s="19"/>
      <c r="W32" s="19"/>
      <c r="X32" s="19"/>
      <c r="Y32" s="19"/>
      <c r="Z32" s="19"/>
      <c r="AA32" s="19"/>
      <c r="AB32" s="19"/>
      <c r="AC32" s="19"/>
      <c r="AD32" s="19"/>
      <c r="AE32" s="19"/>
      <c r="AF32" s="19"/>
      <c r="AG32" s="19"/>
      <c r="AH32" s="19"/>
      <c r="AI32" s="19"/>
      <c r="AJ32" s="19"/>
    </row>
    <row r="33" spans="1:36" ht="13.2">
      <c r="A33" s="16" t="s">
        <v>132</v>
      </c>
      <c r="B33" s="16" t="s">
        <v>87</v>
      </c>
      <c r="C33" s="16" t="s">
        <v>88</v>
      </c>
      <c r="D33" s="46" t="s">
        <v>298</v>
      </c>
      <c r="E33" s="46" t="s">
        <v>123</v>
      </c>
      <c r="F33" s="16" t="s">
        <v>140</v>
      </c>
      <c r="G33" s="91">
        <v>0.5625</v>
      </c>
      <c r="H33" s="51"/>
      <c r="I33" s="16" t="s">
        <v>140</v>
      </c>
      <c r="J33" s="16" t="s">
        <v>107</v>
      </c>
      <c r="K33" s="16">
        <v>9</v>
      </c>
      <c r="L33" s="16">
        <v>11</v>
      </c>
      <c r="M33" s="24">
        <f t="shared" si="0"/>
        <v>20</v>
      </c>
      <c r="N33" s="57" t="e">
        <f>M33/#REF!</f>
        <v>#REF!</v>
      </c>
      <c r="O33" s="36" t="s">
        <v>551</v>
      </c>
      <c r="P33" s="58"/>
      <c r="Q33" s="58"/>
      <c r="T33" s="19"/>
      <c r="U33" s="19"/>
      <c r="V33" s="19"/>
      <c r="W33" s="19"/>
      <c r="X33" s="19"/>
      <c r="Y33" s="19"/>
      <c r="Z33" s="19"/>
      <c r="AA33" s="19"/>
      <c r="AB33" s="19"/>
      <c r="AC33" s="19"/>
      <c r="AD33" s="19"/>
      <c r="AE33" s="19"/>
      <c r="AF33" s="19"/>
      <c r="AG33" s="19"/>
      <c r="AH33" s="19"/>
      <c r="AI33" s="19"/>
      <c r="AJ33" s="19"/>
    </row>
    <row r="34" spans="1:36" ht="13.2">
      <c r="A34" s="16" t="s">
        <v>132</v>
      </c>
      <c r="B34" s="16" t="s">
        <v>137</v>
      </c>
      <c r="C34" s="16" t="s">
        <v>138</v>
      </c>
      <c r="D34" s="46" t="s">
        <v>303</v>
      </c>
      <c r="E34" s="46" t="s">
        <v>123</v>
      </c>
      <c r="F34" s="16" t="s">
        <v>140</v>
      </c>
      <c r="G34" s="49">
        <v>0.5625</v>
      </c>
      <c r="H34" s="51"/>
      <c r="I34" s="16" t="s">
        <v>140</v>
      </c>
      <c r="J34" s="16" t="s">
        <v>107</v>
      </c>
      <c r="K34" s="16">
        <v>5</v>
      </c>
      <c r="L34" s="16">
        <v>0</v>
      </c>
      <c r="M34" s="24">
        <f t="shared" si="0"/>
        <v>5</v>
      </c>
      <c r="N34" s="57" t="e">
        <f>M34/#REF!</f>
        <v>#REF!</v>
      </c>
      <c r="O34" s="64"/>
      <c r="P34" s="58"/>
      <c r="Q34" s="58"/>
      <c r="T34" s="19"/>
      <c r="U34" s="19"/>
      <c r="V34" s="19"/>
      <c r="W34" s="19"/>
      <c r="X34" s="19"/>
      <c r="Y34" s="19"/>
      <c r="Z34" s="19"/>
      <c r="AA34" s="19"/>
      <c r="AB34" s="19"/>
      <c r="AC34" s="19"/>
      <c r="AD34" s="19"/>
      <c r="AE34" s="19"/>
      <c r="AF34" s="19"/>
      <c r="AG34" s="19"/>
      <c r="AH34" s="19"/>
      <c r="AI34" s="19"/>
      <c r="AJ34" s="19"/>
    </row>
    <row r="35" spans="1:36" ht="13.2">
      <c r="A35" s="16" t="s">
        <v>132</v>
      </c>
      <c r="B35" s="16" t="s">
        <v>141</v>
      </c>
      <c r="C35" s="16" t="s">
        <v>142</v>
      </c>
      <c r="D35" s="46" t="s">
        <v>308</v>
      </c>
      <c r="E35" s="46" t="s">
        <v>272</v>
      </c>
      <c r="F35" s="16" t="s">
        <v>140</v>
      </c>
      <c r="G35" s="91">
        <v>0.60902777777777772</v>
      </c>
      <c r="H35" s="51">
        <v>2</v>
      </c>
      <c r="I35" s="16" t="s">
        <v>140</v>
      </c>
      <c r="J35" s="16" t="s">
        <v>107</v>
      </c>
      <c r="K35" s="16">
        <v>4</v>
      </c>
      <c r="L35" s="16">
        <v>0</v>
      </c>
      <c r="M35" s="24">
        <f t="shared" si="0"/>
        <v>4</v>
      </c>
      <c r="N35" s="57" t="e">
        <f>M35/#REF!</f>
        <v>#REF!</v>
      </c>
      <c r="O35" s="16"/>
      <c r="P35" s="58"/>
      <c r="Q35" s="58"/>
      <c r="T35" s="19"/>
      <c r="U35" s="19"/>
      <c r="V35" s="19"/>
      <c r="W35" s="19"/>
      <c r="X35" s="19"/>
      <c r="Y35" s="19"/>
      <c r="Z35" s="19"/>
      <c r="AA35" s="19"/>
      <c r="AB35" s="19"/>
      <c r="AC35" s="19"/>
      <c r="AD35" s="19"/>
      <c r="AE35" s="19"/>
      <c r="AF35" s="19"/>
      <c r="AG35" s="19"/>
      <c r="AH35" s="19"/>
      <c r="AI35" s="19"/>
      <c r="AJ35" s="19"/>
    </row>
    <row r="36" spans="1:36" ht="13.2">
      <c r="A36" s="16" t="s">
        <v>132</v>
      </c>
      <c r="B36" s="16" t="s">
        <v>143</v>
      </c>
      <c r="C36" s="16" t="s">
        <v>145</v>
      </c>
      <c r="D36" s="46" t="s">
        <v>314</v>
      </c>
      <c r="E36" s="46" t="s">
        <v>272</v>
      </c>
      <c r="F36" s="16" t="s">
        <v>140</v>
      </c>
      <c r="G36" s="91">
        <v>0.60902777777777772</v>
      </c>
      <c r="H36" s="51">
        <v>2</v>
      </c>
      <c r="I36" s="16" t="s">
        <v>140</v>
      </c>
      <c r="J36" s="16" t="s">
        <v>107</v>
      </c>
      <c r="K36" s="16">
        <v>9</v>
      </c>
      <c r="L36" s="16" t="s">
        <v>29</v>
      </c>
      <c r="M36" s="24">
        <f t="shared" si="0"/>
        <v>9</v>
      </c>
      <c r="N36" s="57" t="e">
        <f>M36/#REF!</f>
        <v>#REF!</v>
      </c>
      <c r="O36" s="19"/>
      <c r="P36" s="58"/>
      <c r="Q36" s="58"/>
      <c r="T36" s="19"/>
      <c r="U36" s="19"/>
      <c r="V36" s="19"/>
      <c r="W36" s="19"/>
      <c r="X36" s="19"/>
      <c r="Y36" s="19"/>
      <c r="Z36" s="19"/>
      <c r="AA36" s="19"/>
      <c r="AB36" s="19"/>
      <c r="AC36" s="19"/>
      <c r="AD36" s="19"/>
      <c r="AE36" s="19"/>
      <c r="AF36" s="19"/>
      <c r="AG36" s="19"/>
      <c r="AH36" s="19"/>
      <c r="AI36" s="19"/>
      <c r="AJ36" s="19"/>
    </row>
    <row r="37" spans="1:36" ht="13.2">
      <c r="A37" s="16" t="s">
        <v>132</v>
      </c>
      <c r="B37" s="16" t="s">
        <v>147</v>
      </c>
      <c r="C37" s="16" t="s">
        <v>148</v>
      </c>
      <c r="D37" s="46" t="s">
        <v>323</v>
      </c>
      <c r="E37" s="46" t="s">
        <v>272</v>
      </c>
      <c r="F37" s="16" t="s">
        <v>140</v>
      </c>
      <c r="G37" s="49">
        <v>0.60763888888888884</v>
      </c>
      <c r="H37" s="79"/>
      <c r="I37" s="16" t="s">
        <v>140</v>
      </c>
      <c r="J37" s="16" t="s">
        <v>107</v>
      </c>
      <c r="K37" s="16">
        <v>11</v>
      </c>
      <c r="L37" s="16">
        <v>4</v>
      </c>
      <c r="M37" s="24">
        <f t="shared" si="0"/>
        <v>15</v>
      </c>
      <c r="N37" s="57" t="e">
        <f>M37/#REF!</f>
        <v>#REF!</v>
      </c>
      <c r="O37" s="16"/>
      <c r="P37" s="58"/>
      <c r="Q37" s="58"/>
      <c r="T37" s="19"/>
      <c r="U37" s="19"/>
      <c r="V37" s="19"/>
      <c r="W37" s="19"/>
      <c r="X37" s="19"/>
      <c r="Y37" s="19"/>
      <c r="Z37" s="19"/>
      <c r="AA37" s="19"/>
      <c r="AB37" s="19"/>
      <c r="AC37" s="19"/>
      <c r="AD37" s="19"/>
      <c r="AE37" s="19"/>
      <c r="AF37" s="19"/>
      <c r="AG37" s="19"/>
      <c r="AH37" s="19"/>
      <c r="AI37" s="19"/>
      <c r="AJ37" s="19"/>
    </row>
    <row r="38" spans="1:36" ht="13.2">
      <c r="A38" s="16" t="s">
        <v>132</v>
      </c>
      <c r="B38" s="16" t="s">
        <v>149</v>
      </c>
      <c r="C38" s="16" t="s">
        <v>151</v>
      </c>
      <c r="D38" s="46" t="s">
        <v>327</v>
      </c>
      <c r="E38" s="46" t="s">
        <v>272</v>
      </c>
      <c r="F38" s="16" t="s">
        <v>140</v>
      </c>
      <c r="G38" s="49">
        <v>0.60902777777777772</v>
      </c>
      <c r="H38" s="51">
        <v>2</v>
      </c>
      <c r="I38" s="16" t="s">
        <v>140</v>
      </c>
      <c r="J38" s="16" t="s">
        <v>107</v>
      </c>
      <c r="K38" s="16" t="s">
        <v>29</v>
      </c>
      <c r="L38" s="16" t="s">
        <v>29</v>
      </c>
      <c r="M38" s="24">
        <f t="shared" si="0"/>
        <v>0</v>
      </c>
      <c r="N38" s="57" t="e">
        <f>M38/#REF!</f>
        <v>#REF!</v>
      </c>
      <c r="O38" s="16"/>
      <c r="P38" s="58"/>
      <c r="Q38" s="58"/>
      <c r="T38" s="19"/>
      <c r="U38" s="19"/>
      <c r="V38" s="19"/>
      <c r="W38" s="19"/>
      <c r="X38" s="19"/>
      <c r="Y38" s="19"/>
      <c r="Z38" s="19"/>
      <c r="AA38" s="19"/>
      <c r="AB38" s="19"/>
      <c r="AC38" s="19"/>
      <c r="AD38" s="19"/>
      <c r="AE38" s="19"/>
      <c r="AF38" s="19"/>
      <c r="AG38" s="19"/>
      <c r="AH38" s="19"/>
      <c r="AI38" s="19"/>
      <c r="AJ38" s="19"/>
    </row>
    <row r="39" spans="1:36" ht="13.2">
      <c r="A39" s="16" t="s">
        <v>155</v>
      </c>
      <c r="B39" s="16" t="s">
        <v>156</v>
      </c>
      <c r="C39" s="16" t="s">
        <v>157</v>
      </c>
      <c r="D39" s="46" t="s">
        <v>331</v>
      </c>
      <c r="E39" s="46" t="s">
        <v>332</v>
      </c>
      <c r="F39" s="16" t="s">
        <v>140</v>
      </c>
      <c r="G39" s="49">
        <v>0.65277777777777779</v>
      </c>
      <c r="H39" s="79"/>
      <c r="I39" s="16" t="s">
        <v>140</v>
      </c>
      <c r="J39" s="16"/>
      <c r="K39" s="16">
        <v>1</v>
      </c>
      <c r="L39" s="16"/>
      <c r="M39" s="24">
        <f t="shared" si="0"/>
        <v>1</v>
      </c>
      <c r="N39" s="57" t="e">
        <f>M39/#REF!</f>
        <v>#REF!</v>
      </c>
      <c r="O39" s="16"/>
      <c r="P39" s="58"/>
      <c r="Q39" s="58"/>
      <c r="T39" s="19"/>
      <c r="U39" s="19"/>
      <c r="V39" s="19"/>
      <c r="W39" s="19"/>
      <c r="X39" s="19"/>
      <c r="Y39" s="19"/>
      <c r="Z39" s="19"/>
      <c r="AA39" s="19"/>
      <c r="AB39" s="19"/>
      <c r="AC39" s="19"/>
      <c r="AD39" s="19"/>
      <c r="AE39" s="19"/>
      <c r="AF39" s="19"/>
      <c r="AG39" s="19"/>
      <c r="AH39" s="19"/>
      <c r="AI39" s="19"/>
      <c r="AJ39" s="19"/>
    </row>
    <row r="40" spans="1:36" ht="13.2">
      <c r="A40" s="16" t="s">
        <v>155</v>
      </c>
      <c r="B40" s="16" t="s">
        <v>160</v>
      </c>
      <c r="C40" s="16" t="s">
        <v>161</v>
      </c>
      <c r="D40" s="46" t="s">
        <v>337</v>
      </c>
      <c r="E40" s="46" t="s">
        <v>332</v>
      </c>
      <c r="F40" s="16" t="s">
        <v>140</v>
      </c>
      <c r="G40" s="49">
        <v>0.65277777777777779</v>
      </c>
      <c r="H40" s="79"/>
      <c r="I40" s="16" t="s">
        <v>140</v>
      </c>
      <c r="J40" s="16"/>
      <c r="K40" s="16" t="s">
        <v>29</v>
      </c>
      <c r="L40" s="16"/>
      <c r="M40" s="24">
        <f t="shared" si="0"/>
        <v>0</v>
      </c>
      <c r="N40" s="57" t="e">
        <f>M40/#REF!</f>
        <v>#REF!</v>
      </c>
      <c r="O40" s="19"/>
      <c r="P40" s="58"/>
      <c r="Q40" s="58"/>
      <c r="T40" s="19"/>
      <c r="U40" s="19"/>
      <c r="V40" s="19"/>
      <c r="W40" s="19"/>
      <c r="X40" s="19"/>
      <c r="Y40" s="19"/>
      <c r="Z40" s="19"/>
      <c r="AA40" s="19"/>
      <c r="AB40" s="19"/>
      <c r="AC40" s="19"/>
      <c r="AD40" s="19"/>
      <c r="AE40" s="19"/>
      <c r="AF40" s="19"/>
      <c r="AG40" s="19"/>
      <c r="AH40" s="19"/>
      <c r="AI40" s="19"/>
      <c r="AJ40" s="19"/>
    </row>
    <row r="41" spans="1:36" ht="13.2">
      <c r="A41" s="16" t="s">
        <v>155</v>
      </c>
      <c r="B41" s="16" t="s">
        <v>162</v>
      </c>
      <c r="C41" s="16" t="s">
        <v>164</v>
      </c>
      <c r="D41" s="46" t="s">
        <v>340</v>
      </c>
      <c r="E41" s="46" t="s">
        <v>332</v>
      </c>
      <c r="F41" s="16" t="s">
        <v>140</v>
      </c>
      <c r="G41" s="49">
        <v>0.65277777777777779</v>
      </c>
      <c r="H41" s="51"/>
      <c r="I41" s="16" t="s">
        <v>140</v>
      </c>
      <c r="J41" s="16"/>
      <c r="K41" s="16" t="s">
        <v>29</v>
      </c>
      <c r="L41" s="16">
        <v>5</v>
      </c>
      <c r="M41" s="24">
        <f t="shared" si="0"/>
        <v>5</v>
      </c>
      <c r="N41" s="57" t="e">
        <f>M41/#REF!</f>
        <v>#REF!</v>
      </c>
      <c r="O41" s="19"/>
      <c r="P41" s="58"/>
      <c r="Q41" s="58"/>
      <c r="T41" s="19"/>
      <c r="U41" s="19"/>
      <c r="V41" s="19"/>
      <c r="W41" s="19"/>
      <c r="X41" s="19"/>
      <c r="Y41" s="19"/>
      <c r="Z41" s="19"/>
      <c r="AA41" s="19"/>
      <c r="AB41" s="19"/>
      <c r="AC41" s="19"/>
      <c r="AD41" s="19"/>
      <c r="AE41" s="19"/>
      <c r="AF41" s="19"/>
      <c r="AG41" s="19"/>
      <c r="AH41" s="19"/>
      <c r="AI41" s="19"/>
      <c r="AJ41" s="19"/>
    </row>
    <row r="42" spans="1:36" ht="13.2">
      <c r="A42" s="16" t="s">
        <v>155</v>
      </c>
      <c r="B42" s="16" t="s">
        <v>165</v>
      </c>
      <c r="C42" s="16" t="s">
        <v>166</v>
      </c>
      <c r="D42" s="46" t="s">
        <v>343</v>
      </c>
      <c r="E42" s="46" t="s">
        <v>332</v>
      </c>
      <c r="F42" s="16" t="s">
        <v>140</v>
      </c>
      <c r="G42" s="49">
        <v>0.65277777777777779</v>
      </c>
      <c r="H42" s="51"/>
      <c r="I42" s="16" t="s">
        <v>140</v>
      </c>
      <c r="J42" s="16"/>
      <c r="K42" s="16">
        <v>8</v>
      </c>
      <c r="L42" s="16"/>
      <c r="M42" s="24">
        <f t="shared" si="0"/>
        <v>8</v>
      </c>
      <c r="N42" s="57" t="e">
        <f>M42/#REF!</f>
        <v>#REF!</v>
      </c>
      <c r="O42" s="19"/>
      <c r="P42" s="58"/>
      <c r="Q42" s="58"/>
      <c r="T42" s="19"/>
      <c r="U42" s="19"/>
      <c r="V42" s="19"/>
      <c r="W42" s="19"/>
      <c r="X42" s="19"/>
      <c r="Y42" s="19"/>
      <c r="Z42" s="19"/>
      <c r="AA42" s="19"/>
      <c r="AB42" s="19"/>
      <c r="AC42" s="19"/>
      <c r="AD42" s="19"/>
      <c r="AE42" s="19"/>
      <c r="AF42" s="19"/>
      <c r="AG42" s="19"/>
      <c r="AH42" s="19"/>
      <c r="AI42" s="19"/>
      <c r="AJ42" s="19"/>
    </row>
    <row r="43" spans="1:36" ht="13.2">
      <c r="A43" s="16" t="s">
        <v>155</v>
      </c>
      <c r="B43" s="16" t="s">
        <v>168</v>
      </c>
      <c r="C43" s="16" t="s">
        <v>169</v>
      </c>
      <c r="D43" s="46" t="s">
        <v>344</v>
      </c>
      <c r="E43" s="46" t="s">
        <v>346</v>
      </c>
      <c r="F43" s="16" t="s">
        <v>140</v>
      </c>
      <c r="G43" s="49">
        <v>0.69791666666666663</v>
      </c>
      <c r="H43" s="79"/>
      <c r="I43" s="16" t="s">
        <v>140</v>
      </c>
      <c r="J43" s="16"/>
      <c r="K43" s="16">
        <v>10</v>
      </c>
      <c r="L43" s="16"/>
      <c r="M43" s="24">
        <f t="shared" si="0"/>
        <v>10</v>
      </c>
      <c r="N43" s="57" t="e">
        <f>M43/#REF!</f>
        <v>#REF!</v>
      </c>
      <c r="O43" s="19"/>
      <c r="P43" s="58"/>
      <c r="Q43" s="58"/>
      <c r="T43" s="19"/>
      <c r="U43" s="19"/>
      <c r="V43" s="19"/>
      <c r="W43" s="19"/>
      <c r="X43" s="19"/>
      <c r="Y43" s="19"/>
      <c r="Z43" s="19"/>
      <c r="AA43" s="19"/>
      <c r="AB43" s="19"/>
      <c r="AC43" s="19"/>
      <c r="AD43" s="19"/>
      <c r="AE43" s="19"/>
      <c r="AF43" s="19"/>
      <c r="AG43" s="19"/>
      <c r="AH43" s="19"/>
      <c r="AI43" s="19"/>
      <c r="AJ43" s="19"/>
    </row>
    <row r="44" spans="1:36" ht="13.2">
      <c r="A44" s="16" t="s">
        <v>155</v>
      </c>
      <c r="B44" s="16" t="s">
        <v>171</v>
      </c>
      <c r="C44" s="16" t="s">
        <v>172</v>
      </c>
      <c r="D44" s="46" t="s">
        <v>348</v>
      </c>
      <c r="E44" s="46" t="s">
        <v>346</v>
      </c>
      <c r="F44" s="16" t="s">
        <v>140</v>
      </c>
      <c r="G44" s="49">
        <v>0.69791666666666663</v>
      </c>
      <c r="H44" s="79"/>
      <c r="I44" s="16" t="s">
        <v>140</v>
      </c>
      <c r="J44" s="16"/>
      <c r="K44" s="16" t="s">
        <v>567</v>
      </c>
      <c r="L44" s="16"/>
      <c r="M44" s="24">
        <f t="shared" si="0"/>
        <v>0</v>
      </c>
      <c r="N44" s="57" t="e">
        <f>M44/#REF!</f>
        <v>#REF!</v>
      </c>
      <c r="O44" s="19"/>
      <c r="P44" s="58"/>
      <c r="Q44" s="58"/>
      <c r="T44" s="19"/>
      <c r="U44" s="19"/>
      <c r="V44" s="19"/>
      <c r="W44" s="19"/>
      <c r="X44" s="19"/>
      <c r="Y44" s="19"/>
      <c r="Z44" s="19"/>
      <c r="AA44" s="19"/>
      <c r="AB44" s="19"/>
      <c r="AC44" s="19"/>
      <c r="AD44" s="19"/>
      <c r="AE44" s="19"/>
      <c r="AF44" s="19"/>
      <c r="AG44" s="19"/>
      <c r="AH44" s="19"/>
      <c r="AI44" s="19"/>
      <c r="AJ44" s="19"/>
    </row>
    <row r="45" spans="1:36" ht="13.8">
      <c r="A45" s="25" t="s">
        <v>176</v>
      </c>
      <c r="B45" s="16" t="s">
        <v>177</v>
      </c>
      <c r="C45" s="16" t="s">
        <v>178</v>
      </c>
      <c r="D45" s="46" t="s">
        <v>352</v>
      </c>
      <c r="E45" s="46" t="s">
        <v>174</v>
      </c>
      <c r="F45" s="16" t="s">
        <v>140</v>
      </c>
      <c r="G45" s="49">
        <v>0.65277777777777779</v>
      </c>
      <c r="H45" s="51">
        <v>0</v>
      </c>
      <c r="I45" s="16" t="s">
        <v>107</v>
      </c>
      <c r="J45" s="16" t="s">
        <v>107</v>
      </c>
      <c r="K45" s="16">
        <v>11</v>
      </c>
      <c r="L45" s="149">
        <v>13</v>
      </c>
      <c r="M45" s="24">
        <f t="shared" si="0"/>
        <v>24</v>
      </c>
      <c r="N45" s="57" t="e">
        <f>M45/#REF!</f>
        <v>#REF!</v>
      </c>
      <c r="O45" s="16" t="s">
        <v>568</v>
      </c>
      <c r="P45" s="58"/>
      <c r="Q45" s="58"/>
      <c r="T45" s="19"/>
      <c r="U45" s="19"/>
      <c r="V45" s="19"/>
      <c r="W45" s="19"/>
      <c r="X45" s="19"/>
      <c r="Y45" s="19"/>
      <c r="Z45" s="19"/>
      <c r="AA45" s="19"/>
      <c r="AB45" s="19"/>
      <c r="AC45" s="19"/>
      <c r="AD45" s="19"/>
      <c r="AE45" s="19"/>
      <c r="AF45" s="19"/>
      <c r="AG45" s="19"/>
      <c r="AH45" s="19"/>
      <c r="AI45" s="19"/>
      <c r="AJ45" s="19"/>
    </row>
    <row r="46" spans="1:36" ht="13.2">
      <c r="A46" s="25" t="s">
        <v>176</v>
      </c>
      <c r="B46" s="16" t="s">
        <v>180</v>
      </c>
      <c r="C46" s="16" t="s">
        <v>181</v>
      </c>
      <c r="D46" s="46" t="s">
        <v>354</v>
      </c>
      <c r="E46" s="46" t="s">
        <v>174</v>
      </c>
      <c r="F46" s="16" t="s">
        <v>140</v>
      </c>
      <c r="G46" s="49">
        <v>0.65277777777777779</v>
      </c>
      <c r="H46" s="51">
        <v>0</v>
      </c>
      <c r="I46" s="16" t="s">
        <v>140</v>
      </c>
      <c r="J46" s="16" t="s">
        <v>107</v>
      </c>
      <c r="K46" s="16">
        <v>0</v>
      </c>
      <c r="L46" s="16">
        <v>1.5</v>
      </c>
      <c r="M46" s="24">
        <f t="shared" si="0"/>
        <v>1.5</v>
      </c>
      <c r="N46" s="57" t="e">
        <f>M46/#REF!</f>
        <v>#REF!</v>
      </c>
      <c r="O46" s="16"/>
      <c r="P46" s="58"/>
      <c r="Q46" s="58"/>
      <c r="T46" s="19"/>
      <c r="U46" s="19"/>
      <c r="V46" s="19"/>
      <c r="W46" s="19"/>
      <c r="X46" s="19"/>
      <c r="Y46" s="19"/>
      <c r="Z46" s="19"/>
      <c r="AA46" s="19"/>
      <c r="AB46" s="19"/>
      <c r="AC46" s="19"/>
      <c r="AD46" s="19"/>
      <c r="AE46" s="19"/>
      <c r="AF46" s="19"/>
      <c r="AG46" s="19"/>
      <c r="AH46" s="19"/>
      <c r="AI46" s="19"/>
      <c r="AJ46" s="19"/>
    </row>
    <row r="47" spans="1:36" ht="13.2">
      <c r="A47" s="25" t="s">
        <v>176</v>
      </c>
      <c r="B47" s="16" t="s">
        <v>184</v>
      </c>
      <c r="C47" s="16" t="s">
        <v>185</v>
      </c>
      <c r="D47" s="46" t="s">
        <v>356</v>
      </c>
      <c r="E47" s="46" t="s">
        <v>174</v>
      </c>
      <c r="F47" s="16" t="s">
        <v>140</v>
      </c>
      <c r="G47" s="49">
        <v>0.65277777777777779</v>
      </c>
      <c r="H47" s="51">
        <v>0</v>
      </c>
      <c r="I47" s="16" t="s">
        <v>140</v>
      </c>
      <c r="J47" s="16" t="s">
        <v>107</v>
      </c>
      <c r="K47" s="16">
        <v>9</v>
      </c>
      <c r="L47" s="16">
        <v>4</v>
      </c>
      <c r="M47" s="24">
        <f t="shared" si="0"/>
        <v>13</v>
      </c>
      <c r="N47" s="57" t="e">
        <f>M47/#REF!</f>
        <v>#REF!</v>
      </c>
      <c r="O47" s="16" t="s">
        <v>569</v>
      </c>
      <c r="P47" s="58"/>
      <c r="Q47" s="58"/>
      <c r="T47" s="19"/>
      <c r="U47" s="19"/>
      <c r="V47" s="19"/>
      <c r="W47" s="19"/>
      <c r="X47" s="19"/>
      <c r="Y47" s="19"/>
      <c r="Z47" s="19"/>
      <c r="AA47" s="19"/>
      <c r="AB47" s="19"/>
      <c r="AC47" s="19"/>
      <c r="AD47" s="19"/>
      <c r="AE47" s="19"/>
      <c r="AF47" s="19"/>
      <c r="AG47" s="19"/>
      <c r="AH47" s="19"/>
      <c r="AI47" s="19"/>
      <c r="AJ47" s="19"/>
    </row>
    <row r="48" spans="1:36" ht="13.2">
      <c r="A48" s="25" t="s">
        <v>176</v>
      </c>
      <c r="B48" s="16" t="s">
        <v>128</v>
      </c>
      <c r="C48" s="16" t="s">
        <v>129</v>
      </c>
      <c r="D48" s="46" t="s">
        <v>280</v>
      </c>
      <c r="E48" s="46" t="s">
        <v>174</v>
      </c>
      <c r="F48" s="16" t="s">
        <v>140</v>
      </c>
      <c r="G48" s="49">
        <v>0.65277777777777779</v>
      </c>
      <c r="H48" s="51">
        <v>0</v>
      </c>
      <c r="I48" s="16" t="s">
        <v>107</v>
      </c>
      <c r="J48" s="16" t="s">
        <v>107</v>
      </c>
      <c r="K48" s="16">
        <v>0</v>
      </c>
      <c r="L48" s="16">
        <v>1.5</v>
      </c>
      <c r="M48" s="24">
        <f t="shared" si="0"/>
        <v>1.5</v>
      </c>
      <c r="N48" s="57" t="e">
        <f>M48/#REF!</f>
        <v>#REF!</v>
      </c>
      <c r="O48" s="16" t="s">
        <v>570</v>
      </c>
      <c r="P48" s="58"/>
      <c r="Q48" s="58"/>
      <c r="T48" s="19"/>
      <c r="U48" s="19"/>
      <c r="V48" s="19"/>
      <c r="W48" s="19"/>
      <c r="X48" s="19"/>
      <c r="Y48" s="19"/>
      <c r="Z48" s="19"/>
      <c r="AA48" s="19"/>
      <c r="AB48" s="19"/>
      <c r="AC48" s="19"/>
      <c r="AD48" s="19"/>
      <c r="AE48" s="19"/>
      <c r="AF48" s="19"/>
      <c r="AG48" s="19"/>
      <c r="AH48" s="19"/>
      <c r="AI48" s="19"/>
      <c r="AJ48" s="19"/>
    </row>
    <row r="49" spans="1:36" ht="13.2">
      <c r="A49" s="25" t="s">
        <v>176</v>
      </c>
      <c r="B49" s="16" t="s">
        <v>187</v>
      </c>
      <c r="C49" s="16" t="s">
        <v>188</v>
      </c>
      <c r="D49" s="46" t="s">
        <v>357</v>
      </c>
      <c r="E49" s="46" t="s">
        <v>346</v>
      </c>
      <c r="F49" s="16" t="s">
        <v>140</v>
      </c>
      <c r="G49" s="91">
        <v>0.69791666666666663</v>
      </c>
      <c r="H49" s="51">
        <v>0</v>
      </c>
      <c r="I49" s="16" t="s">
        <v>140</v>
      </c>
      <c r="J49" s="16" t="s">
        <v>107</v>
      </c>
      <c r="K49" s="16">
        <v>6.5</v>
      </c>
      <c r="L49" s="16">
        <v>0</v>
      </c>
      <c r="M49" s="24">
        <f t="shared" si="0"/>
        <v>6.5</v>
      </c>
      <c r="N49" s="57" t="e">
        <f>M49/#REF!</f>
        <v>#REF!</v>
      </c>
      <c r="O49" s="16" t="s">
        <v>571</v>
      </c>
      <c r="P49" s="58"/>
      <c r="Q49" s="58"/>
      <c r="T49" s="19"/>
      <c r="U49" s="19"/>
      <c r="V49" s="19"/>
      <c r="W49" s="19"/>
      <c r="X49" s="19"/>
      <c r="Y49" s="19"/>
      <c r="Z49" s="19"/>
      <c r="AA49" s="19"/>
      <c r="AB49" s="19"/>
      <c r="AC49" s="19"/>
      <c r="AD49" s="19"/>
      <c r="AE49" s="19"/>
      <c r="AF49" s="19"/>
      <c r="AG49" s="19"/>
      <c r="AH49" s="19"/>
      <c r="AI49" s="19"/>
      <c r="AJ49" s="19"/>
    </row>
    <row r="50" spans="1:36" ht="13.2">
      <c r="A50" s="25" t="s">
        <v>176</v>
      </c>
      <c r="B50" s="16" t="s">
        <v>192</v>
      </c>
      <c r="C50" s="16" t="s">
        <v>194</v>
      </c>
      <c r="D50" s="46" t="s">
        <v>361</v>
      </c>
      <c r="E50" s="46" t="s">
        <v>346</v>
      </c>
      <c r="F50" s="16" t="s">
        <v>140</v>
      </c>
      <c r="G50" s="91">
        <v>0.69791666666666663</v>
      </c>
      <c r="H50" s="51">
        <v>0</v>
      </c>
      <c r="I50" s="16" t="s">
        <v>140</v>
      </c>
      <c r="J50" s="16" t="s">
        <v>107</v>
      </c>
      <c r="K50" s="16">
        <v>5.5</v>
      </c>
      <c r="L50" s="16" t="s">
        <v>29</v>
      </c>
      <c r="M50" s="24">
        <f t="shared" si="0"/>
        <v>5.5</v>
      </c>
      <c r="N50" s="57" t="e">
        <f>M50/#REF!</f>
        <v>#REF!</v>
      </c>
      <c r="O50" s="4" t="s">
        <v>572</v>
      </c>
      <c r="P50" s="58"/>
      <c r="Q50" s="58"/>
      <c r="T50" s="19"/>
      <c r="U50" s="19"/>
      <c r="V50" s="19"/>
      <c r="W50" s="19"/>
      <c r="X50" s="19"/>
      <c r="Y50" s="19"/>
      <c r="Z50" s="19"/>
      <c r="AA50" s="19"/>
      <c r="AB50" s="19"/>
      <c r="AC50" s="19"/>
      <c r="AD50" s="19"/>
      <c r="AE50" s="19"/>
      <c r="AF50" s="19"/>
      <c r="AG50" s="19"/>
      <c r="AH50" s="19"/>
      <c r="AI50" s="19"/>
      <c r="AJ50" s="19"/>
    </row>
    <row r="51" spans="1:36" ht="13.2">
      <c r="A51" s="25" t="s">
        <v>176</v>
      </c>
      <c r="B51" s="16" t="s">
        <v>199</v>
      </c>
      <c r="C51" s="16" t="s">
        <v>201</v>
      </c>
      <c r="D51" s="46" t="s">
        <v>365</v>
      </c>
      <c r="E51" s="46" t="s">
        <v>346</v>
      </c>
      <c r="F51" s="16" t="s">
        <v>140</v>
      </c>
      <c r="G51" s="91">
        <v>0.69791666666666663</v>
      </c>
      <c r="H51" s="51">
        <v>0</v>
      </c>
      <c r="I51" s="16" t="s">
        <v>140</v>
      </c>
      <c r="J51" s="16" t="s">
        <v>107</v>
      </c>
      <c r="K51" s="16">
        <v>6.5</v>
      </c>
      <c r="L51" s="16">
        <v>2</v>
      </c>
      <c r="M51" s="24">
        <f t="shared" si="0"/>
        <v>8.5</v>
      </c>
      <c r="N51" s="57" t="e">
        <f>M51/#REF!</f>
        <v>#REF!</v>
      </c>
      <c r="O51" s="19"/>
      <c r="P51" s="58"/>
      <c r="Q51" s="58"/>
      <c r="T51" s="19"/>
      <c r="U51" s="19"/>
      <c r="V51" s="19"/>
      <c r="W51" s="19"/>
      <c r="X51" s="19"/>
      <c r="Y51" s="19"/>
      <c r="Z51" s="19"/>
      <c r="AA51" s="19"/>
      <c r="AB51" s="19"/>
      <c r="AC51" s="19"/>
      <c r="AD51" s="19"/>
      <c r="AE51" s="19"/>
      <c r="AF51" s="19"/>
      <c r="AG51" s="19"/>
      <c r="AH51" s="19"/>
      <c r="AI51" s="19"/>
      <c r="AJ51" s="19"/>
    </row>
    <row r="52" spans="1:36" ht="13.2">
      <c r="A52" s="25" t="s">
        <v>176</v>
      </c>
      <c r="B52" s="16" t="s">
        <v>197</v>
      </c>
      <c r="C52" s="16" t="s">
        <v>198</v>
      </c>
      <c r="D52" s="46" t="s">
        <v>367</v>
      </c>
      <c r="E52" s="46" t="s">
        <v>346</v>
      </c>
      <c r="F52" s="16" t="s">
        <v>140</v>
      </c>
      <c r="G52" s="91">
        <v>0.7055555555555556</v>
      </c>
      <c r="H52" s="51">
        <v>11</v>
      </c>
      <c r="I52" s="16" t="s">
        <v>107</v>
      </c>
      <c r="J52" s="16" t="s">
        <v>140</v>
      </c>
      <c r="K52" s="16" t="s">
        <v>29</v>
      </c>
      <c r="L52" s="16" t="s">
        <v>29</v>
      </c>
      <c r="M52" s="24">
        <f t="shared" si="0"/>
        <v>0</v>
      </c>
      <c r="N52" s="57" t="e">
        <f>M52/#REF!</f>
        <v>#REF!</v>
      </c>
      <c r="O52" s="16" t="s">
        <v>573</v>
      </c>
      <c r="P52" s="58"/>
      <c r="Q52" s="58"/>
      <c r="T52" s="19"/>
      <c r="U52" s="19"/>
      <c r="V52" s="19"/>
      <c r="W52" s="19"/>
      <c r="X52" s="19"/>
      <c r="Y52" s="19"/>
      <c r="Z52" s="19"/>
      <c r="AA52" s="19"/>
      <c r="AB52" s="19"/>
      <c r="AC52" s="19"/>
      <c r="AD52" s="19"/>
      <c r="AE52" s="19"/>
      <c r="AF52" s="19"/>
      <c r="AG52" s="19"/>
      <c r="AH52" s="19"/>
      <c r="AI52" s="19"/>
      <c r="AJ52" s="19"/>
    </row>
    <row r="53" spans="1:36" ht="13.2">
      <c r="A53" s="16" t="s">
        <v>208</v>
      </c>
      <c r="B53" s="16" t="s">
        <v>93</v>
      </c>
      <c r="C53" s="16" t="s">
        <v>94</v>
      </c>
      <c r="D53" s="46" t="s">
        <v>368</v>
      </c>
      <c r="E53" s="46" t="s">
        <v>123</v>
      </c>
      <c r="F53" s="16" t="s">
        <v>140</v>
      </c>
      <c r="G53" s="105">
        <v>0.5625</v>
      </c>
      <c r="H53" s="51">
        <v>0</v>
      </c>
      <c r="I53" s="16" t="s">
        <v>140</v>
      </c>
      <c r="J53" s="16" t="s">
        <v>107</v>
      </c>
      <c r="K53" s="16" t="s">
        <v>29</v>
      </c>
      <c r="L53" s="16" t="s">
        <v>29</v>
      </c>
      <c r="M53" s="24">
        <f t="shared" si="0"/>
        <v>0</v>
      </c>
      <c r="N53" s="57" t="e">
        <f>M53/#REF!</f>
        <v>#REF!</v>
      </c>
      <c r="O53" s="16"/>
      <c r="P53" s="58"/>
      <c r="Q53" s="58"/>
      <c r="T53" s="19"/>
      <c r="U53" s="19"/>
      <c r="V53" s="19"/>
      <c r="W53" s="19"/>
      <c r="X53" s="19"/>
      <c r="Y53" s="19"/>
      <c r="Z53" s="19"/>
      <c r="AA53" s="19"/>
      <c r="AB53" s="19"/>
      <c r="AC53" s="19"/>
      <c r="AD53" s="19"/>
      <c r="AE53" s="19"/>
      <c r="AF53" s="19"/>
      <c r="AG53" s="19"/>
      <c r="AH53" s="19"/>
      <c r="AI53" s="19"/>
      <c r="AJ53" s="19"/>
    </row>
    <row r="54" spans="1:36" ht="13.2">
      <c r="A54" s="16" t="s">
        <v>208</v>
      </c>
      <c r="B54" s="16" t="s">
        <v>52</v>
      </c>
      <c r="C54" s="16" t="s">
        <v>53</v>
      </c>
      <c r="D54" s="46" t="s">
        <v>370</v>
      </c>
      <c r="E54" s="46" t="s">
        <v>123</v>
      </c>
      <c r="F54" s="16" t="s">
        <v>140</v>
      </c>
      <c r="G54" s="91">
        <v>0.56111111111111112</v>
      </c>
      <c r="H54" s="51">
        <v>0</v>
      </c>
      <c r="I54" s="16" t="s">
        <v>140</v>
      </c>
      <c r="J54" s="16" t="s">
        <v>140</v>
      </c>
      <c r="K54" s="16">
        <v>6</v>
      </c>
      <c r="L54" s="16">
        <v>2</v>
      </c>
      <c r="M54" s="24">
        <f t="shared" si="0"/>
        <v>8</v>
      </c>
      <c r="N54" s="57" t="e">
        <f>M54/#REF!</f>
        <v>#REF!</v>
      </c>
      <c r="O54" s="16"/>
      <c r="P54" s="58"/>
      <c r="Q54" s="58"/>
      <c r="T54" s="19"/>
      <c r="U54" s="19"/>
      <c r="V54" s="19"/>
      <c r="W54" s="19"/>
      <c r="X54" s="19"/>
      <c r="Y54" s="19"/>
      <c r="Z54" s="19"/>
      <c r="AA54" s="19"/>
      <c r="AB54" s="19"/>
      <c r="AC54" s="19"/>
      <c r="AD54" s="19"/>
      <c r="AE54" s="19"/>
      <c r="AF54" s="19"/>
      <c r="AG54" s="19"/>
      <c r="AH54" s="19"/>
      <c r="AI54" s="19"/>
      <c r="AJ54" s="19"/>
    </row>
    <row r="55" spans="1:36" ht="13.2">
      <c r="A55" s="16" t="s">
        <v>208</v>
      </c>
      <c r="B55" s="16" t="s">
        <v>211</v>
      </c>
      <c r="C55" s="16" t="s">
        <v>212</v>
      </c>
      <c r="D55" s="46" t="s">
        <v>372</v>
      </c>
      <c r="E55" s="46" t="s">
        <v>123</v>
      </c>
      <c r="F55" s="16" t="s">
        <v>140</v>
      </c>
      <c r="G55" s="105">
        <v>0.5625</v>
      </c>
      <c r="H55" s="51">
        <v>0</v>
      </c>
      <c r="I55" s="16" t="s">
        <v>140</v>
      </c>
      <c r="J55" s="16" t="s">
        <v>140</v>
      </c>
      <c r="K55" s="16">
        <v>9</v>
      </c>
      <c r="L55" s="16">
        <v>0</v>
      </c>
      <c r="M55" s="24">
        <f t="shared" si="0"/>
        <v>9</v>
      </c>
      <c r="N55" s="57" t="e">
        <f>M55/#REF!</f>
        <v>#REF!</v>
      </c>
      <c r="O55" s="16"/>
      <c r="P55" s="58"/>
      <c r="Q55" s="58"/>
      <c r="T55" s="19"/>
      <c r="U55" s="19"/>
      <c r="V55" s="19"/>
      <c r="W55" s="19"/>
      <c r="X55" s="19"/>
      <c r="Y55" s="19"/>
      <c r="Z55" s="19"/>
      <c r="AA55" s="19"/>
      <c r="AB55" s="19"/>
      <c r="AC55" s="19"/>
      <c r="AD55" s="19"/>
      <c r="AE55" s="19"/>
      <c r="AF55" s="19"/>
      <c r="AG55" s="19"/>
      <c r="AH55" s="19"/>
      <c r="AI55" s="19"/>
      <c r="AJ55" s="19"/>
    </row>
    <row r="56" spans="1:36" ht="13.2">
      <c r="A56" s="16" t="s">
        <v>208</v>
      </c>
      <c r="B56" s="16" t="s">
        <v>216</v>
      </c>
      <c r="C56" s="16" t="s">
        <v>217</v>
      </c>
      <c r="D56" s="46" t="s">
        <v>374</v>
      </c>
      <c r="E56" s="46" t="s">
        <v>123</v>
      </c>
      <c r="F56" s="16" t="s">
        <v>140</v>
      </c>
      <c r="G56" s="49">
        <v>0.56111111111111112</v>
      </c>
      <c r="H56" s="51">
        <v>0</v>
      </c>
      <c r="I56" s="16" t="s">
        <v>140</v>
      </c>
      <c r="J56" s="16" t="s">
        <v>107</v>
      </c>
      <c r="K56" s="16">
        <v>0</v>
      </c>
      <c r="L56" s="16">
        <v>0</v>
      </c>
      <c r="M56" s="24">
        <f t="shared" si="0"/>
        <v>0</v>
      </c>
      <c r="N56" s="57" t="e">
        <f>M56/#REF!</f>
        <v>#REF!</v>
      </c>
      <c r="O56" s="16"/>
      <c r="P56" s="58"/>
      <c r="Q56" s="58"/>
      <c r="T56" s="19"/>
      <c r="U56" s="19"/>
      <c r="V56" s="19"/>
      <c r="W56" s="19"/>
      <c r="X56" s="19"/>
      <c r="Y56" s="19"/>
      <c r="Z56" s="19"/>
      <c r="AA56" s="19"/>
      <c r="AB56" s="19"/>
      <c r="AC56" s="19"/>
      <c r="AD56" s="19"/>
      <c r="AE56" s="19"/>
      <c r="AF56" s="19"/>
      <c r="AG56" s="19"/>
      <c r="AH56" s="19"/>
      <c r="AI56" s="19"/>
      <c r="AJ56" s="19"/>
    </row>
    <row r="57" spans="1:36" ht="13.2">
      <c r="A57" s="85" t="s">
        <v>208</v>
      </c>
      <c r="B57" s="16" t="s">
        <v>221</v>
      </c>
      <c r="C57" s="16" t="s">
        <v>223</v>
      </c>
      <c r="D57" s="46" t="s">
        <v>376</v>
      </c>
      <c r="E57" s="46" t="s">
        <v>377</v>
      </c>
      <c r="F57" s="16" t="s">
        <v>140</v>
      </c>
      <c r="G57" s="49">
        <v>0.60416666666666663</v>
      </c>
      <c r="H57" s="51">
        <v>0</v>
      </c>
      <c r="I57" s="16" t="s">
        <v>140</v>
      </c>
      <c r="J57" s="16" t="s">
        <v>140</v>
      </c>
      <c r="K57" s="16">
        <v>8</v>
      </c>
      <c r="L57" s="16">
        <v>0</v>
      </c>
      <c r="M57" s="24">
        <f t="shared" si="0"/>
        <v>8</v>
      </c>
      <c r="N57" s="57" t="e">
        <f>M57/#REF!</f>
        <v>#REF!</v>
      </c>
      <c r="O57" s="16"/>
      <c r="P57" s="58"/>
      <c r="Q57" s="58"/>
      <c r="T57" s="19"/>
      <c r="U57" s="19"/>
      <c r="V57" s="19"/>
      <c r="W57" s="19"/>
      <c r="X57" s="19"/>
      <c r="Y57" s="19"/>
      <c r="Z57" s="19"/>
      <c r="AA57" s="19"/>
      <c r="AB57" s="19"/>
      <c r="AC57" s="19"/>
      <c r="AD57" s="19"/>
      <c r="AE57" s="19"/>
      <c r="AF57" s="19"/>
      <c r="AG57" s="19"/>
      <c r="AH57" s="19"/>
      <c r="AI57" s="19"/>
      <c r="AJ57" s="19"/>
    </row>
    <row r="58" spans="1:36" ht="13.2">
      <c r="A58" s="85" t="s">
        <v>208</v>
      </c>
      <c r="B58" s="16" t="s">
        <v>226</v>
      </c>
      <c r="C58" s="16" t="s">
        <v>227</v>
      </c>
      <c r="D58" s="46" t="s">
        <v>378</v>
      </c>
      <c r="E58" s="46" t="s">
        <v>377</v>
      </c>
      <c r="F58" s="16" t="s">
        <v>140</v>
      </c>
      <c r="G58" s="49">
        <v>0.60416666666666663</v>
      </c>
      <c r="H58" s="51">
        <v>0</v>
      </c>
      <c r="I58" s="16" t="s">
        <v>140</v>
      </c>
      <c r="J58" s="16" t="s">
        <v>107</v>
      </c>
      <c r="K58" s="16" t="s">
        <v>29</v>
      </c>
      <c r="L58" s="16" t="s">
        <v>29</v>
      </c>
      <c r="M58" s="24">
        <f t="shared" si="0"/>
        <v>0</v>
      </c>
      <c r="N58" s="57" t="e">
        <f>M58/#REF!</f>
        <v>#REF!</v>
      </c>
      <c r="O58" s="16"/>
      <c r="P58" s="58"/>
      <c r="Q58" s="58"/>
      <c r="T58" s="19"/>
      <c r="U58" s="19"/>
      <c r="V58" s="19"/>
      <c r="W58" s="19"/>
      <c r="X58" s="19"/>
      <c r="Y58" s="19"/>
      <c r="Z58" s="19"/>
      <c r="AA58" s="19"/>
      <c r="AB58" s="19"/>
      <c r="AC58" s="19"/>
      <c r="AD58" s="19"/>
      <c r="AE58" s="19"/>
      <c r="AF58" s="19"/>
      <c r="AG58" s="19"/>
      <c r="AH58" s="19"/>
      <c r="AI58" s="19"/>
      <c r="AJ58" s="19"/>
    </row>
    <row r="59" spans="1:36" ht="13.2">
      <c r="A59" s="85" t="s">
        <v>208</v>
      </c>
      <c r="B59" s="16" t="s">
        <v>234</v>
      </c>
      <c r="C59" s="16" t="s">
        <v>235</v>
      </c>
      <c r="D59" s="46" t="s">
        <v>380</v>
      </c>
      <c r="E59" s="46" t="s">
        <v>377</v>
      </c>
      <c r="F59" s="16" t="s">
        <v>140</v>
      </c>
      <c r="G59" s="105">
        <v>0.60416666666666663</v>
      </c>
      <c r="H59" s="51">
        <v>0</v>
      </c>
      <c r="I59" s="16" t="s">
        <v>140</v>
      </c>
      <c r="J59" s="16" t="s">
        <v>140</v>
      </c>
      <c r="K59" s="16">
        <v>8</v>
      </c>
      <c r="L59" s="16">
        <v>0</v>
      </c>
      <c r="M59" s="24">
        <f t="shared" si="0"/>
        <v>8</v>
      </c>
      <c r="N59" s="57" t="e">
        <f>M59/#REF!</f>
        <v>#REF!</v>
      </c>
      <c r="O59" s="19"/>
      <c r="P59" s="58"/>
      <c r="Q59" s="58"/>
      <c r="T59" s="19"/>
      <c r="U59" s="19"/>
      <c r="V59" s="19"/>
      <c r="W59" s="19"/>
      <c r="X59" s="19"/>
      <c r="Y59" s="19"/>
      <c r="Z59" s="19"/>
      <c r="AA59" s="19"/>
      <c r="AB59" s="19"/>
      <c r="AC59" s="19"/>
      <c r="AD59" s="19"/>
      <c r="AE59" s="19"/>
      <c r="AF59" s="19"/>
      <c r="AG59" s="19"/>
      <c r="AH59" s="19"/>
      <c r="AI59" s="19"/>
      <c r="AJ59" s="19"/>
    </row>
    <row r="60" spans="1:36" ht="13.2">
      <c r="A60" s="85" t="s">
        <v>208</v>
      </c>
      <c r="B60" s="16" t="s">
        <v>238</v>
      </c>
      <c r="C60" s="16" t="s">
        <v>239</v>
      </c>
      <c r="D60" s="46" t="s">
        <v>382</v>
      </c>
      <c r="E60" s="46" t="s">
        <v>377</v>
      </c>
      <c r="F60" s="16" t="s">
        <v>107</v>
      </c>
      <c r="G60" s="51" t="s">
        <v>29</v>
      </c>
      <c r="H60" s="51" t="s">
        <v>29</v>
      </c>
      <c r="I60" s="16" t="s">
        <v>107</v>
      </c>
      <c r="J60" s="16" t="s">
        <v>107</v>
      </c>
      <c r="K60" s="16" t="s">
        <v>29</v>
      </c>
      <c r="L60" s="16" t="s">
        <v>29</v>
      </c>
      <c r="M60" s="24">
        <f t="shared" si="0"/>
        <v>0</v>
      </c>
      <c r="N60" s="57" t="e">
        <f>M60/#REF!</f>
        <v>#REF!</v>
      </c>
      <c r="O60" s="16"/>
      <c r="P60" s="58"/>
      <c r="Q60" s="58"/>
      <c r="T60" s="19"/>
      <c r="U60" s="19"/>
      <c r="V60" s="19"/>
      <c r="W60" s="19"/>
      <c r="X60" s="19"/>
      <c r="Y60" s="19"/>
      <c r="Z60" s="19"/>
      <c r="AA60" s="19"/>
      <c r="AB60" s="19"/>
      <c r="AC60" s="19"/>
      <c r="AD60" s="19"/>
      <c r="AE60" s="19"/>
      <c r="AF60" s="19"/>
      <c r="AG60" s="19"/>
      <c r="AH60" s="19"/>
      <c r="AI60" s="19"/>
      <c r="AJ60" s="19"/>
    </row>
    <row r="61" spans="1:36" ht="13.2">
      <c r="A61" s="16" t="s">
        <v>240</v>
      </c>
      <c r="B61" s="16" t="s">
        <v>242</v>
      </c>
      <c r="C61" s="16" t="s">
        <v>243</v>
      </c>
      <c r="D61" s="46" t="s">
        <v>384</v>
      </c>
      <c r="E61" s="46" t="s">
        <v>245</v>
      </c>
      <c r="F61" s="16" t="s">
        <v>107</v>
      </c>
      <c r="G61" s="49"/>
      <c r="H61" s="51"/>
      <c r="I61" s="16"/>
      <c r="J61" s="16"/>
      <c r="K61" s="16">
        <v>1</v>
      </c>
      <c r="L61" s="16">
        <v>5</v>
      </c>
      <c r="M61" s="24">
        <f t="shared" si="0"/>
        <v>6</v>
      </c>
      <c r="N61" s="57" t="e">
        <f>M61/#REF!</f>
        <v>#REF!</v>
      </c>
      <c r="P61" s="58"/>
      <c r="Q61" s="58"/>
      <c r="T61" s="19"/>
      <c r="U61" s="19"/>
      <c r="V61" s="19"/>
      <c r="W61" s="19"/>
      <c r="X61" s="19"/>
      <c r="Y61" s="19"/>
      <c r="Z61" s="19"/>
      <c r="AA61" s="19"/>
      <c r="AB61" s="19"/>
      <c r="AC61" s="19"/>
      <c r="AD61" s="19"/>
      <c r="AE61" s="19"/>
      <c r="AF61" s="19"/>
      <c r="AG61" s="19"/>
      <c r="AH61" s="19"/>
      <c r="AI61" s="19"/>
      <c r="AJ61" s="19"/>
    </row>
    <row r="62" spans="1:36" ht="13.2">
      <c r="A62" s="16" t="s">
        <v>240</v>
      </c>
      <c r="B62" s="16" t="s">
        <v>228</v>
      </c>
      <c r="C62" s="16" t="s">
        <v>229</v>
      </c>
      <c r="D62" s="46" t="s">
        <v>386</v>
      </c>
      <c r="E62" s="46" t="s">
        <v>245</v>
      </c>
      <c r="F62" s="16" t="s">
        <v>140</v>
      </c>
      <c r="G62" s="49">
        <v>0.56736111111111109</v>
      </c>
      <c r="H62" s="51">
        <v>7</v>
      </c>
      <c r="I62" s="16"/>
      <c r="J62" s="16"/>
      <c r="K62" s="16" t="s">
        <v>29</v>
      </c>
      <c r="L62" s="16">
        <v>9</v>
      </c>
      <c r="M62" s="24">
        <f t="shared" si="0"/>
        <v>9</v>
      </c>
      <c r="N62" s="57" t="e">
        <f>M62/#REF!</f>
        <v>#REF!</v>
      </c>
      <c r="P62" s="58"/>
      <c r="Q62" s="58"/>
      <c r="T62" s="19"/>
      <c r="U62" s="19"/>
      <c r="V62" s="19"/>
      <c r="W62" s="19"/>
      <c r="X62" s="19"/>
      <c r="Y62" s="19"/>
      <c r="Z62" s="19"/>
      <c r="AA62" s="19"/>
      <c r="AB62" s="19"/>
      <c r="AC62" s="19"/>
      <c r="AD62" s="19"/>
      <c r="AE62" s="19"/>
      <c r="AF62" s="19"/>
      <c r="AG62" s="19"/>
      <c r="AH62" s="19"/>
      <c r="AI62" s="19"/>
      <c r="AJ62" s="19"/>
    </row>
    <row r="63" spans="1:36" ht="13.2">
      <c r="A63" s="16" t="s">
        <v>240</v>
      </c>
      <c r="B63" s="16" t="s">
        <v>248</v>
      </c>
      <c r="C63" s="16" t="s">
        <v>249</v>
      </c>
      <c r="D63" s="46" t="s">
        <v>387</v>
      </c>
      <c r="E63" s="46" t="s">
        <v>245</v>
      </c>
      <c r="F63" s="16" t="s">
        <v>140</v>
      </c>
      <c r="G63" s="49">
        <v>0.56736111111111109</v>
      </c>
      <c r="H63" s="51">
        <v>7</v>
      </c>
      <c r="I63" s="16"/>
      <c r="J63" s="16"/>
      <c r="K63" s="16" t="s">
        <v>29</v>
      </c>
      <c r="L63" s="16">
        <v>7</v>
      </c>
      <c r="M63" s="24">
        <f t="shared" si="0"/>
        <v>7</v>
      </c>
      <c r="N63" s="57" t="e">
        <f>M63/#REF!</f>
        <v>#REF!</v>
      </c>
      <c r="O63" s="19"/>
      <c r="P63" s="58"/>
      <c r="Q63" s="58"/>
      <c r="T63" s="19"/>
      <c r="U63" s="19"/>
      <c r="V63" s="19"/>
      <c r="W63" s="19"/>
      <c r="X63" s="19"/>
      <c r="Y63" s="19"/>
      <c r="Z63" s="19"/>
      <c r="AA63" s="19"/>
      <c r="AB63" s="19"/>
      <c r="AC63" s="19"/>
      <c r="AD63" s="19"/>
      <c r="AE63" s="19"/>
      <c r="AF63" s="19"/>
      <c r="AG63" s="19"/>
      <c r="AH63" s="19"/>
      <c r="AI63" s="19"/>
      <c r="AJ63" s="19"/>
    </row>
    <row r="64" spans="1:36" ht="13.2">
      <c r="A64" s="16" t="s">
        <v>240</v>
      </c>
      <c r="B64" s="16" t="s">
        <v>252</v>
      </c>
      <c r="C64" s="16" t="s">
        <v>253</v>
      </c>
      <c r="D64" s="46" t="s">
        <v>390</v>
      </c>
      <c r="E64" s="46" t="s">
        <v>245</v>
      </c>
      <c r="F64" s="16" t="s">
        <v>140</v>
      </c>
      <c r="G64" s="91">
        <v>0.56458333333333333</v>
      </c>
      <c r="H64" s="51">
        <v>3</v>
      </c>
      <c r="I64" s="16" t="s">
        <v>140</v>
      </c>
      <c r="J64" s="16"/>
      <c r="K64" s="16">
        <v>10</v>
      </c>
      <c r="L64" s="16">
        <v>10</v>
      </c>
      <c r="M64" s="24">
        <f t="shared" si="0"/>
        <v>20</v>
      </c>
      <c r="N64" s="57" t="e">
        <f>M64/#REF!</f>
        <v>#REF!</v>
      </c>
      <c r="O64" s="19"/>
      <c r="P64" s="58"/>
      <c r="Q64" s="58"/>
      <c r="T64" s="19"/>
      <c r="U64" s="19"/>
      <c r="V64" s="19"/>
      <c r="W64" s="19"/>
      <c r="X64" s="19"/>
      <c r="Y64" s="19"/>
      <c r="Z64" s="19"/>
      <c r="AA64" s="19"/>
      <c r="AB64" s="19"/>
      <c r="AC64" s="19"/>
      <c r="AD64" s="19"/>
      <c r="AE64" s="19"/>
      <c r="AF64" s="19"/>
      <c r="AG64" s="19"/>
      <c r="AH64" s="19"/>
      <c r="AI64" s="19"/>
      <c r="AJ64" s="19"/>
    </row>
    <row r="65" spans="1:36" ht="13.2">
      <c r="A65" s="16" t="s">
        <v>240</v>
      </c>
      <c r="B65" s="16" t="s">
        <v>255</v>
      </c>
      <c r="C65" s="16" t="s">
        <v>256</v>
      </c>
      <c r="D65" s="46" t="s">
        <v>391</v>
      </c>
      <c r="E65" s="46" t="s">
        <v>159</v>
      </c>
      <c r="F65" s="16" t="s">
        <v>140</v>
      </c>
      <c r="G65" s="49">
        <v>0.60763888888888884</v>
      </c>
      <c r="H65" s="51"/>
      <c r="I65" s="16"/>
      <c r="J65" s="16"/>
      <c r="K65" s="16" t="s">
        <v>29</v>
      </c>
      <c r="L65" s="16" t="s">
        <v>29</v>
      </c>
      <c r="M65" s="24">
        <f t="shared" si="0"/>
        <v>0</v>
      </c>
      <c r="N65" s="57" t="e">
        <f>M65/#REF!</f>
        <v>#REF!</v>
      </c>
      <c r="O65" s="19"/>
      <c r="P65" s="58"/>
      <c r="Q65" s="58"/>
      <c r="T65" s="19"/>
      <c r="U65" s="19"/>
      <c r="V65" s="19"/>
      <c r="W65" s="19"/>
      <c r="X65" s="19"/>
      <c r="Y65" s="19"/>
      <c r="Z65" s="19"/>
      <c r="AA65" s="19"/>
      <c r="AB65" s="19"/>
      <c r="AC65" s="19"/>
      <c r="AD65" s="19"/>
      <c r="AE65" s="19"/>
      <c r="AF65" s="19"/>
      <c r="AG65" s="19"/>
      <c r="AH65" s="19"/>
      <c r="AI65" s="19"/>
      <c r="AJ65" s="19"/>
    </row>
    <row r="66" spans="1:36" ht="13.2">
      <c r="A66" s="16" t="s">
        <v>240</v>
      </c>
      <c r="B66" s="16" t="s">
        <v>258</v>
      </c>
      <c r="C66" s="16" t="s">
        <v>260</v>
      </c>
      <c r="D66" s="46" t="s">
        <v>392</v>
      </c>
      <c r="E66" s="46" t="s">
        <v>159</v>
      </c>
      <c r="F66" s="16" t="s">
        <v>140</v>
      </c>
      <c r="G66" s="49">
        <v>0.60763888888888884</v>
      </c>
      <c r="H66" s="51"/>
      <c r="I66" s="16"/>
      <c r="J66" s="16"/>
      <c r="K66" s="16">
        <v>0</v>
      </c>
      <c r="L66" s="16">
        <v>9</v>
      </c>
      <c r="M66" s="24">
        <f t="shared" si="0"/>
        <v>9</v>
      </c>
      <c r="N66" s="57" t="e">
        <f>M66/#REF!</f>
        <v>#REF!</v>
      </c>
      <c r="O66" s="19"/>
      <c r="P66" s="58"/>
      <c r="Q66" s="58"/>
      <c r="T66" s="19"/>
      <c r="U66" s="19"/>
      <c r="V66" s="19"/>
      <c r="W66" s="19"/>
      <c r="X66" s="19"/>
      <c r="Y66" s="19"/>
      <c r="Z66" s="19"/>
      <c r="AA66" s="19"/>
      <c r="AB66" s="19"/>
      <c r="AC66" s="19"/>
      <c r="AD66" s="19"/>
      <c r="AE66" s="19"/>
      <c r="AF66" s="19"/>
      <c r="AG66" s="19"/>
      <c r="AH66" s="19"/>
      <c r="AI66" s="19"/>
      <c r="AJ66" s="19"/>
    </row>
    <row r="67" spans="1:36" ht="13.2">
      <c r="A67" s="16" t="s">
        <v>240</v>
      </c>
      <c r="B67" s="16" t="s">
        <v>261</v>
      </c>
      <c r="C67" s="16" t="s">
        <v>263</v>
      </c>
      <c r="D67" s="46" t="s">
        <v>393</v>
      </c>
      <c r="E67" s="46" t="s">
        <v>159</v>
      </c>
      <c r="F67" s="16" t="s">
        <v>140</v>
      </c>
      <c r="G67" s="49">
        <v>0.60416666666666663</v>
      </c>
      <c r="H67" s="51">
        <v>0</v>
      </c>
      <c r="I67" s="16" t="s">
        <v>107</v>
      </c>
      <c r="J67" s="16"/>
      <c r="K67" s="16" t="s">
        <v>29</v>
      </c>
      <c r="L67" s="16">
        <v>1</v>
      </c>
      <c r="M67" s="24">
        <f t="shared" si="0"/>
        <v>1</v>
      </c>
      <c r="N67" s="57" t="e">
        <f>M67/#REF!</f>
        <v>#REF!</v>
      </c>
      <c r="O67" s="19"/>
      <c r="P67" s="58"/>
      <c r="Q67" s="58"/>
      <c r="T67" s="19"/>
      <c r="U67" s="19"/>
      <c r="V67" s="19"/>
      <c r="W67" s="19"/>
      <c r="X67" s="19"/>
      <c r="Y67" s="19"/>
      <c r="Z67" s="19"/>
      <c r="AA67" s="19"/>
      <c r="AB67" s="19"/>
      <c r="AC67" s="19"/>
      <c r="AD67" s="19"/>
      <c r="AE67" s="19"/>
      <c r="AF67" s="19"/>
      <c r="AG67" s="19"/>
      <c r="AH67" s="19"/>
      <c r="AI67" s="19"/>
      <c r="AJ67" s="19"/>
    </row>
    <row r="68" spans="1:36" ht="13.2">
      <c r="A68" s="16" t="s">
        <v>240</v>
      </c>
      <c r="B68" s="16" t="s">
        <v>265</v>
      </c>
      <c r="C68" s="16" t="s">
        <v>266</v>
      </c>
      <c r="D68" s="46" t="s">
        <v>395</v>
      </c>
      <c r="E68" s="46" t="s">
        <v>159</v>
      </c>
      <c r="F68" s="16" t="s">
        <v>140</v>
      </c>
      <c r="G68" s="49">
        <v>0.60763888888888884</v>
      </c>
      <c r="H68" s="51">
        <v>0</v>
      </c>
      <c r="I68" s="16" t="s">
        <v>140</v>
      </c>
      <c r="J68" s="16"/>
      <c r="K68" s="16" t="s">
        <v>29</v>
      </c>
      <c r="L68" s="16">
        <v>8</v>
      </c>
      <c r="M68" s="24">
        <f t="shared" si="0"/>
        <v>8</v>
      </c>
      <c r="N68" s="57" t="e">
        <f>M68/#REF!</f>
        <v>#REF!</v>
      </c>
      <c r="O68" s="19"/>
      <c r="P68" s="58"/>
      <c r="Q68" s="58"/>
      <c r="T68" s="19"/>
      <c r="U68" s="19"/>
      <c r="V68" s="19"/>
      <c r="W68" s="19"/>
      <c r="X68" s="19"/>
      <c r="Y68" s="19"/>
      <c r="Z68" s="19"/>
      <c r="AA68" s="19"/>
      <c r="AB68" s="19"/>
      <c r="AC68" s="19"/>
      <c r="AD68" s="19"/>
      <c r="AE68" s="19"/>
      <c r="AF68" s="19"/>
      <c r="AG68" s="19"/>
      <c r="AH68" s="19"/>
      <c r="AI68" s="19"/>
      <c r="AJ68" s="19"/>
    </row>
    <row r="69" spans="1:36" ht="13.2">
      <c r="A69" s="16" t="s">
        <v>268</v>
      </c>
      <c r="B69" s="16" t="s">
        <v>269</v>
      </c>
      <c r="C69" s="16" t="s">
        <v>270</v>
      </c>
      <c r="D69" s="46" t="s">
        <v>396</v>
      </c>
      <c r="E69" s="46" t="s">
        <v>214</v>
      </c>
      <c r="F69" s="16" t="s">
        <v>140</v>
      </c>
      <c r="G69" s="82">
        <v>0.65277777777777779</v>
      </c>
      <c r="H69" s="51">
        <v>0</v>
      </c>
      <c r="I69" s="16" t="s">
        <v>140</v>
      </c>
      <c r="J69" s="16" t="s">
        <v>140</v>
      </c>
      <c r="K69" s="16">
        <v>3</v>
      </c>
      <c r="L69" s="16">
        <v>3</v>
      </c>
      <c r="M69" s="24">
        <f t="shared" si="0"/>
        <v>6</v>
      </c>
      <c r="N69" s="57" t="e">
        <f>M69/#REF!</f>
        <v>#REF!</v>
      </c>
      <c r="O69" s="19"/>
      <c r="P69" s="58"/>
      <c r="Q69" s="58"/>
      <c r="T69" s="19"/>
      <c r="U69" s="19"/>
      <c r="V69" s="19"/>
      <c r="W69" s="19"/>
      <c r="X69" s="19"/>
      <c r="Y69" s="19"/>
      <c r="Z69" s="19"/>
      <c r="AA69" s="19"/>
      <c r="AB69" s="19"/>
      <c r="AC69" s="19"/>
      <c r="AD69" s="19"/>
      <c r="AE69" s="19"/>
      <c r="AF69" s="19"/>
      <c r="AG69" s="19"/>
      <c r="AH69" s="19"/>
      <c r="AI69" s="19"/>
      <c r="AJ69" s="19"/>
    </row>
    <row r="70" spans="1:36" ht="13.2">
      <c r="A70" s="16" t="s">
        <v>268</v>
      </c>
      <c r="B70" s="16" t="s">
        <v>153</v>
      </c>
      <c r="C70" s="16" t="s">
        <v>154</v>
      </c>
      <c r="D70" s="46" t="s">
        <v>398</v>
      </c>
      <c r="E70" s="46" t="s">
        <v>214</v>
      </c>
      <c r="F70" s="16" t="s">
        <v>140</v>
      </c>
      <c r="G70" s="82">
        <v>0.65277777777777779</v>
      </c>
      <c r="H70" s="51">
        <v>0</v>
      </c>
      <c r="I70" s="16" t="s">
        <v>140</v>
      </c>
      <c r="J70" s="16" t="s">
        <v>107</v>
      </c>
      <c r="K70" s="16">
        <v>0</v>
      </c>
      <c r="L70" s="16" t="s">
        <v>29</v>
      </c>
      <c r="M70" s="24">
        <f t="shared" si="0"/>
        <v>0</v>
      </c>
      <c r="N70" s="57" t="e">
        <f>M70/#REF!</f>
        <v>#REF!</v>
      </c>
      <c r="O70" s="19"/>
      <c r="P70" s="58"/>
      <c r="Q70" s="58"/>
      <c r="T70" s="19"/>
      <c r="U70" s="19"/>
      <c r="V70" s="19"/>
      <c r="W70" s="19"/>
      <c r="X70" s="19"/>
      <c r="Y70" s="19"/>
      <c r="Z70" s="19"/>
      <c r="AA70" s="19"/>
      <c r="AB70" s="19"/>
      <c r="AC70" s="19"/>
      <c r="AD70" s="19"/>
      <c r="AE70" s="19"/>
      <c r="AF70" s="19"/>
      <c r="AG70" s="19"/>
      <c r="AH70" s="19"/>
      <c r="AI70" s="19"/>
      <c r="AJ70" s="19"/>
    </row>
    <row r="71" spans="1:36" ht="13.2">
      <c r="A71" s="16" t="s">
        <v>268</v>
      </c>
      <c r="B71" s="16" t="s">
        <v>190</v>
      </c>
      <c r="C71" s="16" t="s">
        <v>191</v>
      </c>
      <c r="D71" s="46" t="s">
        <v>400</v>
      </c>
      <c r="E71" s="46" t="s">
        <v>214</v>
      </c>
      <c r="F71" s="16" t="s">
        <v>140</v>
      </c>
      <c r="G71" s="150">
        <v>0.65972222222222221</v>
      </c>
      <c r="H71" s="51">
        <v>10</v>
      </c>
      <c r="I71" s="16" t="s">
        <v>140</v>
      </c>
      <c r="J71" s="51" t="s">
        <v>107</v>
      </c>
      <c r="K71" s="16">
        <v>7</v>
      </c>
      <c r="L71" s="16" t="s">
        <v>29</v>
      </c>
      <c r="M71" s="24">
        <f t="shared" si="0"/>
        <v>7</v>
      </c>
      <c r="N71" s="57" t="e">
        <f>M71/#REF!</f>
        <v>#REF!</v>
      </c>
      <c r="O71" s="19"/>
      <c r="P71" s="58"/>
      <c r="Q71" s="58"/>
      <c r="T71" s="19"/>
      <c r="U71" s="19"/>
      <c r="V71" s="19"/>
      <c r="W71" s="19"/>
      <c r="X71" s="19"/>
      <c r="Y71" s="19"/>
      <c r="Z71" s="19"/>
      <c r="AA71" s="19"/>
      <c r="AB71" s="19"/>
      <c r="AC71" s="19"/>
      <c r="AD71" s="19"/>
      <c r="AE71" s="19"/>
      <c r="AF71" s="19"/>
      <c r="AG71" s="19"/>
      <c r="AH71" s="19"/>
      <c r="AI71" s="19"/>
      <c r="AJ71" s="19"/>
    </row>
    <row r="72" spans="1:36" ht="13.2">
      <c r="A72" s="16" t="s">
        <v>268</v>
      </c>
      <c r="B72" s="16" t="s">
        <v>277</v>
      </c>
      <c r="C72" s="16" t="s">
        <v>278</v>
      </c>
      <c r="D72" s="46" t="s">
        <v>403</v>
      </c>
      <c r="E72" s="46" t="s">
        <v>214</v>
      </c>
      <c r="F72" s="16" t="s">
        <v>140</v>
      </c>
      <c r="G72" s="82">
        <v>0.65277777777777779</v>
      </c>
      <c r="H72" s="51">
        <v>0</v>
      </c>
      <c r="I72" s="16" t="s">
        <v>140</v>
      </c>
      <c r="J72" s="16" t="s">
        <v>107</v>
      </c>
      <c r="K72" s="16">
        <v>9</v>
      </c>
      <c r="L72" s="16">
        <v>0</v>
      </c>
      <c r="M72" s="24">
        <f t="shared" si="0"/>
        <v>9</v>
      </c>
      <c r="N72" s="57" t="e">
        <f>M72/#REF!</f>
        <v>#REF!</v>
      </c>
      <c r="O72" s="16"/>
      <c r="P72" s="58"/>
      <c r="Q72" s="58"/>
      <c r="T72" s="19"/>
      <c r="U72" s="19"/>
      <c r="V72" s="19"/>
      <c r="W72" s="19"/>
      <c r="X72" s="19"/>
      <c r="Y72" s="19"/>
      <c r="Z72" s="19"/>
      <c r="AA72" s="19"/>
      <c r="AB72" s="19"/>
      <c r="AC72" s="19"/>
      <c r="AD72" s="19"/>
      <c r="AE72" s="19"/>
      <c r="AF72" s="19"/>
      <c r="AG72" s="19"/>
      <c r="AH72" s="19"/>
      <c r="AI72" s="19"/>
      <c r="AJ72" s="19"/>
    </row>
    <row r="73" spans="1:36" ht="13.2">
      <c r="A73" s="16" t="s">
        <v>268</v>
      </c>
      <c r="B73" s="16" t="s">
        <v>282</v>
      </c>
      <c r="C73" s="16" t="s">
        <v>283</v>
      </c>
      <c r="D73" s="46" t="s">
        <v>405</v>
      </c>
      <c r="E73" s="46" t="s">
        <v>195</v>
      </c>
      <c r="F73" s="16" t="s">
        <v>107</v>
      </c>
      <c r="G73" s="49"/>
      <c r="H73" s="51"/>
      <c r="I73" s="16"/>
      <c r="J73" s="16"/>
      <c r="K73" s="16">
        <v>5</v>
      </c>
      <c r="L73" s="16" t="s">
        <v>29</v>
      </c>
      <c r="M73" s="24">
        <f t="shared" si="0"/>
        <v>5</v>
      </c>
      <c r="N73" s="57" t="e">
        <f>M73/#REF!</f>
        <v>#REF!</v>
      </c>
      <c r="O73" s="19"/>
      <c r="P73" s="58"/>
      <c r="Q73" s="58"/>
      <c r="T73" s="19"/>
      <c r="U73" s="19"/>
      <c r="V73" s="19"/>
      <c r="W73" s="19"/>
      <c r="X73" s="19"/>
      <c r="Y73" s="19"/>
      <c r="Z73" s="19"/>
      <c r="AA73" s="19"/>
      <c r="AB73" s="19"/>
      <c r="AC73" s="19"/>
      <c r="AD73" s="19"/>
      <c r="AE73" s="19"/>
      <c r="AF73" s="19"/>
      <c r="AG73" s="19"/>
      <c r="AH73" s="19"/>
      <c r="AI73" s="19"/>
      <c r="AJ73" s="19"/>
    </row>
    <row r="74" spans="1:36" ht="13.2">
      <c r="A74" s="16" t="s">
        <v>268</v>
      </c>
      <c r="B74" s="16" t="s">
        <v>97</v>
      </c>
      <c r="C74" s="16" t="s">
        <v>98</v>
      </c>
      <c r="D74" s="46" t="s">
        <v>406</v>
      </c>
      <c r="E74" s="46" t="s">
        <v>195</v>
      </c>
      <c r="F74" s="16" t="s">
        <v>140</v>
      </c>
      <c r="G74" s="49">
        <v>0.69791666666666663</v>
      </c>
      <c r="H74" s="51">
        <v>0</v>
      </c>
      <c r="I74" s="16" t="s">
        <v>140</v>
      </c>
      <c r="J74" s="16"/>
      <c r="K74" s="16">
        <v>0</v>
      </c>
      <c r="L74" s="16" t="s">
        <v>29</v>
      </c>
      <c r="M74" s="24">
        <f t="shared" si="0"/>
        <v>0</v>
      </c>
      <c r="N74" s="57" t="e">
        <f>M74/#REF!</f>
        <v>#REF!</v>
      </c>
      <c r="O74" s="16" t="s">
        <v>576</v>
      </c>
      <c r="P74" s="58"/>
      <c r="Q74" s="58"/>
      <c r="T74" s="19"/>
      <c r="U74" s="19"/>
      <c r="V74" s="19"/>
      <c r="W74" s="19"/>
      <c r="X74" s="19"/>
      <c r="Y74" s="19"/>
      <c r="Z74" s="19"/>
      <c r="AA74" s="19"/>
      <c r="AB74" s="19"/>
      <c r="AC74" s="19"/>
      <c r="AD74" s="19"/>
      <c r="AE74" s="19"/>
      <c r="AF74" s="19"/>
      <c r="AG74" s="19"/>
      <c r="AH74" s="19"/>
      <c r="AI74" s="19"/>
      <c r="AJ74" s="19"/>
    </row>
    <row r="75" spans="1:36" ht="13.2">
      <c r="A75" s="16" t="s">
        <v>268</v>
      </c>
      <c r="B75" s="16" t="s">
        <v>291</v>
      </c>
      <c r="C75" s="16" t="s">
        <v>292</v>
      </c>
      <c r="D75" s="46" t="s">
        <v>408</v>
      </c>
      <c r="E75" s="46" t="s">
        <v>195</v>
      </c>
      <c r="F75" s="16" t="s">
        <v>140</v>
      </c>
      <c r="G75" s="49">
        <v>0.69791666666666663</v>
      </c>
      <c r="H75" s="51">
        <v>0</v>
      </c>
      <c r="I75" s="16" t="s">
        <v>140</v>
      </c>
      <c r="J75" s="16"/>
      <c r="K75" s="16" t="s">
        <v>29</v>
      </c>
      <c r="L75" s="16" t="s">
        <v>29</v>
      </c>
      <c r="M75" s="24">
        <f t="shared" si="0"/>
        <v>0</v>
      </c>
      <c r="N75" s="57" t="e">
        <f>M75/#REF!</f>
        <v>#REF!</v>
      </c>
      <c r="O75" s="19"/>
      <c r="P75" s="58"/>
      <c r="Q75" s="58"/>
      <c r="T75" s="19"/>
      <c r="U75" s="19"/>
      <c r="V75" s="19"/>
      <c r="W75" s="19"/>
      <c r="X75" s="19"/>
      <c r="Y75" s="19"/>
      <c r="Z75" s="19"/>
      <c r="AA75" s="19"/>
      <c r="AB75" s="19"/>
      <c r="AC75" s="19"/>
      <c r="AD75" s="19"/>
      <c r="AE75" s="19"/>
      <c r="AF75" s="19"/>
      <c r="AG75" s="19"/>
      <c r="AH75" s="19"/>
      <c r="AI75" s="19"/>
      <c r="AJ75" s="19"/>
    </row>
    <row r="76" spans="1:36" ht="13.2">
      <c r="A76" s="16" t="s">
        <v>268</v>
      </c>
      <c r="B76" s="16" t="s">
        <v>296</v>
      </c>
      <c r="C76" s="16" t="s">
        <v>297</v>
      </c>
      <c r="D76" s="46" t="s">
        <v>409</v>
      </c>
      <c r="E76" s="46" t="s">
        <v>195</v>
      </c>
      <c r="F76" s="16" t="s">
        <v>107</v>
      </c>
      <c r="G76" s="49"/>
      <c r="H76" s="51"/>
      <c r="I76" s="16"/>
      <c r="J76" s="16"/>
      <c r="K76" s="16" t="s">
        <v>29</v>
      </c>
      <c r="L76" s="16" t="s">
        <v>29</v>
      </c>
      <c r="M76" s="24">
        <f t="shared" si="0"/>
        <v>0</v>
      </c>
      <c r="N76" s="57" t="e">
        <f>M76/#REF!</f>
        <v>#REF!</v>
      </c>
      <c r="O76" s="16"/>
      <c r="P76" s="58"/>
      <c r="Q76" s="58"/>
      <c r="T76" s="19"/>
      <c r="U76" s="19"/>
      <c r="V76" s="19"/>
      <c r="W76" s="19"/>
      <c r="X76" s="19"/>
      <c r="Y76" s="19"/>
      <c r="Z76" s="19"/>
      <c r="AA76" s="19"/>
      <c r="AB76" s="19"/>
      <c r="AC76" s="19"/>
      <c r="AD76" s="19"/>
      <c r="AE76" s="19"/>
      <c r="AF76" s="19"/>
      <c r="AG76" s="19"/>
      <c r="AH76" s="19"/>
      <c r="AI76" s="19"/>
      <c r="AJ76" s="19"/>
    </row>
    <row r="77" spans="1:36" ht="13.2">
      <c r="A77" s="16" t="s">
        <v>299</v>
      </c>
      <c r="B77" s="16" t="s">
        <v>300</v>
      </c>
      <c r="C77" s="16" t="s">
        <v>302</v>
      </c>
      <c r="D77" s="46" t="s">
        <v>410</v>
      </c>
      <c r="E77" s="46" t="s">
        <v>411</v>
      </c>
      <c r="F77" s="16" t="s">
        <v>140</v>
      </c>
      <c r="G77" s="49">
        <v>0.5625</v>
      </c>
      <c r="H77" s="51"/>
      <c r="I77" s="16" t="s">
        <v>140</v>
      </c>
      <c r="J77" s="16" t="s">
        <v>140</v>
      </c>
      <c r="K77" s="16">
        <v>9</v>
      </c>
      <c r="L77" s="16">
        <v>3</v>
      </c>
      <c r="M77" s="24">
        <f t="shared" si="0"/>
        <v>12</v>
      </c>
      <c r="N77" s="57" t="e">
        <f>M77/#REF!</f>
        <v>#REF!</v>
      </c>
      <c r="O77" s="16"/>
      <c r="P77" s="58"/>
      <c r="Q77" s="58"/>
      <c r="T77" s="19"/>
      <c r="U77" s="19"/>
      <c r="V77" s="19"/>
      <c r="W77" s="19"/>
      <c r="X77" s="19"/>
      <c r="Y77" s="19"/>
      <c r="Z77" s="19"/>
      <c r="AA77" s="19"/>
      <c r="AB77" s="19"/>
      <c r="AC77" s="19"/>
      <c r="AD77" s="19"/>
      <c r="AE77" s="19"/>
      <c r="AF77" s="19"/>
      <c r="AG77" s="19"/>
      <c r="AH77" s="19"/>
      <c r="AI77" s="19"/>
      <c r="AJ77" s="19"/>
    </row>
    <row r="78" spans="1:36" ht="13.2">
      <c r="A78" s="16" t="s">
        <v>306</v>
      </c>
      <c r="B78" s="16" t="s">
        <v>293</v>
      </c>
      <c r="C78" s="16" t="s">
        <v>294</v>
      </c>
      <c r="D78" s="46" t="s">
        <v>412</v>
      </c>
      <c r="E78" s="46" t="s">
        <v>411</v>
      </c>
      <c r="F78" s="16" t="s">
        <v>140</v>
      </c>
      <c r="G78" s="91">
        <v>0.5625</v>
      </c>
      <c r="H78" s="51"/>
      <c r="I78" s="16" t="s">
        <v>140</v>
      </c>
      <c r="J78" s="16" t="s">
        <v>140</v>
      </c>
      <c r="K78" s="16">
        <v>7</v>
      </c>
      <c r="L78" s="16">
        <v>5</v>
      </c>
      <c r="M78" s="24">
        <f t="shared" si="0"/>
        <v>12</v>
      </c>
      <c r="N78" s="57" t="e">
        <f>M78/#REF!</f>
        <v>#REF!</v>
      </c>
      <c r="O78" s="16"/>
      <c r="P78" s="58"/>
      <c r="Q78" s="58"/>
      <c r="T78" s="19"/>
      <c r="U78" s="19"/>
      <c r="V78" s="19"/>
      <c r="W78" s="19"/>
      <c r="X78" s="19"/>
      <c r="Y78" s="19"/>
      <c r="Z78" s="19"/>
      <c r="AA78" s="19"/>
      <c r="AB78" s="19"/>
      <c r="AC78" s="19"/>
      <c r="AD78" s="19"/>
      <c r="AE78" s="19"/>
      <c r="AF78" s="19"/>
      <c r="AG78" s="19"/>
      <c r="AH78" s="19"/>
      <c r="AI78" s="19"/>
      <c r="AJ78" s="19"/>
    </row>
    <row r="79" spans="1:36" ht="13.2">
      <c r="A79" s="16" t="s">
        <v>306</v>
      </c>
      <c r="B79" s="16" t="s">
        <v>310</v>
      </c>
      <c r="C79" s="16" t="s">
        <v>311</v>
      </c>
      <c r="D79" s="46" t="s">
        <v>415</v>
      </c>
      <c r="E79" s="46" t="s">
        <v>411</v>
      </c>
      <c r="F79" s="16" t="s">
        <v>140</v>
      </c>
      <c r="G79" s="91">
        <v>0.5625</v>
      </c>
      <c r="H79" s="51"/>
      <c r="I79" s="16" t="s">
        <v>140</v>
      </c>
      <c r="J79" s="16" t="s">
        <v>107</v>
      </c>
      <c r="K79" s="16">
        <v>5</v>
      </c>
      <c r="L79" s="16">
        <v>0</v>
      </c>
      <c r="M79" s="24">
        <f t="shared" si="0"/>
        <v>5</v>
      </c>
      <c r="N79" s="57" t="e">
        <f>M79/#REF!</f>
        <v>#REF!</v>
      </c>
      <c r="O79" s="16"/>
      <c r="P79" s="58"/>
      <c r="Q79" s="58"/>
      <c r="T79" s="19"/>
      <c r="U79" s="19"/>
      <c r="V79" s="19"/>
      <c r="W79" s="19"/>
      <c r="X79" s="19"/>
      <c r="Y79" s="19"/>
      <c r="Z79" s="19"/>
      <c r="AA79" s="19"/>
      <c r="AB79" s="19"/>
      <c r="AC79" s="19"/>
      <c r="AD79" s="19"/>
      <c r="AE79" s="19"/>
      <c r="AF79" s="19"/>
      <c r="AG79" s="19"/>
      <c r="AH79" s="19"/>
      <c r="AI79" s="19"/>
      <c r="AJ79" s="19"/>
    </row>
    <row r="80" spans="1:36" ht="13.2">
      <c r="A80" s="16" t="s">
        <v>306</v>
      </c>
      <c r="B80" s="16" t="s">
        <v>312</v>
      </c>
      <c r="C80" s="16" t="s">
        <v>313</v>
      </c>
      <c r="D80" s="46" t="s">
        <v>416</v>
      </c>
      <c r="E80" s="46" t="s">
        <v>411</v>
      </c>
      <c r="F80" s="16" t="s">
        <v>140</v>
      </c>
      <c r="G80" s="49">
        <v>0.5625</v>
      </c>
      <c r="H80" s="51"/>
      <c r="I80" s="16" t="s">
        <v>140</v>
      </c>
      <c r="J80" s="16" t="s">
        <v>140</v>
      </c>
      <c r="K80" s="16">
        <v>6</v>
      </c>
      <c r="L80" s="16">
        <v>0</v>
      </c>
      <c r="M80" s="24">
        <f t="shared" si="0"/>
        <v>6</v>
      </c>
      <c r="N80" s="57" t="e">
        <f>M80/#REF!</f>
        <v>#REF!</v>
      </c>
      <c r="O80" s="16"/>
      <c r="P80" s="58"/>
      <c r="Q80" s="58"/>
      <c r="T80" s="19"/>
      <c r="U80" s="19"/>
      <c r="V80" s="19"/>
      <c r="W80" s="19"/>
      <c r="X80" s="19"/>
      <c r="Y80" s="19"/>
      <c r="Z80" s="19"/>
      <c r="AA80" s="19"/>
      <c r="AB80" s="19"/>
      <c r="AC80" s="19"/>
      <c r="AD80" s="19"/>
      <c r="AE80" s="19"/>
      <c r="AF80" s="19"/>
      <c r="AG80" s="19"/>
      <c r="AH80" s="19"/>
      <c r="AI80" s="19"/>
      <c r="AJ80" s="19"/>
    </row>
    <row r="81" spans="1:36" ht="13.2">
      <c r="A81" s="85" t="s">
        <v>306</v>
      </c>
      <c r="B81" s="16" t="s">
        <v>315</v>
      </c>
      <c r="C81" s="16" t="s">
        <v>316</v>
      </c>
      <c r="D81" s="46" t="s">
        <v>418</v>
      </c>
      <c r="E81" s="46" t="s">
        <v>377</v>
      </c>
      <c r="F81" s="16" t="s">
        <v>140</v>
      </c>
      <c r="G81" s="49">
        <v>0.60416666666666663</v>
      </c>
      <c r="H81" s="79"/>
      <c r="I81" s="16" t="s">
        <v>140</v>
      </c>
      <c r="J81" s="16"/>
      <c r="K81" s="16">
        <v>9</v>
      </c>
      <c r="L81" s="16">
        <v>1</v>
      </c>
      <c r="M81" s="24">
        <f t="shared" si="0"/>
        <v>10</v>
      </c>
      <c r="N81" s="57" t="e">
        <f>M81/#REF!</f>
        <v>#REF!</v>
      </c>
      <c r="O81" s="16"/>
      <c r="P81" s="58"/>
      <c r="Q81" s="58"/>
      <c r="T81" s="19"/>
      <c r="U81" s="19"/>
      <c r="V81" s="19"/>
      <c r="W81" s="19"/>
      <c r="X81" s="19"/>
      <c r="Y81" s="19"/>
      <c r="Z81" s="19"/>
      <c r="AA81" s="19"/>
      <c r="AB81" s="19"/>
      <c r="AC81" s="19"/>
      <c r="AD81" s="19"/>
      <c r="AE81" s="19"/>
      <c r="AF81" s="19"/>
      <c r="AG81" s="19"/>
      <c r="AH81" s="19"/>
      <c r="AI81" s="19"/>
      <c r="AJ81" s="19"/>
    </row>
    <row r="82" spans="1:36" ht="13.2">
      <c r="A82" s="85" t="s">
        <v>306</v>
      </c>
      <c r="B82" s="16" t="s">
        <v>317</v>
      </c>
      <c r="C82" s="16" t="s">
        <v>318</v>
      </c>
      <c r="D82" s="46" t="s">
        <v>419</v>
      </c>
      <c r="E82" s="46" t="s">
        <v>377</v>
      </c>
      <c r="F82" s="16" t="s">
        <v>140</v>
      </c>
      <c r="G82" s="49">
        <v>0.60416666666666663</v>
      </c>
      <c r="H82" s="79"/>
      <c r="I82" s="16" t="s">
        <v>140</v>
      </c>
      <c r="J82" s="16"/>
      <c r="K82" s="16">
        <v>9</v>
      </c>
      <c r="L82" s="16">
        <v>0</v>
      </c>
      <c r="M82" s="24">
        <f t="shared" si="0"/>
        <v>9</v>
      </c>
      <c r="N82" s="57" t="e">
        <f>M82/#REF!</f>
        <v>#REF!</v>
      </c>
      <c r="O82" s="16"/>
      <c r="P82" s="58"/>
      <c r="Q82" s="58"/>
      <c r="T82" s="19"/>
      <c r="U82" s="19"/>
      <c r="V82" s="19"/>
      <c r="W82" s="19"/>
      <c r="X82" s="19"/>
      <c r="Y82" s="19"/>
      <c r="Z82" s="19"/>
      <c r="AA82" s="19"/>
      <c r="AB82" s="19"/>
      <c r="AC82" s="19"/>
      <c r="AD82" s="19"/>
      <c r="AE82" s="19"/>
      <c r="AF82" s="19"/>
      <c r="AG82" s="19"/>
      <c r="AH82" s="19"/>
      <c r="AI82" s="19"/>
      <c r="AJ82" s="19"/>
    </row>
    <row r="83" spans="1:36" ht="13.2">
      <c r="A83" s="85" t="s">
        <v>306</v>
      </c>
      <c r="B83" s="16" t="s">
        <v>321</v>
      </c>
      <c r="C83" s="16" t="s">
        <v>322</v>
      </c>
      <c r="D83" s="46" t="s">
        <v>421</v>
      </c>
      <c r="E83" s="46" t="s">
        <v>377</v>
      </c>
      <c r="F83" s="16" t="s">
        <v>140</v>
      </c>
      <c r="G83" s="91">
        <v>0.60416666666666663</v>
      </c>
      <c r="H83" s="79"/>
      <c r="I83" s="16" t="s">
        <v>140</v>
      </c>
      <c r="J83" s="16"/>
      <c r="K83" s="16">
        <v>7</v>
      </c>
      <c r="L83" s="16">
        <v>0</v>
      </c>
      <c r="M83" s="24">
        <f t="shared" si="0"/>
        <v>7</v>
      </c>
      <c r="N83" s="57" t="e">
        <f>M83/#REF!</f>
        <v>#REF!</v>
      </c>
      <c r="O83" s="16"/>
      <c r="P83" s="58"/>
      <c r="Q83" s="58"/>
      <c r="T83" s="19"/>
      <c r="U83" s="19"/>
      <c r="V83" s="19"/>
      <c r="W83" s="19"/>
      <c r="X83" s="19"/>
      <c r="Y83" s="19"/>
      <c r="Z83" s="19"/>
      <c r="AA83" s="19"/>
      <c r="AB83" s="19"/>
      <c r="AC83" s="19"/>
      <c r="AD83" s="19"/>
      <c r="AE83" s="19"/>
      <c r="AF83" s="19"/>
      <c r="AG83" s="19"/>
      <c r="AH83" s="19"/>
      <c r="AI83" s="19"/>
      <c r="AJ83" s="19"/>
    </row>
    <row r="84" spans="1:36" ht="13.2">
      <c r="A84" s="85" t="s">
        <v>306</v>
      </c>
      <c r="B84" s="16" t="s">
        <v>319</v>
      </c>
      <c r="C84" s="16" t="s">
        <v>320</v>
      </c>
      <c r="D84" s="46" t="s">
        <v>423</v>
      </c>
      <c r="E84" s="46" t="s">
        <v>377</v>
      </c>
      <c r="F84" s="16" t="s">
        <v>107</v>
      </c>
      <c r="G84" s="49"/>
      <c r="H84" s="79"/>
      <c r="I84" s="16"/>
      <c r="J84" s="16"/>
      <c r="K84" s="16"/>
      <c r="L84" s="16"/>
      <c r="M84" s="24">
        <f t="shared" si="0"/>
        <v>0</v>
      </c>
      <c r="N84" s="57" t="e">
        <f>M84/#REF!</f>
        <v>#REF!</v>
      </c>
      <c r="O84" s="16"/>
      <c r="P84" s="58"/>
      <c r="Q84" s="58"/>
      <c r="T84" s="19"/>
      <c r="U84" s="19"/>
      <c r="V84" s="19"/>
      <c r="W84" s="19"/>
      <c r="X84" s="19"/>
      <c r="Y84" s="19"/>
      <c r="Z84" s="19"/>
      <c r="AA84" s="19"/>
      <c r="AB84" s="19"/>
      <c r="AC84" s="19"/>
      <c r="AD84" s="19"/>
      <c r="AE84" s="19"/>
      <c r="AF84" s="19"/>
      <c r="AG84" s="19"/>
      <c r="AH84" s="19"/>
      <c r="AI84" s="19"/>
      <c r="AJ84" s="19"/>
    </row>
    <row r="85" spans="1:36" ht="13.2">
      <c r="A85" s="16" t="s">
        <v>324</v>
      </c>
      <c r="B85" s="16" t="s">
        <v>325</v>
      </c>
      <c r="C85" s="16" t="s">
        <v>326</v>
      </c>
      <c r="D85" s="46" t="s">
        <v>425</v>
      </c>
      <c r="E85" s="46" t="s">
        <v>411</v>
      </c>
      <c r="F85" s="16" t="s">
        <v>107</v>
      </c>
      <c r="G85" s="49"/>
      <c r="H85" s="51"/>
      <c r="I85" s="16"/>
      <c r="J85" s="16"/>
      <c r="K85" s="16">
        <v>11</v>
      </c>
      <c r="L85" s="16">
        <v>4</v>
      </c>
      <c r="M85" s="24">
        <f t="shared" si="0"/>
        <v>15</v>
      </c>
      <c r="N85" s="57" t="e">
        <f>M85/#REF!</f>
        <v>#REF!</v>
      </c>
      <c r="O85" s="16" t="s">
        <v>584</v>
      </c>
      <c r="P85" s="58"/>
      <c r="Q85" s="58"/>
      <c r="T85" s="19"/>
      <c r="U85" s="19"/>
      <c r="V85" s="19"/>
      <c r="W85" s="19"/>
      <c r="X85" s="19"/>
      <c r="Y85" s="19"/>
      <c r="Z85" s="19"/>
      <c r="AA85" s="19"/>
      <c r="AB85" s="19"/>
      <c r="AC85" s="19"/>
      <c r="AD85" s="19"/>
      <c r="AE85" s="19"/>
      <c r="AF85" s="19"/>
      <c r="AG85" s="19"/>
      <c r="AH85" s="19"/>
      <c r="AI85" s="19"/>
      <c r="AJ85" s="19"/>
    </row>
    <row r="86" spans="1:36" ht="13.2">
      <c r="A86" s="16" t="s">
        <v>324</v>
      </c>
      <c r="B86" s="16" t="s">
        <v>329</v>
      </c>
      <c r="C86" s="16" t="s">
        <v>330</v>
      </c>
      <c r="D86" s="46" t="s">
        <v>427</v>
      </c>
      <c r="E86" s="46" t="s">
        <v>411</v>
      </c>
      <c r="F86" s="16" t="s">
        <v>140</v>
      </c>
      <c r="G86" s="49">
        <v>0.5625</v>
      </c>
      <c r="H86" s="51"/>
      <c r="I86" s="16" t="s">
        <v>140</v>
      </c>
      <c r="J86" s="16" t="s">
        <v>107</v>
      </c>
      <c r="K86" s="16">
        <v>8</v>
      </c>
      <c r="L86" s="16" t="s">
        <v>29</v>
      </c>
      <c r="M86" s="24">
        <f t="shared" si="0"/>
        <v>8</v>
      </c>
      <c r="N86" s="57" t="e">
        <f>M86/#REF!</f>
        <v>#REF!</v>
      </c>
      <c r="O86" s="16" t="s">
        <v>585</v>
      </c>
      <c r="P86" s="58"/>
      <c r="Q86" s="58"/>
      <c r="T86" s="19"/>
      <c r="U86" s="19"/>
      <c r="V86" s="19"/>
      <c r="W86" s="19"/>
      <c r="X86" s="19"/>
      <c r="Y86" s="19"/>
      <c r="Z86" s="19"/>
      <c r="AA86" s="19"/>
      <c r="AB86" s="19"/>
      <c r="AC86" s="19"/>
      <c r="AD86" s="19"/>
      <c r="AE86" s="19"/>
      <c r="AF86" s="19"/>
      <c r="AG86" s="19"/>
      <c r="AH86" s="19"/>
      <c r="AI86" s="19"/>
      <c r="AJ86" s="19"/>
    </row>
    <row r="87" spans="1:36" ht="13.2">
      <c r="A87" s="16" t="s">
        <v>324</v>
      </c>
      <c r="B87" s="16" t="s">
        <v>334</v>
      </c>
      <c r="C87" s="16" t="s">
        <v>335</v>
      </c>
      <c r="D87" s="46" t="s">
        <v>428</v>
      </c>
      <c r="E87" s="46" t="s">
        <v>411</v>
      </c>
      <c r="F87" s="16" t="s">
        <v>140</v>
      </c>
      <c r="G87" s="49">
        <v>0.5625</v>
      </c>
      <c r="H87" s="51"/>
      <c r="I87" s="16" t="s">
        <v>140</v>
      </c>
      <c r="J87" s="16" t="s">
        <v>107</v>
      </c>
      <c r="K87" s="16">
        <v>7</v>
      </c>
      <c r="L87" s="16">
        <v>0</v>
      </c>
      <c r="M87" s="24">
        <f t="shared" si="0"/>
        <v>7</v>
      </c>
      <c r="N87" s="57" t="e">
        <f>M87/#REF!</f>
        <v>#REF!</v>
      </c>
      <c r="O87" s="16" t="s">
        <v>586</v>
      </c>
      <c r="P87" s="58"/>
      <c r="Q87" s="58"/>
      <c r="T87" s="19"/>
      <c r="U87" s="19"/>
      <c r="V87" s="19"/>
      <c r="W87" s="19"/>
      <c r="X87" s="19"/>
      <c r="Y87" s="19"/>
      <c r="Z87" s="19"/>
      <c r="AA87" s="19"/>
      <c r="AB87" s="19"/>
      <c r="AC87" s="19"/>
      <c r="AD87" s="19"/>
      <c r="AE87" s="19"/>
      <c r="AF87" s="19"/>
      <c r="AG87" s="19"/>
      <c r="AH87" s="19"/>
      <c r="AI87" s="19"/>
      <c r="AJ87" s="19"/>
    </row>
    <row r="88" spans="1:36" ht="13.2">
      <c r="A88" s="16" t="s">
        <v>324</v>
      </c>
      <c r="B88" s="16" t="s">
        <v>338</v>
      </c>
      <c r="C88" s="16" t="s">
        <v>339</v>
      </c>
      <c r="D88" s="46" t="s">
        <v>429</v>
      </c>
      <c r="E88" s="46" t="s">
        <v>411</v>
      </c>
      <c r="F88" s="16" t="s">
        <v>140</v>
      </c>
      <c r="G88" s="49">
        <v>0.56527777777777777</v>
      </c>
      <c r="H88" s="51">
        <v>4</v>
      </c>
      <c r="I88" s="16" t="s">
        <v>140</v>
      </c>
      <c r="J88" s="16" t="s">
        <v>107</v>
      </c>
      <c r="K88" s="16">
        <v>0</v>
      </c>
      <c r="L88" s="16">
        <v>0</v>
      </c>
      <c r="M88" s="24">
        <f t="shared" si="0"/>
        <v>0</v>
      </c>
      <c r="N88" s="57" t="e">
        <f>M88/#REF!</f>
        <v>#REF!</v>
      </c>
      <c r="O88" s="16" t="s">
        <v>587</v>
      </c>
      <c r="P88" s="58"/>
      <c r="Q88" s="58"/>
      <c r="T88" s="19"/>
      <c r="U88" s="19"/>
      <c r="V88" s="19"/>
      <c r="W88" s="19"/>
      <c r="X88" s="19"/>
      <c r="Y88" s="19"/>
      <c r="Z88" s="19"/>
      <c r="AA88" s="19"/>
      <c r="AB88" s="19"/>
      <c r="AC88" s="19"/>
      <c r="AD88" s="19"/>
      <c r="AE88" s="19"/>
      <c r="AF88" s="19"/>
      <c r="AG88" s="19"/>
      <c r="AH88" s="19"/>
      <c r="AI88" s="19"/>
      <c r="AJ88" s="19"/>
    </row>
    <row r="89" spans="1:36" ht="13.2">
      <c r="A89" s="16" t="s">
        <v>324</v>
      </c>
      <c r="B89" s="16" t="s">
        <v>285</v>
      </c>
      <c r="C89" s="16" t="s">
        <v>286</v>
      </c>
      <c r="D89" s="46" t="s">
        <v>431</v>
      </c>
      <c r="E89" s="46" t="s">
        <v>272</v>
      </c>
      <c r="F89" s="16" t="s">
        <v>140</v>
      </c>
      <c r="G89" s="91">
        <v>0.60763888888888884</v>
      </c>
      <c r="H89" s="79"/>
      <c r="I89" s="16" t="s">
        <v>140</v>
      </c>
      <c r="J89" s="16" t="s">
        <v>107</v>
      </c>
      <c r="K89" s="16">
        <v>7</v>
      </c>
      <c r="L89" s="16" t="s">
        <v>29</v>
      </c>
      <c r="M89" s="24">
        <f t="shared" si="0"/>
        <v>7</v>
      </c>
      <c r="N89" s="57" t="e">
        <f>M89/#REF!</f>
        <v>#REF!</v>
      </c>
      <c r="O89" s="16" t="s">
        <v>588</v>
      </c>
      <c r="P89" s="58"/>
      <c r="Q89" s="58"/>
      <c r="T89" s="19"/>
      <c r="U89" s="19"/>
      <c r="V89" s="19"/>
      <c r="W89" s="19"/>
      <c r="X89" s="19"/>
      <c r="Y89" s="19"/>
      <c r="Z89" s="19"/>
      <c r="AA89" s="19"/>
      <c r="AB89" s="19"/>
      <c r="AC89" s="19"/>
      <c r="AD89" s="19"/>
      <c r="AE89" s="19"/>
      <c r="AF89" s="19"/>
      <c r="AG89" s="19"/>
      <c r="AH89" s="19"/>
      <c r="AI89" s="19"/>
      <c r="AJ89" s="19"/>
    </row>
    <row r="90" spans="1:36" ht="13.2">
      <c r="A90" s="16" t="s">
        <v>324</v>
      </c>
      <c r="B90" s="16" t="s">
        <v>341</v>
      </c>
      <c r="C90" s="16" t="s">
        <v>342</v>
      </c>
      <c r="D90" s="46" t="s">
        <v>432</v>
      </c>
      <c r="E90" s="46" t="s">
        <v>272</v>
      </c>
      <c r="F90" s="16" t="s">
        <v>140</v>
      </c>
      <c r="G90" s="49">
        <v>0.60763888888888884</v>
      </c>
      <c r="H90" s="79"/>
      <c r="I90" s="16" t="s">
        <v>140</v>
      </c>
      <c r="J90" s="16" t="s">
        <v>107</v>
      </c>
      <c r="K90" s="16">
        <v>0</v>
      </c>
      <c r="L90" s="16">
        <v>0</v>
      </c>
      <c r="M90" s="24">
        <f t="shared" si="0"/>
        <v>0</v>
      </c>
      <c r="N90" s="57" t="e">
        <f>M90/#REF!</f>
        <v>#REF!</v>
      </c>
      <c r="O90" s="16" t="s">
        <v>589</v>
      </c>
      <c r="P90" s="58"/>
      <c r="Q90" s="58"/>
      <c r="T90" s="19"/>
      <c r="U90" s="19"/>
      <c r="V90" s="19"/>
      <c r="W90" s="19"/>
      <c r="X90" s="19"/>
      <c r="Y90" s="19"/>
      <c r="Z90" s="19"/>
      <c r="AA90" s="19"/>
      <c r="AB90" s="19"/>
      <c r="AC90" s="19"/>
      <c r="AD90" s="19"/>
      <c r="AE90" s="19"/>
      <c r="AF90" s="19"/>
      <c r="AG90" s="19"/>
      <c r="AH90" s="19"/>
      <c r="AI90" s="19"/>
      <c r="AJ90" s="19"/>
    </row>
    <row r="91" spans="1:36" ht="13.2">
      <c r="A91" s="16" t="s">
        <v>324</v>
      </c>
      <c r="B91" s="16" t="s">
        <v>288</v>
      </c>
      <c r="C91" s="16" t="s">
        <v>290</v>
      </c>
      <c r="D91" s="46" t="s">
        <v>433</v>
      </c>
      <c r="E91" s="46" t="s">
        <v>272</v>
      </c>
      <c r="F91" s="16" t="s">
        <v>140</v>
      </c>
      <c r="G91" s="49">
        <v>0.60763888888888884</v>
      </c>
      <c r="H91" s="51"/>
      <c r="I91" s="16" t="s">
        <v>140</v>
      </c>
      <c r="J91" s="16" t="s">
        <v>107</v>
      </c>
      <c r="K91" s="16">
        <v>3</v>
      </c>
      <c r="L91" s="16" t="s">
        <v>29</v>
      </c>
      <c r="M91" s="24">
        <f t="shared" si="0"/>
        <v>3</v>
      </c>
      <c r="N91" s="57" t="e">
        <f>M91/#REF!</f>
        <v>#REF!</v>
      </c>
      <c r="O91" s="16" t="s">
        <v>590</v>
      </c>
      <c r="P91" s="58"/>
      <c r="Q91" s="58"/>
      <c r="T91" s="19"/>
      <c r="U91" s="19"/>
      <c r="V91" s="19"/>
      <c r="W91" s="19"/>
      <c r="X91" s="19"/>
      <c r="Y91" s="19"/>
      <c r="Z91" s="19"/>
      <c r="AA91" s="19"/>
      <c r="AB91" s="19"/>
      <c r="AC91" s="19"/>
      <c r="AD91" s="19"/>
      <c r="AE91" s="19"/>
      <c r="AF91" s="19"/>
      <c r="AG91" s="19"/>
      <c r="AH91" s="19"/>
      <c r="AI91" s="19"/>
      <c r="AJ91" s="19"/>
    </row>
    <row r="92" spans="1:36" ht="13.2">
      <c r="A92" s="16" t="s">
        <v>324</v>
      </c>
      <c r="B92" s="16" t="s">
        <v>345</v>
      </c>
      <c r="C92" s="16" t="s">
        <v>347</v>
      </c>
      <c r="D92" s="46" t="s">
        <v>434</v>
      </c>
      <c r="E92" s="46" t="s">
        <v>272</v>
      </c>
      <c r="F92" s="16" t="s">
        <v>140</v>
      </c>
      <c r="G92" s="49">
        <v>0.60763888888888884</v>
      </c>
      <c r="H92" s="51"/>
      <c r="I92" s="16" t="s">
        <v>140</v>
      </c>
      <c r="J92" s="16" t="s">
        <v>107</v>
      </c>
      <c r="K92" s="16">
        <v>3</v>
      </c>
      <c r="L92" s="16">
        <v>2</v>
      </c>
      <c r="M92" s="24">
        <f t="shared" si="0"/>
        <v>5</v>
      </c>
      <c r="N92" s="57" t="e">
        <f>M92/#REF!</f>
        <v>#REF!</v>
      </c>
      <c r="O92" s="16" t="s">
        <v>591</v>
      </c>
      <c r="P92" s="58"/>
      <c r="Q92" s="58"/>
      <c r="T92" s="19"/>
      <c r="U92" s="19"/>
      <c r="V92" s="19"/>
      <c r="W92" s="19"/>
      <c r="X92" s="19"/>
      <c r="Y92" s="19"/>
      <c r="Z92" s="19"/>
      <c r="AA92" s="19"/>
      <c r="AB92" s="19"/>
      <c r="AC92" s="19"/>
      <c r="AD92" s="19"/>
      <c r="AE92" s="19"/>
      <c r="AF92" s="19"/>
      <c r="AG92" s="19"/>
      <c r="AH92" s="19"/>
      <c r="AI92" s="19"/>
      <c r="AJ92" s="19"/>
    </row>
    <row r="93" spans="1:36" ht="13.2">
      <c r="A93" s="25" t="s">
        <v>349</v>
      </c>
      <c r="B93" s="16" t="s">
        <v>350</v>
      </c>
      <c r="C93" s="16" t="s">
        <v>351</v>
      </c>
      <c r="D93" s="46" t="s">
        <v>435</v>
      </c>
      <c r="E93" s="46" t="s">
        <v>332</v>
      </c>
      <c r="F93" s="16" t="s">
        <v>140</v>
      </c>
      <c r="G93" s="105">
        <v>0.14583333333333334</v>
      </c>
      <c r="H93" s="51">
        <v>0</v>
      </c>
      <c r="I93" s="16" t="s">
        <v>140</v>
      </c>
      <c r="J93" s="16" t="s">
        <v>107</v>
      </c>
      <c r="K93" s="16" t="s">
        <v>29</v>
      </c>
      <c r="L93" s="16" t="s">
        <v>29</v>
      </c>
      <c r="M93" s="24">
        <f t="shared" si="0"/>
        <v>0</v>
      </c>
      <c r="N93" s="57" t="e">
        <f>M93/#REF!</f>
        <v>#REF!</v>
      </c>
      <c r="O93" s="16"/>
      <c r="P93" s="58"/>
      <c r="Q93" s="58"/>
      <c r="T93" s="19"/>
      <c r="U93" s="19"/>
      <c r="V93" s="19"/>
      <c r="W93" s="19"/>
      <c r="X93" s="19"/>
      <c r="Y93" s="19"/>
      <c r="Z93" s="19"/>
      <c r="AA93" s="19"/>
      <c r="AB93" s="19"/>
      <c r="AC93" s="19"/>
      <c r="AD93" s="19"/>
      <c r="AE93" s="19"/>
      <c r="AF93" s="19"/>
      <c r="AG93" s="19"/>
      <c r="AH93" s="19"/>
      <c r="AI93" s="19"/>
      <c r="AJ93" s="19"/>
    </row>
    <row r="94" spans="1:36" ht="13.2">
      <c r="A94" s="25" t="s">
        <v>349</v>
      </c>
      <c r="B94" s="16" t="s">
        <v>301</v>
      </c>
      <c r="C94" s="16" t="s">
        <v>304</v>
      </c>
      <c r="D94" s="46" t="s">
        <v>437</v>
      </c>
      <c r="E94" s="46" t="s">
        <v>332</v>
      </c>
      <c r="F94" s="16" t="s">
        <v>140</v>
      </c>
      <c r="G94" s="105">
        <v>0.14583333333333334</v>
      </c>
      <c r="H94" s="51">
        <v>0</v>
      </c>
      <c r="I94" s="16" t="s">
        <v>140</v>
      </c>
      <c r="J94" s="16" t="s">
        <v>107</v>
      </c>
      <c r="K94" s="16" t="s">
        <v>29</v>
      </c>
      <c r="L94" s="16" t="s">
        <v>29</v>
      </c>
      <c r="M94" s="24">
        <f t="shared" si="0"/>
        <v>0</v>
      </c>
      <c r="N94" s="57" t="e">
        <f>M94/#REF!</f>
        <v>#REF!</v>
      </c>
      <c r="O94" s="19"/>
      <c r="P94" s="58"/>
      <c r="Q94" s="58"/>
      <c r="T94" s="19"/>
      <c r="U94" s="19"/>
      <c r="V94" s="19"/>
      <c r="W94" s="19"/>
      <c r="X94" s="19"/>
      <c r="Y94" s="19"/>
      <c r="Z94" s="19"/>
      <c r="AA94" s="19"/>
      <c r="AB94" s="19"/>
      <c r="AC94" s="19"/>
      <c r="AD94" s="19"/>
      <c r="AE94" s="19"/>
      <c r="AF94" s="19"/>
      <c r="AG94" s="19"/>
      <c r="AH94" s="19"/>
      <c r="AI94" s="19"/>
      <c r="AJ94" s="19"/>
    </row>
    <row r="95" spans="1:36" ht="13.2">
      <c r="A95" s="25" t="s">
        <v>349</v>
      </c>
      <c r="B95" s="16" t="s">
        <v>355</v>
      </c>
      <c r="C95" s="16" t="s">
        <v>131</v>
      </c>
      <c r="D95" s="46" t="s">
        <v>438</v>
      </c>
      <c r="E95" s="46" t="s">
        <v>332</v>
      </c>
      <c r="F95" s="16" t="s">
        <v>140</v>
      </c>
      <c r="G95" s="105">
        <v>0.14583333333333334</v>
      </c>
      <c r="H95" s="51">
        <v>0</v>
      </c>
      <c r="I95" s="16" t="s">
        <v>140</v>
      </c>
      <c r="J95" s="16" t="s">
        <v>107</v>
      </c>
      <c r="K95" s="16">
        <v>5</v>
      </c>
      <c r="L95" s="16" t="s">
        <v>29</v>
      </c>
      <c r="M95" s="24">
        <f t="shared" si="0"/>
        <v>5</v>
      </c>
      <c r="N95" s="57" t="e">
        <f>M95/#REF!</f>
        <v>#REF!</v>
      </c>
      <c r="O95" s="16"/>
      <c r="P95" s="58"/>
      <c r="Q95" s="58"/>
      <c r="T95" s="19"/>
      <c r="U95" s="19"/>
      <c r="V95" s="19"/>
      <c r="W95" s="19"/>
      <c r="X95" s="19"/>
      <c r="Y95" s="19"/>
      <c r="Z95" s="19"/>
      <c r="AA95" s="19"/>
      <c r="AB95" s="19"/>
      <c r="AC95" s="19"/>
      <c r="AD95" s="19"/>
      <c r="AE95" s="19"/>
      <c r="AF95" s="19"/>
      <c r="AG95" s="19"/>
      <c r="AH95" s="19"/>
      <c r="AI95" s="19"/>
      <c r="AJ95" s="19"/>
    </row>
    <row r="96" spans="1:36" ht="13.2">
      <c r="A96" s="25" t="s">
        <v>349</v>
      </c>
      <c r="B96" s="16" t="s">
        <v>203</v>
      </c>
      <c r="C96" s="16" t="s">
        <v>204</v>
      </c>
      <c r="D96" s="46" t="s">
        <v>439</v>
      </c>
      <c r="E96" s="46" t="s">
        <v>332</v>
      </c>
      <c r="F96" s="16" t="s">
        <v>140</v>
      </c>
      <c r="G96" s="105">
        <v>0.14583333333333334</v>
      </c>
      <c r="H96" s="51">
        <v>0</v>
      </c>
      <c r="I96" s="16" t="s">
        <v>140</v>
      </c>
      <c r="J96" s="16" t="s">
        <v>107</v>
      </c>
      <c r="K96" s="16">
        <v>8</v>
      </c>
      <c r="L96" s="16">
        <v>0</v>
      </c>
      <c r="M96" s="24">
        <f t="shared" si="0"/>
        <v>8</v>
      </c>
      <c r="N96" s="57" t="e">
        <f>M96/#REF!</f>
        <v>#REF!</v>
      </c>
      <c r="O96" s="19"/>
      <c r="P96" s="58"/>
      <c r="Q96" s="58"/>
      <c r="T96" s="19"/>
      <c r="U96" s="19"/>
      <c r="V96" s="19"/>
      <c r="W96" s="19"/>
      <c r="X96" s="19"/>
      <c r="Y96" s="19"/>
      <c r="Z96" s="19"/>
      <c r="AA96" s="19"/>
      <c r="AB96" s="19"/>
      <c r="AC96" s="19"/>
      <c r="AD96" s="19"/>
      <c r="AE96" s="19"/>
      <c r="AF96" s="19"/>
      <c r="AG96" s="19"/>
      <c r="AH96" s="19"/>
      <c r="AI96" s="19"/>
      <c r="AJ96" s="19"/>
    </row>
    <row r="97" spans="1:36" ht="13.2">
      <c r="A97" s="25" t="s">
        <v>349</v>
      </c>
      <c r="B97" s="16" t="s">
        <v>232</v>
      </c>
      <c r="C97" s="16" t="s">
        <v>233</v>
      </c>
      <c r="D97" s="46" t="s">
        <v>441</v>
      </c>
      <c r="E97" s="46" t="s">
        <v>231</v>
      </c>
      <c r="F97" s="16" t="s">
        <v>140</v>
      </c>
      <c r="G97" s="91">
        <v>0.69791666666666663</v>
      </c>
      <c r="H97" s="51">
        <v>0</v>
      </c>
      <c r="I97" s="16" t="s">
        <v>140</v>
      </c>
      <c r="J97" s="16" t="s">
        <v>140</v>
      </c>
      <c r="K97" s="16">
        <v>6</v>
      </c>
      <c r="L97" s="16" t="s">
        <v>29</v>
      </c>
      <c r="M97" s="24">
        <f t="shared" si="0"/>
        <v>6</v>
      </c>
      <c r="N97" s="57" t="e">
        <f>M97/#REF!</f>
        <v>#REF!</v>
      </c>
      <c r="O97" s="16"/>
      <c r="P97" s="58"/>
      <c r="Q97" s="58"/>
      <c r="T97" s="19"/>
      <c r="U97" s="19"/>
      <c r="V97" s="19"/>
      <c r="W97" s="19"/>
      <c r="X97" s="19"/>
      <c r="Y97" s="19"/>
      <c r="Z97" s="19"/>
      <c r="AA97" s="19"/>
      <c r="AB97" s="19"/>
      <c r="AC97" s="19"/>
      <c r="AD97" s="19"/>
      <c r="AE97" s="19"/>
      <c r="AF97" s="19"/>
      <c r="AG97" s="19"/>
      <c r="AH97" s="19"/>
      <c r="AI97" s="19"/>
      <c r="AJ97" s="19"/>
    </row>
    <row r="98" spans="1:36" ht="13.2">
      <c r="A98" s="25" t="s">
        <v>349</v>
      </c>
      <c r="B98" s="16" t="s">
        <v>359</v>
      </c>
      <c r="C98" s="16" t="s">
        <v>360</v>
      </c>
      <c r="D98" s="46" t="s">
        <v>442</v>
      </c>
      <c r="E98" s="46" t="s">
        <v>231</v>
      </c>
      <c r="F98" s="16" t="s">
        <v>140</v>
      </c>
      <c r="G98" s="91">
        <v>0.69513888888888886</v>
      </c>
      <c r="H98" s="51">
        <v>0</v>
      </c>
      <c r="I98" s="16" t="s">
        <v>140</v>
      </c>
      <c r="J98" s="16" t="s">
        <v>107</v>
      </c>
      <c r="K98" s="16">
        <v>10</v>
      </c>
      <c r="L98" s="16">
        <v>1</v>
      </c>
      <c r="M98" s="24">
        <f t="shared" si="0"/>
        <v>11</v>
      </c>
      <c r="N98" s="57" t="e">
        <f>M98/#REF!</f>
        <v>#REF!</v>
      </c>
      <c r="O98" s="16"/>
      <c r="P98" s="58"/>
      <c r="Q98" s="58"/>
      <c r="T98" s="19"/>
      <c r="U98" s="19"/>
      <c r="V98" s="19"/>
      <c r="W98" s="19"/>
      <c r="X98" s="19"/>
      <c r="Y98" s="19"/>
      <c r="Z98" s="19"/>
      <c r="AA98" s="19"/>
      <c r="AB98" s="19"/>
      <c r="AC98" s="19"/>
      <c r="AD98" s="19"/>
      <c r="AE98" s="19"/>
      <c r="AF98" s="19"/>
      <c r="AG98" s="19"/>
      <c r="AH98" s="19"/>
      <c r="AI98" s="19"/>
      <c r="AJ98" s="19"/>
    </row>
    <row r="99" spans="1:36" ht="13.2">
      <c r="A99" s="25" t="s">
        <v>349</v>
      </c>
      <c r="B99" s="4" t="s">
        <v>363</v>
      </c>
      <c r="C99" s="16" t="s">
        <v>364</v>
      </c>
      <c r="D99" s="46" t="s">
        <v>443</v>
      </c>
      <c r="E99" s="46" t="s">
        <v>231</v>
      </c>
      <c r="F99" s="16" t="s">
        <v>140</v>
      </c>
      <c r="G99" s="91">
        <v>0.69444444444444442</v>
      </c>
      <c r="H99" s="51">
        <v>0</v>
      </c>
      <c r="I99" s="16" t="s">
        <v>140</v>
      </c>
      <c r="J99" s="16" t="s">
        <v>107</v>
      </c>
      <c r="K99" s="16">
        <v>11</v>
      </c>
      <c r="L99" s="16" t="s">
        <v>29</v>
      </c>
      <c r="M99" s="24">
        <f t="shared" si="0"/>
        <v>11</v>
      </c>
      <c r="N99" s="57" t="e">
        <f>M99/#REF!</f>
        <v>#REF!</v>
      </c>
      <c r="O99" s="16"/>
      <c r="P99" s="58"/>
      <c r="Q99" s="58"/>
      <c r="T99" s="19"/>
      <c r="U99" s="19"/>
      <c r="V99" s="19"/>
      <c r="W99" s="19"/>
      <c r="X99" s="19"/>
      <c r="Y99" s="19"/>
      <c r="Z99" s="19"/>
      <c r="AA99" s="19"/>
      <c r="AB99" s="19"/>
      <c r="AC99" s="19"/>
      <c r="AD99" s="19"/>
      <c r="AE99" s="19"/>
      <c r="AF99" s="19"/>
      <c r="AG99" s="19"/>
      <c r="AH99" s="19"/>
      <c r="AI99" s="19"/>
      <c r="AJ99" s="19"/>
    </row>
    <row r="100" spans="1:36" ht="13.2">
      <c r="A100" s="25" t="s">
        <v>349</v>
      </c>
      <c r="B100" s="16" t="s">
        <v>77</v>
      </c>
      <c r="C100" s="16" t="s">
        <v>79</v>
      </c>
      <c r="D100" s="46" t="s">
        <v>444</v>
      </c>
      <c r="E100" s="46" t="s">
        <v>231</v>
      </c>
      <c r="F100" s="16" t="s">
        <v>107</v>
      </c>
      <c r="G100" s="91"/>
      <c r="H100" s="51"/>
      <c r="I100" s="16" t="s">
        <v>107</v>
      </c>
      <c r="J100" s="16" t="s">
        <v>107</v>
      </c>
      <c r="K100" s="16" t="s">
        <v>29</v>
      </c>
      <c r="L100" s="16" t="s">
        <v>29</v>
      </c>
      <c r="M100" s="24">
        <f t="shared" si="0"/>
        <v>0</v>
      </c>
      <c r="N100" s="57" t="e">
        <f>M100/#REF!</f>
        <v>#REF!</v>
      </c>
      <c r="O100" s="16" t="s">
        <v>592</v>
      </c>
      <c r="P100" s="58"/>
      <c r="Q100" s="58"/>
      <c r="T100" s="19"/>
      <c r="U100" s="19"/>
      <c r="V100" s="19"/>
      <c r="W100" s="19"/>
      <c r="X100" s="19"/>
      <c r="Y100" s="19"/>
      <c r="Z100" s="19"/>
      <c r="AA100" s="19"/>
      <c r="AB100" s="19"/>
      <c r="AC100" s="19"/>
      <c r="AD100" s="19"/>
      <c r="AE100" s="19"/>
      <c r="AF100" s="19"/>
      <c r="AG100" s="19"/>
      <c r="AH100" s="19"/>
      <c r="AI100" s="19"/>
      <c r="AJ100" s="19"/>
    </row>
  </sheetData>
  <customSheetViews>
    <customSheetView guid="{822965C4-1A2A-43ED-ADA6-DA5DFD6C18ED}" filter="1" showAutoFilter="1">
      <pageMargins left="0.7" right="0.7" top="0.75" bottom="0.75" header="0.3" footer="0.3"/>
      <autoFilter ref="A4:P103" xr:uid="{00000000-0000-0000-0000-000000000000}">
        <sortState ref="A4:P103">
          <sortCondition ref="A4:A103"/>
          <sortCondition ref="B4:B103"/>
          <sortCondition ref="E4:E103"/>
        </sortState>
      </autoFilter>
    </customSheetView>
    <customSheetView guid="{822965C4-1A2A-43ED-ADA6-DA5DFD6C18ED}" filter="1" showAutoFilter="1">
      <pageMargins left="0.7" right="0.7" top="0.75" bottom="0.75" header="0.3" footer="0.3"/>
      <autoFilter ref="A4:O103" xr:uid="{00000000-0000-0000-0000-000000000000}"/>
    </customSheetView>
  </customSheetViews>
  <conditionalFormatting sqref="F2:F100 I2:J100">
    <cfRule type="containsBlanks" dxfId="84" priority="1">
      <formula>LEN(TRIM(F2))=0</formula>
    </cfRule>
  </conditionalFormatting>
  <conditionalFormatting sqref="F2:F100 I2:J100">
    <cfRule type="containsText" dxfId="83" priority="2" operator="containsText" text="Yes">
      <formula>NOT(ISERROR(SEARCH(("Yes"),(F2))))</formula>
    </cfRule>
  </conditionalFormatting>
  <conditionalFormatting sqref="F2:F100 I2:J100">
    <cfRule type="containsText" dxfId="82" priority="3" operator="containsText" text="No">
      <formula>NOT(ISERROR(SEARCH(("No"),(F2))))</formula>
    </cfRule>
  </conditionalFormatting>
  <conditionalFormatting sqref="H2:H100">
    <cfRule type="containsBlanks" dxfId="81" priority="4">
      <formula>LEN(TRIM(H2))=0</formula>
    </cfRule>
  </conditionalFormatting>
  <conditionalFormatting sqref="H2:H100">
    <cfRule type="cellIs" dxfId="80" priority="5" operator="between">
      <formula>5</formula>
      <formula>15</formula>
    </cfRule>
  </conditionalFormatting>
  <conditionalFormatting sqref="H2:H100">
    <cfRule type="cellIs" dxfId="79" priority="6" operator="greaterThan">
      <formula>15</formula>
    </cfRule>
  </conditionalFormatting>
  <conditionalFormatting sqref="H2:H100">
    <cfRule type="cellIs" dxfId="78" priority="7" operator="between">
      <formula>0</formula>
      <formula>4</formula>
    </cfRule>
  </conditionalFormatting>
  <conditionalFormatting sqref="G2:G100">
    <cfRule type="notContainsBlanks" dxfId="77" priority="8">
      <formula>LEN(TRIM(G2))&gt;0</formula>
    </cfRule>
  </conditionalFormatting>
  <conditionalFormatting sqref="J2:J100 K2:K10 L2:L27 N2:N100 K12:K100 L29:L100 I40">
    <cfRule type="cellIs" dxfId="76" priority="9" operator="greaterThan">
      <formula>0</formula>
    </cfRule>
  </conditionalFormatting>
  <dataValidations count="1">
    <dataValidation type="list" allowBlank="1" sqref="F2:F100 I2:J100" xr:uid="{00000000-0002-0000-0900-000000000000}">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9900"/>
    <outlinePr summaryBelow="0" summaryRight="0"/>
  </sheetPr>
  <dimension ref="A1:AJ102"/>
  <sheetViews>
    <sheetView workbookViewId="0">
      <pane xSplit="2" ySplit="1" topLeftCell="C2" activePane="bottomRight" state="frozen"/>
      <selection pane="topRight" activeCell="C1" sqref="C1"/>
      <selection pane="bottomLeft" activeCell="A5" sqref="A5"/>
      <selection pane="bottomRight" activeCell="K10" sqref="K10"/>
    </sheetView>
  </sheetViews>
  <sheetFormatPr defaultColWidth="14.44140625" defaultRowHeight="15.75" customHeight="1"/>
  <cols>
    <col min="1" max="1" width="24.44140625" customWidth="1"/>
    <col min="2" max="2" width="26.6640625" customWidth="1"/>
    <col min="3" max="3" width="29.33203125" customWidth="1"/>
    <col min="4" max="4" width="15.88671875" customWidth="1"/>
    <col min="5" max="5" width="10.6640625" customWidth="1"/>
    <col min="6" max="6" width="11.44140625" customWidth="1"/>
    <col min="7" max="8" width="10.44140625" customWidth="1"/>
    <col min="9" max="9" width="11.5546875" customWidth="1"/>
    <col min="10" max="13" width="10" customWidth="1"/>
    <col min="14" max="14" width="11.109375" customWidth="1"/>
    <col min="15" max="15" width="77" customWidth="1"/>
    <col min="16" max="17" width="35.88671875" customWidth="1"/>
    <col min="18" max="18" width="15.33203125" customWidth="1"/>
  </cols>
  <sheetData>
    <row r="1" spans="1:36" ht="52.8">
      <c r="A1" s="8" t="s">
        <v>15</v>
      </c>
      <c r="B1" s="9" t="s">
        <v>16</v>
      </c>
      <c r="C1" s="9" t="s">
        <v>17</v>
      </c>
      <c r="D1" s="9" t="s">
        <v>102</v>
      </c>
      <c r="E1" s="9" t="s">
        <v>103</v>
      </c>
      <c r="F1" s="9" t="s">
        <v>104</v>
      </c>
      <c r="G1" s="8" t="s">
        <v>105</v>
      </c>
      <c r="H1" s="9" t="s">
        <v>106</v>
      </c>
      <c r="I1" s="9" t="s">
        <v>108</v>
      </c>
      <c r="J1" s="9" t="s">
        <v>109</v>
      </c>
      <c r="K1" s="9" t="s">
        <v>110</v>
      </c>
      <c r="L1" s="9" t="s">
        <v>112</v>
      </c>
      <c r="M1" s="9" t="s">
        <v>113</v>
      </c>
      <c r="N1" s="8" t="s">
        <v>115</v>
      </c>
      <c r="O1" s="9" t="s">
        <v>116</v>
      </c>
      <c r="P1" s="9"/>
      <c r="Q1" s="9"/>
      <c r="R1" s="43"/>
      <c r="S1" s="43"/>
      <c r="T1" s="15"/>
      <c r="U1" s="15"/>
      <c r="V1" s="15"/>
      <c r="W1" s="15"/>
      <c r="X1" s="15"/>
      <c r="Y1" s="15"/>
      <c r="Z1" s="15"/>
      <c r="AA1" s="15"/>
      <c r="AB1" s="15"/>
      <c r="AC1" s="15"/>
      <c r="AD1" s="15"/>
      <c r="AE1" s="15"/>
      <c r="AF1" s="15"/>
      <c r="AG1" s="15"/>
      <c r="AH1" s="15"/>
      <c r="AI1" s="15"/>
      <c r="AJ1" s="15"/>
    </row>
    <row r="2" spans="1:36" ht="13.2">
      <c r="A2" s="16" t="s">
        <v>26</v>
      </c>
      <c r="B2" s="16" t="s">
        <v>27</v>
      </c>
      <c r="C2" s="16" t="s">
        <v>28</v>
      </c>
      <c r="D2" s="46" t="s">
        <v>122</v>
      </c>
      <c r="E2" s="46" t="s">
        <v>123</v>
      </c>
      <c r="F2" s="16" t="s">
        <v>140</v>
      </c>
      <c r="G2" s="49">
        <v>0.5625</v>
      </c>
      <c r="H2" s="51">
        <v>0</v>
      </c>
      <c r="I2" s="16" t="s">
        <v>140</v>
      </c>
      <c r="J2" s="16" t="s">
        <v>107</v>
      </c>
      <c r="K2" s="16">
        <v>5</v>
      </c>
      <c r="L2" s="16">
        <v>0</v>
      </c>
      <c r="M2" s="24">
        <f t="shared" ref="M2:M70" si="0">SUMIFS(K2:L2,K2:L2,"&lt;&gt;*NA*")</f>
        <v>5</v>
      </c>
      <c r="N2" s="57" t="e">
        <f>M2/#REF!</f>
        <v>#REF!</v>
      </c>
      <c r="O2" s="16"/>
      <c r="P2" s="58"/>
      <c r="Q2" s="58"/>
      <c r="T2" s="19"/>
      <c r="U2" s="19"/>
      <c r="V2" s="19"/>
      <c r="W2" s="19"/>
      <c r="X2" s="19"/>
      <c r="Y2" s="19"/>
      <c r="Z2" s="19"/>
      <c r="AA2" s="19"/>
      <c r="AB2" s="19"/>
      <c r="AC2" s="19"/>
      <c r="AD2" s="19"/>
      <c r="AE2" s="19"/>
      <c r="AF2" s="19"/>
      <c r="AG2" s="19"/>
      <c r="AH2" s="19"/>
      <c r="AI2" s="19"/>
      <c r="AJ2" s="19"/>
    </row>
    <row r="3" spans="1:36" ht="13.2">
      <c r="A3" s="16" t="s">
        <v>26</v>
      </c>
      <c r="B3" s="16" t="s">
        <v>30</v>
      </c>
      <c r="C3" s="16" t="s">
        <v>31</v>
      </c>
      <c r="D3" s="46" t="s">
        <v>139</v>
      </c>
      <c r="E3" s="46" t="s">
        <v>123</v>
      </c>
      <c r="F3" s="16" t="s">
        <v>140</v>
      </c>
      <c r="G3" s="49">
        <v>0.5625</v>
      </c>
      <c r="H3" s="51">
        <v>0</v>
      </c>
      <c r="I3" s="16" t="s">
        <v>140</v>
      </c>
      <c r="J3" s="16" t="s">
        <v>107</v>
      </c>
      <c r="K3" s="16">
        <v>4</v>
      </c>
      <c r="L3" s="16">
        <v>15</v>
      </c>
      <c r="M3" s="24">
        <f t="shared" si="0"/>
        <v>19</v>
      </c>
      <c r="N3" s="57" t="e">
        <f>M3/#REF!</f>
        <v>#REF!</v>
      </c>
      <c r="O3" s="19"/>
      <c r="P3" s="58"/>
      <c r="Q3" s="58"/>
      <c r="T3" s="19"/>
      <c r="U3" s="19"/>
      <c r="V3" s="19"/>
      <c r="W3" s="19"/>
      <c r="X3" s="19"/>
      <c r="Y3" s="19"/>
      <c r="Z3" s="19"/>
      <c r="AA3" s="19"/>
      <c r="AB3" s="19"/>
      <c r="AC3" s="19"/>
      <c r="AD3" s="19"/>
      <c r="AE3" s="19"/>
      <c r="AF3" s="19"/>
      <c r="AG3" s="19"/>
      <c r="AH3" s="19"/>
      <c r="AI3" s="19"/>
      <c r="AJ3" s="19"/>
    </row>
    <row r="4" spans="1:36" ht="13.2">
      <c r="A4" s="16" t="s">
        <v>26</v>
      </c>
      <c r="B4" s="16" t="s">
        <v>32</v>
      </c>
      <c r="C4" s="16" t="s">
        <v>33</v>
      </c>
      <c r="D4" s="46" t="s">
        <v>144</v>
      </c>
      <c r="E4" s="46" t="s">
        <v>123</v>
      </c>
      <c r="F4" s="16" t="s">
        <v>140</v>
      </c>
      <c r="G4" s="49">
        <v>0.5625</v>
      </c>
      <c r="H4" s="51">
        <v>0</v>
      </c>
      <c r="I4" s="16" t="s">
        <v>140</v>
      </c>
      <c r="J4" s="16" t="s">
        <v>107</v>
      </c>
      <c r="K4" s="16">
        <v>4</v>
      </c>
      <c r="L4" s="16">
        <v>0</v>
      </c>
      <c r="M4" s="24">
        <f t="shared" si="0"/>
        <v>4</v>
      </c>
      <c r="N4" s="57" t="e">
        <f>M4/#REF!</f>
        <v>#REF!</v>
      </c>
      <c r="O4" s="64"/>
      <c r="P4" s="58"/>
      <c r="Q4" s="58"/>
      <c r="T4" s="19"/>
      <c r="U4" s="19"/>
      <c r="V4" s="19"/>
      <c r="W4" s="19"/>
      <c r="X4" s="19"/>
      <c r="Y4" s="19"/>
      <c r="Z4" s="19"/>
      <c r="AA4" s="19"/>
      <c r="AB4" s="19"/>
      <c r="AC4" s="19"/>
      <c r="AD4" s="19"/>
      <c r="AE4" s="19"/>
      <c r="AF4" s="19"/>
      <c r="AG4" s="19"/>
      <c r="AH4" s="19"/>
      <c r="AI4" s="19"/>
      <c r="AJ4" s="19"/>
    </row>
    <row r="5" spans="1:36" ht="13.2">
      <c r="A5" s="16" t="s">
        <v>26</v>
      </c>
      <c r="B5" s="16" t="s">
        <v>35</v>
      </c>
      <c r="C5" s="16" t="s">
        <v>36</v>
      </c>
      <c r="D5" s="46" t="s">
        <v>150</v>
      </c>
      <c r="E5" s="46" t="s">
        <v>123</v>
      </c>
      <c r="F5" s="16" t="s">
        <v>140</v>
      </c>
      <c r="G5" s="49">
        <v>0.5625</v>
      </c>
      <c r="H5" s="51">
        <v>0</v>
      </c>
      <c r="I5" s="16" t="s">
        <v>140</v>
      </c>
      <c r="J5" s="16" t="s">
        <v>107</v>
      </c>
      <c r="K5" s="16">
        <v>2</v>
      </c>
      <c r="L5" s="16">
        <v>0</v>
      </c>
      <c r="M5" s="24">
        <f t="shared" si="0"/>
        <v>2</v>
      </c>
      <c r="N5" s="57" t="e">
        <f>M5/#REF!</f>
        <v>#REF!</v>
      </c>
      <c r="O5" s="19"/>
      <c r="P5" s="58"/>
      <c r="Q5" s="58"/>
      <c r="T5" s="19"/>
      <c r="U5" s="19"/>
      <c r="V5" s="19"/>
      <c r="W5" s="19"/>
      <c r="X5" s="19"/>
      <c r="Y5" s="19"/>
      <c r="Z5" s="19"/>
      <c r="AA5" s="19"/>
      <c r="AB5" s="19"/>
      <c r="AC5" s="19"/>
      <c r="AD5" s="19"/>
      <c r="AE5" s="19"/>
      <c r="AF5" s="19"/>
      <c r="AG5" s="19"/>
      <c r="AH5" s="19"/>
      <c r="AI5" s="19"/>
      <c r="AJ5" s="19"/>
    </row>
    <row r="6" spans="1:36" ht="13.2">
      <c r="A6" s="16" t="s">
        <v>26</v>
      </c>
      <c r="B6" s="4" t="s">
        <v>37</v>
      </c>
      <c r="C6" s="16" t="s">
        <v>38</v>
      </c>
      <c r="D6" s="46" t="s">
        <v>158</v>
      </c>
      <c r="E6" s="46" t="s">
        <v>159</v>
      </c>
      <c r="F6" s="16" t="s">
        <v>140</v>
      </c>
      <c r="G6" s="49">
        <v>0.60416666666666663</v>
      </c>
      <c r="H6" s="51">
        <v>0</v>
      </c>
      <c r="I6" s="16" t="s">
        <v>140</v>
      </c>
      <c r="J6" s="16" t="s">
        <v>107</v>
      </c>
      <c r="K6" s="16">
        <v>4</v>
      </c>
      <c r="L6" s="16">
        <v>0</v>
      </c>
      <c r="M6" s="24">
        <f t="shared" si="0"/>
        <v>4</v>
      </c>
      <c r="N6" s="57" t="e">
        <f>M6/#REF!</f>
        <v>#REF!</v>
      </c>
      <c r="O6" s="19"/>
      <c r="P6" s="58"/>
      <c r="Q6" s="58"/>
      <c r="T6" s="19"/>
      <c r="U6" s="19"/>
      <c r="V6" s="19"/>
      <c r="W6" s="19"/>
      <c r="X6" s="19"/>
      <c r="Y6" s="19"/>
      <c r="Z6" s="19"/>
      <c r="AA6" s="19"/>
      <c r="AB6" s="19"/>
      <c r="AC6" s="19"/>
      <c r="AD6" s="19"/>
      <c r="AE6" s="19"/>
      <c r="AF6" s="19"/>
      <c r="AG6" s="19"/>
      <c r="AH6" s="19"/>
      <c r="AI6" s="19"/>
      <c r="AJ6" s="19"/>
    </row>
    <row r="7" spans="1:36" ht="13.2">
      <c r="A7" s="16" t="s">
        <v>26</v>
      </c>
      <c r="B7" s="16" t="s">
        <v>39</v>
      </c>
      <c r="C7" s="16" t="s">
        <v>40</v>
      </c>
      <c r="D7" s="46" t="s">
        <v>163</v>
      </c>
      <c r="E7" s="46" t="s">
        <v>159</v>
      </c>
      <c r="F7" s="16" t="s">
        <v>140</v>
      </c>
      <c r="G7" s="49">
        <v>0.60416666666666663</v>
      </c>
      <c r="H7" s="51">
        <v>0</v>
      </c>
      <c r="I7" s="16" t="s">
        <v>140</v>
      </c>
      <c r="J7" s="16" t="s">
        <v>107</v>
      </c>
      <c r="K7" s="16">
        <v>0</v>
      </c>
      <c r="L7" s="16">
        <v>0</v>
      </c>
      <c r="M7" s="24">
        <f t="shared" si="0"/>
        <v>0</v>
      </c>
      <c r="N7" s="57" t="e">
        <f>M7/#REF!</f>
        <v>#REF!</v>
      </c>
      <c r="O7" s="19"/>
      <c r="P7" s="58"/>
      <c r="Q7" s="58"/>
      <c r="T7" s="19"/>
      <c r="U7" s="19"/>
      <c r="V7" s="19"/>
      <c r="W7" s="19"/>
      <c r="X7" s="19"/>
      <c r="Y7" s="19"/>
      <c r="Z7" s="19"/>
      <c r="AA7" s="19"/>
      <c r="AB7" s="19"/>
      <c r="AC7" s="19"/>
      <c r="AD7" s="19"/>
      <c r="AE7" s="19"/>
      <c r="AF7" s="19"/>
      <c r="AG7" s="19"/>
      <c r="AH7" s="19"/>
      <c r="AI7" s="19"/>
      <c r="AJ7" s="19"/>
    </row>
    <row r="8" spans="1:36" ht="13.2">
      <c r="A8" s="16" t="s">
        <v>26</v>
      </c>
      <c r="B8" s="16" t="s">
        <v>41</v>
      </c>
      <c r="C8" s="16" t="s">
        <v>42</v>
      </c>
      <c r="D8" s="46" t="s">
        <v>167</v>
      </c>
      <c r="E8" s="46" t="s">
        <v>159</v>
      </c>
      <c r="F8" s="16" t="s">
        <v>140</v>
      </c>
      <c r="G8" s="49">
        <v>0.60416666666666663</v>
      </c>
      <c r="H8" s="51">
        <v>0</v>
      </c>
      <c r="I8" s="16" t="s">
        <v>140</v>
      </c>
      <c r="J8" s="16" t="s">
        <v>107</v>
      </c>
      <c r="K8" s="16">
        <v>5</v>
      </c>
      <c r="L8" s="16">
        <v>0</v>
      </c>
      <c r="M8" s="24">
        <f t="shared" si="0"/>
        <v>5</v>
      </c>
      <c r="N8" s="57" t="e">
        <f>M8/#REF!</f>
        <v>#REF!</v>
      </c>
      <c r="O8" s="16"/>
      <c r="P8" s="58"/>
      <c r="Q8" s="58"/>
      <c r="T8" s="19"/>
      <c r="U8" s="19"/>
      <c r="V8" s="19"/>
      <c r="W8" s="19"/>
      <c r="X8" s="19"/>
      <c r="Y8" s="19"/>
      <c r="Z8" s="19"/>
      <c r="AA8" s="19"/>
      <c r="AB8" s="19"/>
      <c r="AC8" s="19"/>
      <c r="AD8" s="19"/>
      <c r="AE8" s="19"/>
      <c r="AF8" s="19"/>
      <c r="AG8" s="19"/>
      <c r="AH8" s="19"/>
      <c r="AI8" s="19"/>
      <c r="AJ8" s="19"/>
    </row>
    <row r="9" spans="1:36" ht="13.2">
      <c r="A9" s="25" t="s">
        <v>44</v>
      </c>
      <c r="B9" s="16" t="s">
        <v>46</v>
      </c>
      <c r="C9" s="16" t="s">
        <v>47</v>
      </c>
      <c r="D9" s="46" t="s">
        <v>173</v>
      </c>
      <c r="E9" s="46" t="s">
        <v>174</v>
      </c>
      <c r="F9" s="16" t="s">
        <v>140</v>
      </c>
      <c r="G9" s="82">
        <v>0.64930555555555558</v>
      </c>
      <c r="H9" s="79"/>
      <c r="I9" s="16" t="s">
        <v>140</v>
      </c>
      <c r="J9" s="16" t="s">
        <v>140</v>
      </c>
      <c r="K9" s="16">
        <v>5</v>
      </c>
      <c r="L9" s="16" t="s">
        <v>29</v>
      </c>
      <c r="M9" s="24">
        <f t="shared" si="0"/>
        <v>5</v>
      </c>
      <c r="N9" s="57" t="e">
        <f>M9/#REF!</f>
        <v>#REF!</v>
      </c>
      <c r="O9" s="19"/>
      <c r="P9" s="58"/>
      <c r="Q9" s="58"/>
      <c r="T9" s="19"/>
      <c r="U9" s="19"/>
      <c r="V9" s="19"/>
      <c r="W9" s="19"/>
      <c r="X9" s="19"/>
      <c r="Y9" s="19"/>
      <c r="Z9" s="19"/>
      <c r="AA9" s="19"/>
      <c r="AB9" s="19"/>
      <c r="AC9" s="19"/>
      <c r="AD9" s="19"/>
      <c r="AE9" s="19"/>
      <c r="AF9" s="19"/>
      <c r="AG9" s="19"/>
      <c r="AH9" s="19"/>
      <c r="AI9" s="19"/>
      <c r="AJ9" s="19"/>
    </row>
    <row r="10" spans="1:36" ht="13.2">
      <c r="A10" s="25" t="s">
        <v>44</v>
      </c>
      <c r="B10" s="16" t="s">
        <v>48</v>
      </c>
      <c r="C10" s="16" t="s">
        <v>49</v>
      </c>
      <c r="D10" s="46" t="s">
        <v>179</v>
      </c>
      <c r="E10" s="46" t="s">
        <v>174</v>
      </c>
      <c r="F10" s="16" t="s">
        <v>140</v>
      </c>
      <c r="G10" s="82">
        <v>0.64930555555555558</v>
      </c>
      <c r="H10" s="79"/>
      <c r="I10" s="16" t="s">
        <v>140</v>
      </c>
      <c r="J10" s="16" t="s">
        <v>107</v>
      </c>
      <c r="K10" s="16" t="s">
        <v>29</v>
      </c>
      <c r="L10" s="16">
        <v>2</v>
      </c>
      <c r="M10" s="24">
        <f t="shared" si="0"/>
        <v>2</v>
      </c>
      <c r="N10" s="57" t="e">
        <f>M10/#REF!</f>
        <v>#REF!</v>
      </c>
      <c r="O10" s="19"/>
      <c r="P10" s="58"/>
      <c r="Q10" s="58"/>
      <c r="T10" s="19"/>
      <c r="U10" s="19"/>
      <c r="V10" s="19"/>
      <c r="W10" s="19"/>
      <c r="X10" s="19"/>
      <c r="Y10" s="19"/>
      <c r="Z10" s="19"/>
      <c r="AA10" s="19"/>
      <c r="AB10" s="19"/>
      <c r="AC10" s="19"/>
      <c r="AD10" s="19"/>
      <c r="AE10" s="19"/>
      <c r="AF10" s="19"/>
      <c r="AG10" s="19"/>
      <c r="AH10" s="19"/>
      <c r="AI10" s="19"/>
      <c r="AJ10" s="19"/>
    </row>
    <row r="11" spans="1:36" ht="13.2">
      <c r="A11" s="25" t="s">
        <v>44</v>
      </c>
      <c r="B11" s="16" t="s">
        <v>54</v>
      </c>
      <c r="C11" s="16" t="s">
        <v>55</v>
      </c>
      <c r="D11" s="46" t="s">
        <v>182</v>
      </c>
      <c r="E11" s="46" t="s">
        <v>174</v>
      </c>
      <c r="F11" s="16" t="s">
        <v>140</v>
      </c>
      <c r="G11" s="82">
        <v>0.64930555555555558</v>
      </c>
      <c r="H11" s="79"/>
      <c r="I11" s="16" t="s">
        <v>140</v>
      </c>
      <c r="J11" s="16" t="s">
        <v>107</v>
      </c>
      <c r="K11" s="4" t="s">
        <v>29</v>
      </c>
      <c r="L11" s="16">
        <v>4</v>
      </c>
      <c r="M11" s="24">
        <f t="shared" si="0"/>
        <v>4</v>
      </c>
      <c r="N11" s="57" t="e">
        <f>M11/#REF!</f>
        <v>#REF!</v>
      </c>
      <c r="O11" s="19"/>
      <c r="P11" s="58"/>
      <c r="Q11" s="58"/>
      <c r="T11" s="19"/>
      <c r="U11" s="19"/>
      <c r="V11" s="19"/>
      <c r="W11" s="19"/>
      <c r="X11" s="19"/>
      <c r="Y11" s="19"/>
      <c r="Z11" s="19"/>
      <c r="AA11" s="19"/>
      <c r="AB11" s="19"/>
      <c r="AC11" s="19"/>
      <c r="AD11" s="19"/>
      <c r="AE11" s="19"/>
      <c r="AF11" s="19"/>
      <c r="AG11" s="19"/>
      <c r="AH11" s="19"/>
      <c r="AI11" s="19"/>
      <c r="AJ11" s="19"/>
    </row>
    <row r="12" spans="1:36" ht="13.2">
      <c r="A12" s="25" t="s">
        <v>44</v>
      </c>
      <c r="B12" s="16" t="s">
        <v>56</v>
      </c>
      <c r="C12" s="16" t="s">
        <v>57</v>
      </c>
      <c r="D12" s="46" t="s">
        <v>186</v>
      </c>
      <c r="E12" s="46" t="s">
        <v>174</v>
      </c>
      <c r="F12" s="16" t="s">
        <v>140</v>
      </c>
      <c r="G12" s="82">
        <v>0.64930555555555558</v>
      </c>
      <c r="H12" s="79"/>
      <c r="I12" s="16" t="s">
        <v>140</v>
      </c>
      <c r="J12" s="16" t="s">
        <v>107</v>
      </c>
      <c r="K12" s="16">
        <v>3</v>
      </c>
      <c r="L12" s="16">
        <v>4</v>
      </c>
      <c r="M12" s="24">
        <f t="shared" si="0"/>
        <v>7</v>
      </c>
      <c r="N12" s="57" t="e">
        <f>M12/#REF!</f>
        <v>#REF!</v>
      </c>
      <c r="O12" s="19"/>
      <c r="P12" s="58"/>
      <c r="Q12" s="58"/>
      <c r="T12" s="19"/>
      <c r="U12" s="19"/>
      <c r="V12" s="19"/>
      <c r="W12" s="19"/>
      <c r="X12" s="19"/>
      <c r="Y12" s="19"/>
      <c r="Z12" s="19"/>
      <c r="AA12" s="19"/>
      <c r="AB12" s="19"/>
      <c r="AC12" s="19"/>
      <c r="AD12" s="19"/>
      <c r="AE12" s="19"/>
      <c r="AF12" s="19"/>
      <c r="AG12" s="19"/>
      <c r="AH12" s="19"/>
      <c r="AI12" s="19"/>
      <c r="AJ12" s="19"/>
    </row>
    <row r="13" spans="1:36" ht="13.2">
      <c r="A13" s="25" t="s">
        <v>44</v>
      </c>
      <c r="B13" s="16" t="s">
        <v>58</v>
      </c>
      <c r="C13" s="16" t="s">
        <v>59</v>
      </c>
      <c r="D13" s="46" t="s">
        <v>193</v>
      </c>
      <c r="E13" s="46" t="s">
        <v>195</v>
      </c>
      <c r="F13" s="16" t="s">
        <v>140</v>
      </c>
      <c r="G13" s="49">
        <v>0.71875</v>
      </c>
      <c r="H13" s="51">
        <v>30</v>
      </c>
      <c r="I13" s="16" t="s">
        <v>140</v>
      </c>
      <c r="J13" s="16" t="s">
        <v>107</v>
      </c>
      <c r="K13" s="16" t="s">
        <v>29</v>
      </c>
      <c r="L13" s="16">
        <v>0</v>
      </c>
      <c r="M13" s="24">
        <f t="shared" si="0"/>
        <v>0</v>
      </c>
      <c r="N13" s="57" t="e">
        <f>M13/#REF!</f>
        <v>#REF!</v>
      </c>
      <c r="O13" s="19"/>
      <c r="P13" s="58"/>
      <c r="Q13" s="58"/>
      <c r="T13" s="19"/>
      <c r="U13" s="19"/>
      <c r="V13" s="19"/>
      <c r="W13" s="19"/>
      <c r="X13" s="19"/>
      <c r="Y13" s="19"/>
      <c r="Z13" s="19"/>
      <c r="AA13" s="19"/>
      <c r="AB13" s="19"/>
      <c r="AC13" s="19"/>
      <c r="AD13" s="19"/>
      <c r="AE13" s="19"/>
      <c r="AF13" s="19"/>
      <c r="AG13" s="19"/>
      <c r="AH13" s="19"/>
      <c r="AI13" s="19"/>
      <c r="AJ13" s="19"/>
    </row>
    <row r="14" spans="1:36" ht="13.2">
      <c r="A14" s="4" t="s">
        <v>44</v>
      </c>
      <c r="B14" s="16" t="s">
        <v>60</v>
      </c>
      <c r="C14" s="16" t="s">
        <v>61</v>
      </c>
      <c r="D14" s="46" t="s">
        <v>200</v>
      </c>
      <c r="E14" s="46" t="s">
        <v>195</v>
      </c>
      <c r="F14" s="16" t="s">
        <v>140</v>
      </c>
      <c r="G14" s="49">
        <v>0.69444444444444442</v>
      </c>
      <c r="H14" s="79"/>
      <c r="I14" s="16" t="s">
        <v>140</v>
      </c>
      <c r="J14" s="16" t="s">
        <v>107</v>
      </c>
      <c r="K14" s="16" t="s">
        <v>29</v>
      </c>
      <c r="L14" s="16" t="s">
        <v>29</v>
      </c>
      <c r="M14" s="24">
        <f t="shared" si="0"/>
        <v>0</v>
      </c>
      <c r="N14" s="57" t="e">
        <f>M14/#REF!</f>
        <v>#REF!</v>
      </c>
      <c r="O14" s="19"/>
      <c r="P14" s="58"/>
      <c r="Q14" s="58"/>
      <c r="T14" s="19"/>
      <c r="U14" s="19"/>
      <c r="V14" s="19"/>
      <c r="W14" s="19"/>
      <c r="X14" s="19"/>
      <c r="Y14" s="19"/>
      <c r="Z14" s="19"/>
      <c r="AA14" s="19"/>
      <c r="AB14" s="19"/>
      <c r="AC14" s="19"/>
      <c r="AD14" s="19"/>
      <c r="AE14" s="19"/>
      <c r="AF14" s="19"/>
      <c r="AG14" s="19"/>
      <c r="AH14" s="19"/>
      <c r="AI14" s="19"/>
      <c r="AJ14" s="19"/>
    </row>
    <row r="15" spans="1:36" ht="13.2">
      <c r="A15" s="25" t="s">
        <v>44</v>
      </c>
      <c r="B15" s="16" t="s">
        <v>62</v>
      </c>
      <c r="C15" s="16" t="s">
        <v>63</v>
      </c>
      <c r="D15" s="46" t="s">
        <v>207</v>
      </c>
      <c r="E15" s="46" t="s">
        <v>195</v>
      </c>
      <c r="F15" s="16" t="s">
        <v>140</v>
      </c>
      <c r="G15" s="49">
        <v>0.69444444444444442</v>
      </c>
      <c r="H15" s="79"/>
      <c r="I15" s="16" t="s">
        <v>140</v>
      </c>
      <c r="J15" s="16" t="s">
        <v>107</v>
      </c>
      <c r="K15" s="16">
        <v>2</v>
      </c>
      <c r="L15" s="16">
        <v>6</v>
      </c>
      <c r="M15" s="24">
        <f t="shared" si="0"/>
        <v>8</v>
      </c>
      <c r="N15" s="57" t="e">
        <f>M15/#REF!</f>
        <v>#REF!</v>
      </c>
      <c r="O15" s="16"/>
      <c r="P15" s="58"/>
      <c r="Q15" s="58"/>
      <c r="T15" s="19"/>
      <c r="U15" s="19"/>
      <c r="V15" s="19"/>
      <c r="W15" s="19"/>
      <c r="X15" s="19"/>
      <c r="Y15" s="19"/>
      <c r="Z15" s="19"/>
      <c r="AA15" s="19"/>
      <c r="AB15" s="19"/>
      <c r="AC15" s="19"/>
      <c r="AD15" s="19"/>
      <c r="AE15" s="19"/>
      <c r="AF15" s="19"/>
      <c r="AG15" s="19"/>
      <c r="AH15" s="19"/>
      <c r="AI15" s="19"/>
      <c r="AJ15" s="19"/>
    </row>
    <row r="16" spans="1:36" ht="13.2">
      <c r="A16" s="16" t="s">
        <v>64</v>
      </c>
      <c r="B16" s="16" t="s">
        <v>65</v>
      </c>
      <c r="C16" s="16" t="s">
        <v>66</v>
      </c>
      <c r="D16" s="46" t="s">
        <v>213</v>
      </c>
      <c r="E16" s="46" t="s">
        <v>214</v>
      </c>
      <c r="F16" s="16" t="s">
        <v>140</v>
      </c>
      <c r="G16" s="82">
        <v>0.64930555555555558</v>
      </c>
      <c r="H16" s="79"/>
      <c r="I16" s="16" t="s">
        <v>140</v>
      </c>
      <c r="J16" s="16" t="s">
        <v>140</v>
      </c>
      <c r="K16" s="16">
        <v>4</v>
      </c>
      <c r="L16" s="16" t="s">
        <v>29</v>
      </c>
      <c r="M16" s="24">
        <f t="shared" si="0"/>
        <v>4</v>
      </c>
      <c r="N16" s="57" t="e">
        <f>M16/#REF!</f>
        <v>#REF!</v>
      </c>
      <c r="O16" s="19"/>
      <c r="P16" s="58"/>
      <c r="Q16" s="58"/>
      <c r="T16" s="19"/>
      <c r="U16" s="19"/>
      <c r="V16" s="19"/>
      <c r="W16" s="19"/>
      <c r="X16" s="19"/>
      <c r="Y16" s="19"/>
      <c r="Z16" s="19"/>
      <c r="AA16" s="19"/>
      <c r="AB16" s="19"/>
      <c r="AC16" s="19"/>
      <c r="AD16" s="19"/>
      <c r="AE16" s="19"/>
      <c r="AF16" s="19"/>
      <c r="AG16" s="19"/>
      <c r="AH16" s="19"/>
      <c r="AI16" s="19"/>
      <c r="AJ16" s="19"/>
    </row>
    <row r="17" spans="1:36" ht="13.2">
      <c r="A17" s="16" t="s">
        <v>64</v>
      </c>
      <c r="B17" s="16" t="s">
        <v>68</v>
      </c>
      <c r="C17" s="16" t="s">
        <v>69</v>
      </c>
      <c r="D17" s="46" t="s">
        <v>218</v>
      </c>
      <c r="E17" s="46" t="s">
        <v>214</v>
      </c>
      <c r="F17" s="16" t="s">
        <v>140</v>
      </c>
      <c r="G17" s="72">
        <v>0.64583333333333337</v>
      </c>
      <c r="H17" s="51"/>
      <c r="I17" s="16" t="s">
        <v>140</v>
      </c>
      <c r="J17" s="16" t="s">
        <v>140</v>
      </c>
      <c r="K17" s="16">
        <v>5</v>
      </c>
      <c r="L17" s="16">
        <v>10</v>
      </c>
      <c r="M17" s="24">
        <f t="shared" si="0"/>
        <v>15</v>
      </c>
      <c r="N17" s="57" t="e">
        <f>M17/#REF!</f>
        <v>#REF!</v>
      </c>
      <c r="O17" s="16"/>
      <c r="P17" s="58"/>
      <c r="Q17" s="58"/>
      <c r="T17" s="19"/>
      <c r="U17" s="19"/>
      <c r="V17" s="19"/>
      <c r="W17" s="19"/>
      <c r="X17" s="19"/>
      <c r="Y17" s="19"/>
      <c r="Z17" s="19"/>
      <c r="AA17" s="19"/>
      <c r="AB17" s="19"/>
      <c r="AC17" s="19"/>
      <c r="AD17" s="19"/>
      <c r="AE17" s="19"/>
      <c r="AF17" s="19"/>
      <c r="AG17" s="19"/>
      <c r="AH17" s="19"/>
      <c r="AI17" s="19"/>
      <c r="AJ17" s="19"/>
    </row>
    <row r="18" spans="1:36" ht="13.2">
      <c r="A18" s="16" t="s">
        <v>64</v>
      </c>
      <c r="B18" s="16" t="s">
        <v>70</v>
      </c>
      <c r="C18" s="16" t="s">
        <v>71</v>
      </c>
      <c r="D18" s="46" t="s">
        <v>220</v>
      </c>
      <c r="E18" s="46" t="s">
        <v>214</v>
      </c>
      <c r="F18" s="16" t="s">
        <v>140</v>
      </c>
      <c r="G18" s="72">
        <v>0.65625</v>
      </c>
      <c r="H18" s="51"/>
      <c r="I18" s="16" t="s">
        <v>140</v>
      </c>
      <c r="J18" s="16" t="s">
        <v>107</v>
      </c>
      <c r="K18" s="16">
        <v>6</v>
      </c>
      <c r="L18" s="16">
        <v>12</v>
      </c>
      <c r="M18" s="24">
        <f t="shared" si="0"/>
        <v>18</v>
      </c>
      <c r="N18" s="57" t="e">
        <f>M18/#REF!</f>
        <v>#REF!</v>
      </c>
      <c r="O18" s="19"/>
      <c r="P18" s="58"/>
      <c r="Q18" s="58"/>
      <c r="T18" s="19"/>
      <c r="U18" s="19"/>
      <c r="V18" s="19"/>
      <c r="W18" s="19"/>
      <c r="X18" s="19"/>
      <c r="Y18" s="19"/>
      <c r="Z18" s="19"/>
      <c r="AA18" s="19"/>
      <c r="AB18" s="19"/>
      <c r="AC18" s="19"/>
      <c r="AD18" s="19"/>
      <c r="AE18" s="19"/>
      <c r="AF18" s="19"/>
      <c r="AG18" s="19"/>
      <c r="AH18" s="19"/>
      <c r="AI18" s="19"/>
      <c r="AJ18" s="19"/>
    </row>
    <row r="19" spans="1:36" ht="13.2">
      <c r="A19" s="16" t="s">
        <v>64</v>
      </c>
      <c r="B19" s="16" t="s">
        <v>72</v>
      </c>
      <c r="C19" s="16" t="s">
        <v>73</v>
      </c>
      <c r="D19" s="46" t="s">
        <v>225</v>
      </c>
      <c r="E19" s="46" t="s">
        <v>214</v>
      </c>
      <c r="F19" s="16" t="s">
        <v>140</v>
      </c>
      <c r="G19" s="72">
        <v>0.5625</v>
      </c>
      <c r="H19" s="51"/>
      <c r="I19" s="16" t="s">
        <v>140</v>
      </c>
      <c r="J19" s="16" t="s">
        <v>107</v>
      </c>
      <c r="K19" s="16">
        <v>3</v>
      </c>
      <c r="L19" s="16">
        <v>0</v>
      </c>
      <c r="M19" s="24">
        <f t="shared" si="0"/>
        <v>3</v>
      </c>
      <c r="N19" s="57" t="e">
        <f>M19/#REF!</f>
        <v>#REF!</v>
      </c>
      <c r="O19" s="19"/>
      <c r="P19" s="58"/>
      <c r="Q19" s="58"/>
      <c r="T19" s="19"/>
      <c r="U19" s="19"/>
      <c r="V19" s="19"/>
      <c r="W19" s="19"/>
      <c r="X19" s="19"/>
      <c r="Y19" s="19"/>
      <c r="Z19" s="19"/>
      <c r="AA19" s="19"/>
      <c r="AB19" s="19"/>
      <c r="AC19" s="19"/>
      <c r="AD19" s="19"/>
      <c r="AE19" s="19"/>
      <c r="AF19" s="19"/>
      <c r="AG19" s="19"/>
      <c r="AH19" s="19"/>
      <c r="AI19" s="19"/>
      <c r="AJ19" s="19"/>
    </row>
    <row r="20" spans="1:36" ht="13.2">
      <c r="A20" s="16" t="s">
        <v>64</v>
      </c>
      <c r="B20" s="16" t="s">
        <v>74</v>
      </c>
      <c r="C20" s="16" t="s">
        <v>75</v>
      </c>
      <c r="D20" s="46" t="s">
        <v>230</v>
      </c>
      <c r="E20" s="46" t="s">
        <v>231</v>
      </c>
      <c r="F20" s="16" t="s">
        <v>107</v>
      </c>
      <c r="G20" s="49"/>
      <c r="H20" s="51"/>
      <c r="I20" s="16"/>
      <c r="J20" s="16"/>
      <c r="K20" s="16" t="s">
        <v>29</v>
      </c>
      <c r="L20" s="16" t="s">
        <v>29</v>
      </c>
      <c r="M20" s="24">
        <f t="shared" si="0"/>
        <v>0</v>
      </c>
      <c r="N20" s="57" t="e">
        <f>M20/#REF!</f>
        <v>#REF!</v>
      </c>
      <c r="O20" s="19"/>
      <c r="P20" s="58"/>
      <c r="Q20" s="58"/>
      <c r="T20" s="19"/>
      <c r="U20" s="19"/>
      <c r="V20" s="19"/>
      <c r="W20" s="19"/>
      <c r="X20" s="19"/>
      <c r="Y20" s="19"/>
      <c r="Z20" s="19"/>
      <c r="AA20" s="19"/>
      <c r="AB20" s="19"/>
      <c r="AC20" s="19"/>
      <c r="AD20" s="19"/>
      <c r="AE20" s="19"/>
      <c r="AF20" s="19"/>
      <c r="AG20" s="19"/>
      <c r="AH20" s="19"/>
      <c r="AI20" s="19"/>
      <c r="AJ20" s="19"/>
    </row>
    <row r="21" spans="1:36" ht="13.2">
      <c r="A21" s="16" t="s">
        <v>64</v>
      </c>
      <c r="B21" s="16" t="s">
        <v>78</v>
      </c>
      <c r="C21" s="16" t="s">
        <v>80</v>
      </c>
      <c r="D21" s="46" t="s">
        <v>237</v>
      </c>
      <c r="E21" s="46" t="s">
        <v>231</v>
      </c>
      <c r="F21" s="16" t="s">
        <v>140</v>
      </c>
      <c r="G21" s="49">
        <v>0.69444444444444442</v>
      </c>
      <c r="H21" s="79"/>
      <c r="I21" s="16" t="s">
        <v>140</v>
      </c>
      <c r="J21" s="16" t="s">
        <v>107</v>
      </c>
      <c r="K21" s="16">
        <v>3</v>
      </c>
      <c r="L21" s="16">
        <v>0</v>
      </c>
      <c r="M21" s="24">
        <f t="shared" si="0"/>
        <v>3</v>
      </c>
      <c r="N21" s="57" t="e">
        <f>M21/#REF!</f>
        <v>#REF!</v>
      </c>
      <c r="O21" s="19"/>
      <c r="P21" s="58"/>
      <c r="Q21" s="58"/>
      <c r="T21" s="19"/>
      <c r="U21" s="19"/>
      <c r="V21" s="19"/>
      <c r="W21" s="19"/>
      <c r="X21" s="19"/>
      <c r="Y21" s="19"/>
      <c r="Z21" s="19"/>
      <c r="AA21" s="19"/>
      <c r="AB21" s="19"/>
      <c r="AC21" s="19"/>
      <c r="AD21" s="19"/>
      <c r="AE21" s="19"/>
      <c r="AF21" s="19"/>
      <c r="AG21" s="19"/>
      <c r="AH21" s="19"/>
      <c r="AI21" s="19"/>
      <c r="AJ21" s="19"/>
    </row>
    <row r="22" spans="1:36" ht="13.2">
      <c r="A22" s="16" t="s">
        <v>64</v>
      </c>
      <c r="B22" s="4" t="s">
        <v>81</v>
      </c>
      <c r="C22" s="16" t="s">
        <v>82</v>
      </c>
      <c r="D22" s="46" t="s">
        <v>241</v>
      </c>
      <c r="E22" s="46" t="s">
        <v>231</v>
      </c>
      <c r="F22" s="16" t="s">
        <v>140</v>
      </c>
      <c r="G22" s="49">
        <v>0.69444444444444442</v>
      </c>
      <c r="H22" s="79"/>
      <c r="I22" s="16" t="s">
        <v>140</v>
      </c>
      <c r="J22" s="16" t="s">
        <v>140</v>
      </c>
      <c r="K22" s="16">
        <v>2</v>
      </c>
      <c r="L22" s="16">
        <v>4</v>
      </c>
      <c r="M22" s="24">
        <f t="shared" si="0"/>
        <v>6</v>
      </c>
      <c r="N22" s="57" t="e">
        <f>M22/#REF!</f>
        <v>#REF!</v>
      </c>
      <c r="O22" s="19"/>
      <c r="P22" s="58"/>
      <c r="Q22" s="58"/>
      <c r="T22" s="19"/>
      <c r="U22" s="19"/>
      <c r="V22" s="19"/>
      <c r="W22" s="19"/>
      <c r="X22" s="19"/>
      <c r="Y22" s="19"/>
      <c r="Z22" s="19"/>
      <c r="AA22" s="19"/>
      <c r="AB22" s="19"/>
      <c r="AC22" s="19"/>
      <c r="AD22" s="19"/>
      <c r="AE22" s="19"/>
      <c r="AF22" s="19"/>
      <c r="AG22" s="19"/>
      <c r="AH22" s="19"/>
      <c r="AI22" s="19"/>
      <c r="AJ22" s="19"/>
    </row>
    <row r="23" spans="1:36" ht="13.2">
      <c r="A23" s="16" t="s">
        <v>64</v>
      </c>
      <c r="B23" s="16" t="s">
        <v>209</v>
      </c>
      <c r="C23" s="16" t="s">
        <v>210</v>
      </c>
      <c r="D23" s="46" t="s">
        <v>596</v>
      </c>
      <c r="E23" s="46" t="s">
        <v>231</v>
      </c>
      <c r="F23" s="16" t="s">
        <v>107</v>
      </c>
      <c r="G23" s="49"/>
      <c r="H23" s="79"/>
      <c r="I23" s="16"/>
      <c r="J23" s="16"/>
      <c r="K23" s="16" t="s">
        <v>29</v>
      </c>
      <c r="L23" s="16" t="s">
        <v>29</v>
      </c>
      <c r="M23" s="24">
        <f t="shared" si="0"/>
        <v>0</v>
      </c>
      <c r="N23" s="57" t="e">
        <f>M23/#REF!</f>
        <v>#REF!</v>
      </c>
      <c r="O23" s="19"/>
      <c r="P23" s="58"/>
      <c r="Q23" s="58"/>
      <c r="T23" s="19"/>
      <c r="U23" s="19"/>
      <c r="V23" s="19"/>
      <c r="W23" s="19"/>
      <c r="X23" s="19"/>
      <c r="Y23" s="19"/>
      <c r="Z23" s="19"/>
      <c r="AA23" s="19"/>
      <c r="AB23" s="19"/>
      <c r="AC23" s="19"/>
      <c r="AD23" s="19"/>
      <c r="AE23" s="19"/>
      <c r="AF23" s="19"/>
      <c r="AG23" s="19"/>
      <c r="AH23" s="19"/>
      <c r="AI23" s="19"/>
      <c r="AJ23" s="19"/>
    </row>
    <row r="24" spans="1:36" ht="13.2">
      <c r="A24" s="16" t="s">
        <v>84</v>
      </c>
      <c r="B24" s="16" t="s">
        <v>85</v>
      </c>
      <c r="C24" s="16" t="s">
        <v>86</v>
      </c>
      <c r="D24" s="46" t="s">
        <v>244</v>
      </c>
      <c r="E24" s="46" t="s">
        <v>245</v>
      </c>
      <c r="F24" s="16" t="s">
        <v>140</v>
      </c>
      <c r="G24" s="49">
        <v>0.5625</v>
      </c>
      <c r="H24" s="51"/>
      <c r="I24" s="51" t="s">
        <v>140</v>
      </c>
      <c r="J24" s="16" t="s">
        <v>140</v>
      </c>
      <c r="K24" s="16">
        <v>7</v>
      </c>
      <c r="L24" s="16" t="s">
        <v>29</v>
      </c>
      <c r="M24" s="24">
        <f t="shared" si="0"/>
        <v>7</v>
      </c>
      <c r="N24" s="57" t="e">
        <f>M24/#REF!</f>
        <v>#REF!</v>
      </c>
      <c r="O24" s="19"/>
      <c r="P24" s="58"/>
      <c r="Q24" s="58"/>
      <c r="T24" s="19"/>
      <c r="U24" s="19"/>
      <c r="V24" s="19"/>
      <c r="W24" s="19"/>
      <c r="X24" s="19"/>
      <c r="Y24" s="19"/>
      <c r="Z24" s="19"/>
      <c r="AA24" s="19"/>
      <c r="AB24" s="19"/>
      <c r="AC24" s="19"/>
      <c r="AD24" s="19"/>
      <c r="AE24" s="19"/>
      <c r="AF24" s="19"/>
      <c r="AG24" s="19"/>
      <c r="AH24" s="19"/>
      <c r="AI24" s="19"/>
      <c r="AJ24" s="19"/>
    </row>
    <row r="25" spans="1:36" ht="13.2">
      <c r="A25" s="16" t="s">
        <v>84</v>
      </c>
      <c r="B25" s="16" t="s">
        <v>91</v>
      </c>
      <c r="C25" s="16" t="s">
        <v>92</v>
      </c>
      <c r="D25" s="46" t="s">
        <v>251</v>
      </c>
      <c r="E25" s="46" t="s">
        <v>245</v>
      </c>
      <c r="F25" s="16" t="s">
        <v>140</v>
      </c>
      <c r="G25" s="49">
        <v>0.5625</v>
      </c>
      <c r="H25" s="51"/>
      <c r="I25" s="16" t="s">
        <v>140</v>
      </c>
      <c r="J25" s="16" t="s">
        <v>107</v>
      </c>
      <c r="K25" s="16" t="s">
        <v>29</v>
      </c>
      <c r="L25" s="16" t="s">
        <v>29</v>
      </c>
      <c r="M25" s="24">
        <f t="shared" si="0"/>
        <v>0</v>
      </c>
      <c r="N25" s="57" t="e">
        <f>M25/#REF!</f>
        <v>#REF!</v>
      </c>
      <c r="O25" s="19"/>
      <c r="P25" s="58"/>
      <c r="Q25" s="58"/>
      <c r="T25" s="19"/>
      <c r="U25" s="19"/>
      <c r="V25" s="19"/>
      <c r="W25" s="19"/>
      <c r="X25" s="19"/>
      <c r="Y25" s="19"/>
      <c r="Z25" s="19"/>
      <c r="AA25" s="19"/>
      <c r="AB25" s="19"/>
      <c r="AC25" s="19"/>
      <c r="AD25" s="19"/>
      <c r="AE25" s="19"/>
      <c r="AF25" s="19"/>
      <c r="AG25" s="19"/>
      <c r="AH25" s="19"/>
      <c r="AI25" s="19"/>
      <c r="AJ25" s="19"/>
    </row>
    <row r="26" spans="1:36" ht="13.2">
      <c r="A26" s="16" t="s">
        <v>84</v>
      </c>
      <c r="B26" s="16" t="s">
        <v>95</v>
      </c>
      <c r="C26" s="16" t="s">
        <v>96</v>
      </c>
      <c r="D26" s="46" t="s">
        <v>259</v>
      </c>
      <c r="E26" s="46" t="s">
        <v>245</v>
      </c>
      <c r="F26" s="16" t="s">
        <v>140</v>
      </c>
      <c r="G26" s="49">
        <v>0.5625</v>
      </c>
      <c r="H26" s="51"/>
      <c r="I26" s="16" t="s">
        <v>140</v>
      </c>
      <c r="J26" s="16" t="s">
        <v>140</v>
      </c>
      <c r="K26" s="16" t="s">
        <v>29</v>
      </c>
      <c r="L26" s="16">
        <v>9</v>
      </c>
      <c r="M26" s="24">
        <f t="shared" si="0"/>
        <v>9</v>
      </c>
      <c r="N26" s="57" t="e">
        <f>M26/#REF!</f>
        <v>#REF!</v>
      </c>
      <c r="O26" s="16"/>
      <c r="P26" s="58"/>
      <c r="Q26" s="58"/>
      <c r="T26" s="19"/>
      <c r="U26" s="19"/>
      <c r="V26" s="19"/>
      <c r="W26" s="19"/>
      <c r="X26" s="19"/>
      <c r="Y26" s="19"/>
      <c r="Z26" s="19"/>
      <c r="AA26" s="19"/>
      <c r="AB26" s="19"/>
      <c r="AC26" s="19"/>
      <c r="AD26" s="19"/>
      <c r="AE26" s="19"/>
      <c r="AF26" s="19"/>
      <c r="AG26" s="19"/>
      <c r="AH26" s="19"/>
      <c r="AI26" s="19"/>
      <c r="AJ26" s="19"/>
    </row>
    <row r="27" spans="1:36" ht="13.2">
      <c r="A27" s="16" t="s">
        <v>84</v>
      </c>
      <c r="B27" s="16" t="s">
        <v>99</v>
      </c>
      <c r="C27" s="16" t="s">
        <v>100</v>
      </c>
      <c r="D27" s="46" t="s">
        <v>262</v>
      </c>
      <c r="E27" s="46" t="s">
        <v>245</v>
      </c>
      <c r="F27" s="16" t="s">
        <v>140</v>
      </c>
      <c r="G27" s="49">
        <v>0.5625</v>
      </c>
      <c r="H27" s="51"/>
      <c r="I27" s="16" t="s">
        <v>140</v>
      </c>
      <c r="J27" s="16" t="s">
        <v>107</v>
      </c>
      <c r="K27" s="16">
        <v>4</v>
      </c>
      <c r="L27" s="16">
        <v>0</v>
      </c>
      <c r="M27" s="24">
        <f t="shared" si="0"/>
        <v>4</v>
      </c>
      <c r="N27" s="57" t="e">
        <f>M27/#REF!</f>
        <v>#REF!</v>
      </c>
      <c r="O27" s="19"/>
      <c r="P27" s="58"/>
      <c r="Q27" s="58"/>
      <c r="T27" s="19"/>
      <c r="U27" s="19"/>
      <c r="V27" s="19"/>
      <c r="W27" s="19"/>
      <c r="X27" s="19"/>
      <c r="Y27" s="19"/>
      <c r="Z27" s="19"/>
      <c r="AA27" s="19"/>
      <c r="AB27" s="19"/>
      <c r="AC27" s="19"/>
      <c r="AD27" s="19"/>
      <c r="AE27" s="19"/>
      <c r="AF27" s="19"/>
      <c r="AG27" s="19"/>
      <c r="AH27" s="19"/>
      <c r="AI27" s="19"/>
      <c r="AJ27" s="19"/>
    </row>
    <row r="28" spans="1:36" ht="13.2">
      <c r="A28" s="16" t="s">
        <v>84</v>
      </c>
      <c r="B28" s="16" t="s">
        <v>111</v>
      </c>
      <c r="C28" s="16" t="s">
        <v>114</v>
      </c>
      <c r="D28" s="46" t="s">
        <v>271</v>
      </c>
      <c r="E28" s="46" t="s">
        <v>272</v>
      </c>
      <c r="F28" s="16" t="s">
        <v>140</v>
      </c>
      <c r="G28" s="91">
        <v>0.60763888888888884</v>
      </c>
      <c r="H28" s="51"/>
      <c r="I28" s="16" t="s">
        <v>140</v>
      </c>
      <c r="J28" s="16" t="s">
        <v>107</v>
      </c>
      <c r="K28" s="16">
        <v>6</v>
      </c>
      <c r="L28" s="16">
        <v>0</v>
      </c>
      <c r="M28" s="24">
        <f t="shared" si="0"/>
        <v>6</v>
      </c>
      <c r="N28" s="57" t="e">
        <f>M28/#REF!</f>
        <v>#REF!</v>
      </c>
      <c r="O28" s="19"/>
      <c r="P28" s="58"/>
      <c r="Q28" s="58"/>
      <c r="T28" s="19"/>
      <c r="U28" s="19"/>
      <c r="V28" s="19"/>
      <c r="W28" s="19"/>
      <c r="X28" s="19"/>
      <c r="Y28" s="19"/>
      <c r="Z28" s="19"/>
      <c r="AA28" s="19"/>
      <c r="AB28" s="19"/>
      <c r="AC28" s="19"/>
      <c r="AD28" s="19"/>
      <c r="AE28" s="19"/>
      <c r="AF28" s="19"/>
      <c r="AG28" s="19"/>
      <c r="AH28" s="19"/>
      <c r="AI28" s="19"/>
      <c r="AJ28" s="19"/>
    </row>
    <row r="29" spans="1:36" ht="13.2">
      <c r="A29" s="16" t="s">
        <v>84</v>
      </c>
      <c r="B29" s="16" t="s">
        <v>120</v>
      </c>
      <c r="C29" s="16" t="s">
        <v>121</v>
      </c>
      <c r="D29" s="46" t="s">
        <v>275</v>
      </c>
      <c r="E29" s="46" t="s">
        <v>272</v>
      </c>
      <c r="F29" s="16" t="s">
        <v>140</v>
      </c>
      <c r="G29" s="91">
        <v>0.60763888888888884</v>
      </c>
      <c r="H29" s="51"/>
      <c r="I29" s="16" t="s">
        <v>140</v>
      </c>
      <c r="J29" s="16" t="s">
        <v>140</v>
      </c>
      <c r="K29" s="16">
        <v>7</v>
      </c>
      <c r="L29" s="16" t="s">
        <v>29</v>
      </c>
      <c r="M29" s="24">
        <f t="shared" si="0"/>
        <v>7</v>
      </c>
      <c r="N29" s="57" t="e">
        <f>M29/#REF!</f>
        <v>#REF!</v>
      </c>
      <c r="O29" s="19"/>
      <c r="P29" s="58"/>
      <c r="Q29" s="58"/>
      <c r="T29" s="19"/>
      <c r="U29" s="19"/>
      <c r="V29" s="19"/>
      <c r="W29" s="19"/>
      <c r="X29" s="19"/>
      <c r="Y29" s="19"/>
      <c r="Z29" s="19"/>
      <c r="AA29" s="19"/>
      <c r="AB29" s="19"/>
      <c r="AC29" s="19"/>
      <c r="AD29" s="19"/>
      <c r="AE29" s="19"/>
      <c r="AF29" s="19"/>
      <c r="AG29" s="19"/>
      <c r="AH29" s="19"/>
      <c r="AI29" s="19"/>
      <c r="AJ29" s="19"/>
    </row>
    <row r="30" spans="1:36" ht="13.2">
      <c r="A30" s="16" t="s">
        <v>84</v>
      </c>
      <c r="B30" s="16" t="s">
        <v>124</v>
      </c>
      <c r="C30" s="16" t="s">
        <v>125</v>
      </c>
      <c r="D30" s="46" t="s">
        <v>276</v>
      </c>
      <c r="E30" s="46" t="s">
        <v>272</v>
      </c>
      <c r="F30" s="16" t="s">
        <v>140</v>
      </c>
      <c r="G30" s="91">
        <v>0.60763888888888884</v>
      </c>
      <c r="H30" s="79"/>
      <c r="I30" s="16" t="s">
        <v>140</v>
      </c>
      <c r="J30" s="16" t="s">
        <v>140</v>
      </c>
      <c r="K30" s="16">
        <v>6</v>
      </c>
      <c r="L30" s="152">
        <v>15.5</v>
      </c>
      <c r="M30" s="24">
        <f t="shared" si="0"/>
        <v>21.5</v>
      </c>
      <c r="N30" s="57" t="e">
        <f>M30/#REF!</f>
        <v>#REF!</v>
      </c>
      <c r="O30" s="19"/>
      <c r="P30" s="58"/>
      <c r="Q30" s="58"/>
      <c r="T30" s="19"/>
      <c r="U30" s="19"/>
      <c r="V30" s="19"/>
      <c r="W30" s="19"/>
      <c r="X30" s="19"/>
      <c r="Y30" s="19"/>
      <c r="Z30" s="19"/>
      <c r="AA30" s="19"/>
      <c r="AB30" s="19"/>
      <c r="AC30" s="19"/>
      <c r="AD30" s="19"/>
      <c r="AE30" s="19"/>
      <c r="AF30" s="19"/>
      <c r="AG30" s="19"/>
      <c r="AH30" s="19"/>
      <c r="AI30" s="19"/>
      <c r="AJ30" s="19"/>
    </row>
    <row r="31" spans="1:36" ht="13.2">
      <c r="A31" s="16" t="s">
        <v>84</v>
      </c>
      <c r="B31" s="25" t="s">
        <v>126</v>
      </c>
      <c r="C31" s="16" t="s">
        <v>127</v>
      </c>
      <c r="D31" s="46" t="s">
        <v>279</v>
      </c>
      <c r="E31" s="46" t="s">
        <v>272</v>
      </c>
      <c r="F31" s="16" t="s">
        <v>140</v>
      </c>
      <c r="G31" s="91">
        <v>0.60763888888888884</v>
      </c>
      <c r="H31" s="79"/>
      <c r="I31" s="16" t="s">
        <v>140</v>
      </c>
      <c r="J31" s="16" t="s">
        <v>107</v>
      </c>
      <c r="K31" s="16">
        <v>6</v>
      </c>
      <c r="L31" s="16">
        <v>0</v>
      </c>
      <c r="M31" s="24">
        <f t="shared" si="0"/>
        <v>6</v>
      </c>
      <c r="N31" s="57" t="e">
        <f>M31/#REF!</f>
        <v>#REF!</v>
      </c>
      <c r="O31" s="19"/>
      <c r="P31" s="58"/>
      <c r="Q31" s="58"/>
      <c r="T31" s="19"/>
      <c r="U31" s="19"/>
      <c r="V31" s="19"/>
      <c r="W31" s="19"/>
      <c r="X31" s="19"/>
      <c r="Y31" s="19"/>
      <c r="Z31" s="19"/>
      <c r="AA31" s="19"/>
      <c r="AB31" s="19"/>
      <c r="AC31" s="19"/>
      <c r="AD31" s="19"/>
      <c r="AE31" s="19"/>
      <c r="AF31" s="19"/>
      <c r="AG31" s="19"/>
      <c r="AH31" s="19"/>
      <c r="AI31" s="19"/>
      <c r="AJ31" s="19"/>
    </row>
    <row r="32" spans="1:36" ht="13.2">
      <c r="A32" s="16" t="s">
        <v>132</v>
      </c>
      <c r="B32" s="16" t="s">
        <v>133</v>
      </c>
      <c r="C32" s="16" t="s">
        <v>134</v>
      </c>
      <c r="D32" s="46" t="s">
        <v>289</v>
      </c>
      <c r="E32" s="46" t="s">
        <v>123</v>
      </c>
      <c r="F32" s="16" t="s">
        <v>140</v>
      </c>
      <c r="G32" s="91">
        <v>0.5625</v>
      </c>
      <c r="H32" s="51"/>
      <c r="I32" s="16" t="s">
        <v>140</v>
      </c>
      <c r="J32" s="16" t="s">
        <v>107</v>
      </c>
      <c r="K32" s="16">
        <v>4</v>
      </c>
      <c r="L32" s="16">
        <v>4</v>
      </c>
      <c r="M32" s="24">
        <f t="shared" si="0"/>
        <v>8</v>
      </c>
      <c r="N32" s="57" t="e">
        <f>M32/#REF!</f>
        <v>#REF!</v>
      </c>
      <c r="O32" s="16"/>
      <c r="P32" s="58"/>
      <c r="Q32" s="58"/>
      <c r="T32" s="19"/>
      <c r="U32" s="19"/>
      <c r="V32" s="19"/>
      <c r="W32" s="19"/>
      <c r="X32" s="19"/>
      <c r="Y32" s="19"/>
      <c r="Z32" s="19"/>
      <c r="AA32" s="19"/>
      <c r="AB32" s="19"/>
      <c r="AC32" s="19"/>
      <c r="AD32" s="19"/>
      <c r="AE32" s="19"/>
      <c r="AF32" s="19"/>
      <c r="AG32" s="19"/>
      <c r="AH32" s="19"/>
      <c r="AI32" s="19"/>
      <c r="AJ32" s="19"/>
    </row>
    <row r="33" spans="1:36" ht="13.2">
      <c r="A33" s="16" t="s">
        <v>132</v>
      </c>
      <c r="B33" s="16" t="s">
        <v>135</v>
      </c>
      <c r="C33" s="16" t="s">
        <v>136</v>
      </c>
      <c r="D33" s="46" t="s">
        <v>295</v>
      </c>
      <c r="E33" s="46" t="s">
        <v>123</v>
      </c>
      <c r="F33" s="16" t="s">
        <v>140</v>
      </c>
      <c r="G33" s="91">
        <v>0.56874999999999998</v>
      </c>
      <c r="H33" s="51">
        <v>9</v>
      </c>
      <c r="I33" s="16" t="s">
        <v>140</v>
      </c>
      <c r="J33" s="16" t="s">
        <v>107</v>
      </c>
      <c r="K33" s="16">
        <v>1</v>
      </c>
      <c r="L33" s="16">
        <v>0</v>
      </c>
      <c r="M33" s="24">
        <f t="shared" si="0"/>
        <v>1</v>
      </c>
      <c r="N33" s="57" t="e">
        <f>M33/#REF!</f>
        <v>#REF!</v>
      </c>
      <c r="O33" s="19"/>
      <c r="P33" s="58"/>
      <c r="Q33" s="58"/>
      <c r="T33" s="19"/>
      <c r="U33" s="19"/>
      <c r="V33" s="19"/>
      <c r="W33" s="19"/>
      <c r="X33" s="19"/>
      <c r="Y33" s="19"/>
      <c r="Z33" s="19"/>
      <c r="AA33" s="19"/>
      <c r="AB33" s="19"/>
      <c r="AC33" s="19"/>
      <c r="AD33" s="19"/>
      <c r="AE33" s="19"/>
      <c r="AF33" s="19"/>
      <c r="AG33" s="19"/>
      <c r="AH33" s="19"/>
      <c r="AI33" s="19"/>
      <c r="AJ33" s="19"/>
    </row>
    <row r="34" spans="1:36" ht="13.2">
      <c r="A34" s="16" t="s">
        <v>132</v>
      </c>
      <c r="B34" s="16" t="s">
        <v>87</v>
      </c>
      <c r="C34" s="16" t="s">
        <v>88</v>
      </c>
      <c r="D34" s="46" t="s">
        <v>298</v>
      </c>
      <c r="E34" s="46" t="s">
        <v>123</v>
      </c>
      <c r="F34" s="16" t="s">
        <v>140</v>
      </c>
      <c r="G34" s="91">
        <v>0.5625</v>
      </c>
      <c r="H34" s="51"/>
      <c r="I34" s="16" t="s">
        <v>140</v>
      </c>
      <c r="J34" s="16" t="s">
        <v>107</v>
      </c>
      <c r="K34" s="16">
        <v>5.5</v>
      </c>
      <c r="L34" s="16">
        <v>16</v>
      </c>
      <c r="M34" s="24">
        <f t="shared" si="0"/>
        <v>21.5</v>
      </c>
      <c r="N34" s="57" t="e">
        <f>M34/#REF!</f>
        <v>#REF!</v>
      </c>
      <c r="O34" s="36" t="s">
        <v>597</v>
      </c>
      <c r="P34" s="58"/>
      <c r="Q34" s="58"/>
      <c r="T34" s="19"/>
      <c r="U34" s="19"/>
      <c r="V34" s="19"/>
      <c r="W34" s="19"/>
      <c r="X34" s="19"/>
      <c r="Y34" s="19"/>
      <c r="Z34" s="19"/>
      <c r="AA34" s="19"/>
      <c r="AB34" s="19"/>
      <c r="AC34" s="19"/>
      <c r="AD34" s="19"/>
      <c r="AE34" s="19"/>
      <c r="AF34" s="19"/>
      <c r="AG34" s="19"/>
      <c r="AH34" s="19"/>
      <c r="AI34" s="19"/>
      <c r="AJ34" s="19"/>
    </row>
    <row r="35" spans="1:36" ht="13.2">
      <c r="A35" s="16" t="s">
        <v>132</v>
      </c>
      <c r="B35" s="16" t="s">
        <v>137</v>
      </c>
      <c r="C35" s="16" t="s">
        <v>138</v>
      </c>
      <c r="D35" s="46" t="s">
        <v>303</v>
      </c>
      <c r="E35" s="46" t="s">
        <v>123</v>
      </c>
      <c r="F35" s="16" t="s">
        <v>140</v>
      </c>
      <c r="G35" s="49">
        <v>0.56805555555555554</v>
      </c>
      <c r="H35" s="51">
        <v>8</v>
      </c>
      <c r="I35" s="16" t="s">
        <v>140</v>
      </c>
      <c r="J35" s="16" t="s">
        <v>140</v>
      </c>
      <c r="K35" s="16">
        <v>2</v>
      </c>
      <c r="L35" s="16">
        <v>0</v>
      </c>
      <c r="M35" s="24">
        <f t="shared" si="0"/>
        <v>2</v>
      </c>
      <c r="N35" s="57" t="e">
        <f>M35/#REF!</f>
        <v>#REF!</v>
      </c>
      <c r="O35" s="64"/>
      <c r="P35" s="58"/>
      <c r="Q35" s="58"/>
      <c r="T35" s="19"/>
      <c r="U35" s="19"/>
      <c r="V35" s="19"/>
      <c r="W35" s="19"/>
      <c r="X35" s="19"/>
      <c r="Y35" s="19"/>
      <c r="Z35" s="19"/>
      <c r="AA35" s="19"/>
      <c r="AB35" s="19"/>
      <c r="AC35" s="19"/>
      <c r="AD35" s="19"/>
      <c r="AE35" s="19"/>
      <c r="AF35" s="19"/>
      <c r="AG35" s="19"/>
      <c r="AH35" s="19"/>
      <c r="AI35" s="19"/>
      <c r="AJ35" s="19"/>
    </row>
    <row r="36" spans="1:36" ht="13.2">
      <c r="A36" s="16" t="s">
        <v>132</v>
      </c>
      <c r="B36" s="16" t="s">
        <v>141</v>
      </c>
      <c r="C36" s="16" t="s">
        <v>142</v>
      </c>
      <c r="D36" s="46" t="s">
        <v>308</v>
      </c>
      <c r="E36" s="46" t="s">
        <v>272</v>
      </c>
      <c r="F36" s="16" t="s">
        <v>140</v>
      </c>
      <c r="G36" s="91">
        <v>0.60763888888888884</v>
      </c>
      <c r="H36" s="79"/>
      <c r="I36" s="16" t="s">
        <v>140</v>
      </c>
      <c r="J36" s="16" t="s">
        <v>107</v>
      </c>
      <c r="K36" s="16">
        <v>3</v>
      </c>
      <c r="L36" s="16">
        <v>0</v>
      </c>
      <c r="M36" s="24">
        <f t="shared" si="0"/>
        <v>3</v>
      </c>
      <c r="N36" s="57" t="e">
        <f>M36/#REF!</f>
        <v>#REF!</v>
      </c>
      <c r="O36" s="16"/>
      <c r="P36" s="58"/>
      <c r="Q36" s="58"/>
      <c r="T36" s="19"/>
      <c r="U36" s="19"/>
      <c r="V36" s="19"/>
      <c r="W36" s="19"/>
      <c r="X36" s="19"/>
      <c r="Y36" s="19"/>
      <c r="Z36" s="19"/>
      <c r="AA36" s="19"/>
      <c r="AB36" s="19"/>
      <c r="AC36" s="19"/>
      <c r="AD36" s="19"/>
      <c r="AE36" s="19"/>
      <c r="AF36" s="19"/>
      <c r="AG36" s="19"/>
      <c r="AH36" s="19"/>
      <c r="AI36" s="19"/>
      <c r="AJ36" s="19"/>
    </row>
    <row r="37" spans="1:36" ht="13.2">
      <c r="A37" s="16" t="s">
        <v>132</v>
      </c>
      <c r="B37" s="16" t="s">
        <v>143</v>
      </c>
      <c r="C37" s="16" t="s">
        <v>145</v>
      </c>
      <c r="D37" s="46" t="s">
        <v>314</v>
      </c>
      <c r="E37" s="46" t="s">
        <v>272</v>
      </c>
      <c r="F37" s="16" t="s">
        <v>140</v>
      </c>
      <c r="G37" s="51" t="s">
        <v>29</v>
      </c>
      <c r="H37" s="51"/>
      <c r="I37" s="16" t="s">
        <v>140</v>
      </c>
      <c r="J37" s="16" t="s">
        <v>140</v>
      </c>
      <c r="K37" s="16">
        <v>3</v>
      </c>
      <c r="L37" s="16">
        <v>0</v>
      </c>
      <c r="M37" s="24">
        <f t="shared" si="0"/>
        <v>3</v>
      </c>
      <c r="N37" s="57" t="e">
        <f>M37/#REF!</f>
        <v>#REF!</v>
      </c>
      <c r="O37" s="16"/>
      <c r="P37" s="58"/>
      <c r="Q37" s="58"/>
      <c r="T37" s="19"/>
      <c r="U37" s="19"/>
      <c r="V37" s="19"/>
      <c r="W37" s="19"/>
      <c r="X37" s="19"/>
      <c r="Y37" s="19"/>
      <c r="Z37" s="19"/>
      <c r="AA37" s="19"/>
      <c r="AB37" s="19"/>
      <c r="AC37" s="19"/>
      <c r="AD37" s="19"/>
      <c r="AE37" s="19"/>
      <c r="AF37" s="19"/>
      <c r="AG37" s="19"/>
      <c r="AH37" s="19"/>
      <c r="AI37" s="19"/>
      <c r="AJ37" s="19"/>
    </row>
    <row r="38" spans="1:36" ht="13.2">
      <c r="A38" s="16" t="s">
        <v>132</v>
      </c>
      <c r="B38" s="16" t="s">
        <v>147</v>
      </c>
      <c r="C38" s="16" t="s">
        <v>148</v>
      </c>
      <c r="D38" s="46" t="s">
        <v>323</v>
      </c>
      <c r="E38" s="46" t="s">
        <v>272</v>
      </c>
      <c r="F38" s="16" t="s">
        <v>140</v>
      </c>
      <c r="G38" s="49">
        <v>0.60763888888888884</v>
      </c>
      <c r="H38" s="79"/>
      <c r="I38" s="16" t="s">
        <v>140</v>
      </c>
      <c r="J38" s="16" t="s">
        <v>140</v>
      </c>
      <c r="K38" s="16">
        <v>5</v>
      </c>
      <c r="L38" s="16">
        <v>12</v>
      </c>
      <c r="M38" s="24">
        <f t="shared" si="0"/>
        <v>17</v>
      </c>
      <c r="N38" s="57" t="e">
        <f>M38/#REF!</f>
        <v>#REF!</v>
      </c>
      <c r="O38" s="16"/>
      <c r="P38" s="58"/>
      <c r="Q38" s="58"/>
      <c r="T38" s="19"/>
      <c r="U38" s="19"/>
      <c r="V38" s="19"/>
      <c r="W38" s="19"/>
      <c r="X38" s="19"/>
      <c r="Y38" s="19"/>
      <c r="Z38" s="19"/>
      <c r="AA38" s="19"/>
      <c r="AB38" s="19"/>
      <c r="AC38" s="19"/>
      <c r="AD38" s="19"/>
      <c r="AE38" s="19"/>
      <c r="AF38" s="19"/>
      <c r="AG38" s="19"/>
      <c r="AH38" s="19"/>
      <c r="AI38" s="19"/>
      <c r="AJ38" s="19"/>
    </row>
    <row r="39" spans="1:36" ht="13.2">
      <c r="A39" s="16" t="s">
        <v>132</v>
      </c>
      <c r="B39" s="16" t="s">
        <v>149</v>
      </c>
      <c r="C39" s="16" t="s">
        <v>151</v>
      </c>
      <c r="D39" s="46" t="s">
        <v>327</v>
      </c>
      <c r="E39" s="46" t="s">
        <v>272</v>
      </c>
      <c r="F39" s="16" t="s">
        <v>140</v>
      </c>
      <c r="G39" s="49">
        <v>0.60763888888888884</v>
      </c>
      <c r="H39" s="51"/>
      <c r="I39" s="16" t="s">
        <v>140</v>
      </c>
      <c r="J39" s="16" t="s">
        <v>107</v>
      </c>
      <c r="K39" s="16" t="s">
        <v>29</v>
      </c>
      <c r="L39" s="16">
        <v>13</v>
      </c>
      <c r="M39" s="24">
        <f t="shared" si="0"/>
        <v>13</v>
      </c>
      <c r="N39" s="57" t="e">
        <f>M39/#REF!</f>
        <v>#REF!</v>
      </c>
      <c r="O39" s="16"/>
      <c r="P39" s="58"/>
      <c r="Q39" s="58"/>
      <c r="T39" s="19"/>
      <c r="U39" s="19"/>
      <c r="V39" s="19"/>
      <c r="W39" s="19"/>
      <c r="X39" s="19"/>
      <c r="Y39" s="19"/>
      <c r="Z39" s="19"/>
      <c r="AA39" s="19"/>
      <c r="AB39" s="19"/>
      <c r="AC39" s="19"/>
      <c r="AD39" s="19"/>
      <c r="AE39" s="19"/>
      <c r="AF39" s="19"/>
      <c r="AG39" s="19"/>
      <c r="AH39" s="19"/>
      <c r="AI39" s="19"/>
      <c r="AJ39" s="19"/>
    </row>
    <row r="40" spans="1:36" ht="13.2">
      <c r="A40" s="16" t="s">
        <v>155</v>
      </c>
      <c r="B40" s="16" t="s">
        <v>156</v>
      </c>
      <c r="C40" s="16" t="s">
        <v>157</v>
      </c>
      <c r="D40" s="46" t="s">
        <v>331</v>
      </c>
      <c r="E40" s="46" t="s">
        <v>332</v>
      </c>
      <c r="F40" s="16" t="s">
        <v>140</v>
      </c>
      <c r="G40" s="49">
        <v>0.60763888888888884</v>
      </c>
      <c r="H40" s="79"/>
      <c r="I40" s="16" t="s">
        <v>140</v>
      </c>
      <c r="J40" s="16" t="s">
        <v>107</v>
      </c>
      <c r="K40" s="16"/>
      <c r="L40" s="16"/>
      <c r="M40" s="24">
        <f t="shared" si="0"/>
        <v>0</v>
      </c>
      <c r="N40" s="57" t="e">
        <f>M40/#REF!</f>
        <v>#REF!</v>
      </c>
      <c r="O40" s="16" t="s">
        <v>598</v>
      </c>
      <c r="P40" s="58"/>
      <c r="Q40" s="58"/>
      <c r="T40" s="19"/>
      <c r="U40" s="19"/>
      <c r="V40" s="19"/>
      <c r="W40" s="19"/>
      <c r="X40" s="19"/>
      <c r="Y40" s="19"/>
      <c r="Z40" s="19"/>
      <c r="AA40" s="19"/>
      <c r="AB40" s="19"/>
      <c r="AC40" s="19"/>
      <c r="AD40" s="19"/>
      <c r="AE40" s="19"/>
      <c r="AF40" s="19"/>
      <c r="AG40" s="19"/>
      <c r="AH40" s="19"/>
      <c r="AI40" s="19"/>
      <c r="AJ40" s="19"/>
    </row>
    <row r="41" spans="1:36" ht="13.2">
      <c r="A41" s="16" t="s">
        <v>155</v>
      </c>
      <c r="B41" s="16" t="s">
        <v>160</v>
      </c>
      <c r="C41" s="16" t="s">
        <v>161</v>
      </c>
      <c r="D41" s="46" t="s">
        <v>337</v>
      </c>
      <c r="E41" s="46" t="s">
        <v>332</v>
      </c>
      <c r="F41" s="16" t="s">
        <v>140</v>
      </c>
      <c r="G41" s="49">
        <v>0.60763888888888884</v>
      </c>
      <c r="H41" s="79"/>
      <c r="I41" s="16" t="s">
        <v>140</v>
      </c>
      <c r="J41" s="16" t="s">
        <v>107</v>
      </c>
      <c r="K41" s="16" t="s">
        <v>29</v>
      </c>
      <c r="L41" s="16"/>
      <c r="M41" s="24">
        <f t="shared" si="0"/>
        <v>0</v>
      </c>
      <c r="N41" s="57" t="e">
        <f>M41/#REF!</f>
        <v>#REF!</v>
      </c>
      <c r="O41" s="19"/>
      <c r="P41" s="58"/>
      <c r="Q41" s="58"/>
      <c r="T41" s="19"/>
      <c r="U41" s="19"/>
      <c r="V41" s="19"/>
      <c r="W41" s="19"/>
      <c r="X41" s="19"/>
      <c r="Y41" s="19"/>
      <c r="Z41" s="19"/>
      <c r="AA41" s="19"/>
      <c r="AB41" s="19"/>
      <c r="AC41" s="19"/>
      <c r="AD41" s="19"/>
      <c r="AE41" s="19"/>
      <c r="AF41" s="19"/>
      <c r="AG41" s="19"/>
      <c r="AH41" s="19"/>
      <c r="AI41" s="19"/>
      <c r="AJ41" s="19"/>
    </row>
    <row r="42" spans="1:36" ht="13.2">
      <c r="A42" s="16" t="s">
        <v>155</v>
      </c>
      <c r="B42" s="16" t="s">
        <v>162</v>
      </c>
      <c r="C42" s="16" t="s">
        <v>164</v>
      </c>
      <c r="D42" s="46" t="s">
        <v>340</v>
      </c>
      <c r="E42" s="46" t="s">
        <v>332</v>
      </c>
      <c r="F42" s="16" t="s">
        <v>140</v>
      </c>
      <c r="G42" s="49">
        <v>0.60763888888888884</v>
      </c>
      <c r="H42" s="51"/>
      <c r="I42" s="16" t="s">
        <v>140</v>
      </c>
      <c r="J42" s="16" t="s">
        <v>140</v>
      </c>
      <c r="K42" s="16">
        <v>6</v>
      </c>
      <c r="L42" s="16"/>
      <c r="M42" s="24">
        <f t="shared" si="0"/>
        <v>6</v>
      </c>
      <c r="N42" s="57" t="e">
        <f>M42/#REF!</f>
        <v>#REF!</v>
      </c>
      <c r="O42" s="19"/>
      <c r="P42" s="58"/>
      <c r="Q42" s="58"/>
      <c r="T42" s="19"/>
      <c r="U42" s="19"/>
      <c r="V42" s="19"/>
      <c r="W42" s="19"/>
      <c r="X42" s="19"/>
      <c r="Y42" s="19"/>
      <c r="Z42" s="19"/>
      <c r="AA42" s="19"/>
      <c r="AB42" s="19"/>
      <c r="AC42" s="19"/>
      <c r="AD42" s="19"/>
      <c r="AE42" s="19"/>
      <c r="AF42" s="19"/>
      <c r="AG42" s="19"/>
      <c r="AH42" s="19"/>
      <c r="AI42" s="19"/>
      <c r="AJ42" s="19"/>
    </row>
    <row r="43" spans="1:36" ht="13.2">
      <c r="A43" s="16" t="s">
        <v>155</v>
      </c>
      <c r="B43" s="16" t="s">
        <v>165</v>
      </c>
      <c r="C43" s="16" t="s">
        <v>166</v>
      </c>
      <c r="D43" s="46" t="s">
        <v>343</v>
      </c>
      <c r="E43" s="46" t="s">
        <v>332</v>
      </c>
      <c r="F43" s="16" t="s">
        <v>140</v>
      </c>
      <c r="G43" s="49">
        <v>0.60763888888888884</v>
      </c>
      <c r="H43" s="51"/>
      <c r="I43" s="16" t="s">
        <v>140</v>
      </c>
      <c r="J43" s="16" t="s">
        <v>140</v>
      </c>
      <c r="K43" s="16">
        <v>5</v>
      </c>
      <c r="L43" s="16"/>
      <c r="M43" s="24">
        <f t="shared" si="0"/>
        <v>5</v>
      </c>
      <c r="N43" s="57" t="e">
        <f>M43/#REF!</f>
        <v>#REF!</v>
      </c>
      <c r="O43" s="19"/>
      <c r="P43" s="58"/>
      <c r="Q43" s="58"/>
      <c r="T43" s="19"/>
      <c r="U43" s="19"/>
      <c r="V43" s="19"/>
      <c r="W43" s="19"/>
      <c r="X43" s="19"/>
      <c r="Y43" s="19"/>
      <c r="Z43" s="19"/>
      <c r="AA43" s="19"/>
      <c r="AB43" s="19"/>
      <c r="AC43" s="19"/>
      <c r="AD43" s="19"/>
      <c r="AE43" s="19"/>
      <c r="AF43" s="19"/>
      <c r="AG43" s="19"/>
      <c r="AH43" s="19"/>
      <c r="AI43" s="19"/>
      <c r="AJ43" s="19"/>
    </row>
    <row r="44" spans="1:36" ht="13.2">
      <c r="A44" s="16" t="s">
        <v>155</v>
      </c>
      <c r="B44" s="16" t="s">
        <v>168</v>
      </c>
      <c r="C44" s="16" t="s">
        <v>169</v>
      </c>
      <c r="D44" s="46" t="s">
        <v>344</v>
      </c>
      <c r="E44" s="46" t="s">
        <v>346</v>
      </c>
      <c r="F44" s="16" t="s">
        <v>107</v>
      </c>
      <c r="G44" s="49"/>
      <c r="H44" s="79"/>
      <c r="I44" s="16"/>
      <c r="J44" s="16"/>
      <c r="K44" s="16">
        <v>7</v>
      </c>
      <c r="L44" s="16"/>
      <c r="M44" s="24">
        <f t="shared" si="0"/>
        <v>7</v>
      </c>
      <c r="N44" s="57" t="e">
        <f>M44/#REF!</f>
        <v>#REF!</v>
      </c>
      <c r="O44" s="19"/>
      <c r="P44" s="58"/>
      <c r="Q44" s="58"/>
      <c r="T44" s="19"/>
      <c r="U44" s="19"/>
      <c r="V44" s="19"/>
      <c r="W44" s="19"/>
      <c r="X44" s="19"/>
      <c r="Y44" s="19"/>
      <c r="Z44" s="19"/>
      <c r="AA44" s="19"/>
      <c r="AB44" s="19"/>
      <c r="AC44" s="19"/>
      <c r="AD44" s="19"/>
      <c r="AE44" s="19"/>
      <c r="AF44" s="19"/>
      <c r="AG44" s="19"/>
      <c r="AH44" s="19"/>
      <c r="AI44" s="19"/>
      <c r="AJ44" s="19"/>
    </row>
    <row r="45" spans="1:36" ht="13.2">
      <c r="A45" s="16" t="s">
        <v>155</v>
      </c>
      <c r="B45" s="16" t="s">
        <v>205</v>
      </c>
      <c r="C45" s="16" t="s">
        <v>206</v>
      </c>
      <c r="D45" s="46" t="s">
        <v>600</v>
      </c>
      <c r="E45" s="46" t="s">
        <v>346</v>
      </c>
      <c r="F45" s="16" t="s">
        <v>107</v>
      </c>
      <c r="G45" s="49"/>
      <c r="H45" s="79"/>
      <c r="I45" s="16"/>
      <c r="J45" s="16"/>
      <c r="K45" s="16" t="s">
        <v>29</v>
      </c>
      <c r="L45" s="16"/>
      <c r="M45" s="24">
        <f t="shared" si="0"/>
        <v>0</v>
      </c>
      <c r="N45" s="57" t="e">
        <f>M45/#REF!</f>
        <v>#REF!</v>
      </c>
      <c r="O45" s="19"/>
      <c r="P45" s="58"/>
      <c r="Q45" s="58"/>
      <c r="T45" s="19"/>
      <c r="U45" s="19"/>
      <c r="V45" s="19"/>
      <c r="W45" s="19"/>
      <c r="X45" s="19"/>
      <c r="Y45" s="19"/>
      <c r="Z45" s="19"/>
      <c r="AA45" s="19"/>
      <c r="AB45" s="19"/>
      <c r="AC45" s="19"/>
      <c r="AD45" s="19"/>
      <c r="AE45" s="19"/>
      <c r="AF45" s="19"/>
      <c r="AG45" s="19"/>
      <c r="AH45" s="19"/>
      <c r="AI45" s="19"/>
      <c r="AJ45" s="19"/>
    </row>
    <row r="46" spans="1:36" ht="13.2">
      <c r="A46" s="16" t="s">
        <v>155</v>
      </c>
      <c r="B46" s="16" t="s">
        <v>171</v>
      </c>
      <c r="C46" s="16" t="s">
        <v>172</v>
      </c>
      <c r="D46" s="46" t="s">
        <v>348</v>
      </c>
      <c r="E46" s="46" t="s">
        <v>346</v>
      </c>
      <c r="F46" s="16" t="s">
        <v>140</v>
      </c>
      <c r="G46" s="49">
        <v>0.64930555555555558</v>
      </c>
      <c r="H46" s="79"/>
      <c r="I46" s="16" t="s">
        <v>140</v>
      </c>
      <c r="J46" s="16"/>
      <c r="K46" s="16">
        <v>4</v>
      </c>
      <c r="L46" s="16"/>
      <c r="M46" s="24">
        <f t="shared" si="0"/>
        <v>4</v>
      </c>
      <c r="N46" s="57" t="e">
        <f>M46/#REF!</f>
        <v>#REF!</v>
      </c>
      <c r="O46" s="19"/>
      <c r="P46" s="58"/>
      <c r="Q46" s="58"/>
      <c r="T46" s="19"/>
      <c r="U46" s="19"/>
      <c r="V46" s="19"/>
      <c r="W46" s="19"/>
      <c r="X46" s="19"/>
      <c r="Y46" s="19"/>
      <c r="Z46" s="19"/>
      <c r="AA46" s="19"/>
      <c r="AB46" s="19"/>
      <c r="AC46" s="19"/>
      <c r="AD46" s="19"/>
      <c r="AE46" s="19"/>
      <c r="AF46" s="19"/>
      <c r="AG46" s="19"/>
      <c r="AH46" s="19"/>
      <c r="AI46" s="19"/>
      <c r="AJ46" s="19"/>
    </row>
    <row r="47" spans="1:36" ht="13.8">
      <c r="A47" s="25" t="s">
        <v>176</v>
      </c>
      <c r="B47" s="16" t="s">
        <v>177</v>
      </c>
      <c r="C47" s="16" t="s">
        <v>178</v>
      </c>
      <c r="D47" s="46" t="s">
        <v>352</v>
      </c>
      <c r="E47" s="46" t="s">
        <v>174</v>
      </c>
      <c r="F47" s="16" t="s">
        <v>140</v>
      </c>
      <c r="G47" s="49">
        <v>0.64930555555555558</v>
      </c>
      <c r="H47" s="51">
        <v>0</v>
      </c>
      <c r="I47" s="16" t="s">
        <v>140</v>
      </c>
      <c r="J47" s="16" t="s">
        <v>140</v>
      </c>
      <c r="K47" s="16">
        <v>7</v>
      </c>
      <c r="L47" s="149">
        <v>13</v>
      </c>
      <c r="M47" s="24">
        <f t="shared" si="0"/>
        <v>20</v>
      </c>
      <c r="N47" s="57" t="e">
        <f>M47/#REF!</f>
        <v>#REF!</v>
      </c>
      <c r="O47" s="16" t="s">
        <v>603</v>
      </c>
      <c r="P47" s="58"/>
      <c r="Q47" s="58"/>
      <c r="T47" s="19"/>
      <c r="U47" s="19"/>
      <c r="V47" s="19"/>
      <c r="W47" s="19"/>
      <c r="X47" s="19"/>
      <c r="Y47" s="19"/>
      <c r="Z47" s="19"/>
      <c r="AA47" s="19"/>
      <c r="AB47" s="19"/>
      <c r="AC47" s="19"/>
      <c r="AD47" s="19"/>
      <c r="AE47" s="19"/>
      <c r="AF47" s="19"/>
      <c r="AG47" s="19"/>
      <c r="AH47" s="19"/>
      <c r="AI47" s="19"/>
      <c r="AJ47" s="19"/>
    </row>
    <row r="48" spans="1:36" ht="13.2">
      <c r="A48" s="25" t="s">
        <v>176</v>
      </c>
      <c r="B48" s="16" t="s">
        <v>180</v>
      </c>
      <c r="C48" s="16" t="s">
        <v>181</v>
      </c>
      <c r="D48" s="46" t="s">
        <v>354</v>
      </c>
      <c r="E48" s="46" t="s">
        <v>174</v>
      </c>
      <c r="F48" s="16" t="s">
        <v>140</v>
      </c>
      <c r="G48" s="49">
        <v>0.64930555555555558</v>
      </c>
      <c r="H48" s="51">
        <v>0</v>
      </c>
      <c r="I48" s="16" t="s">
        <v>140</v>
      </c>
      <c r="J48" s="16" t="s">
        <v>107</v>
      </c>
      <c r="K48" s="16">
        <v>2</v>
      </c>
      <c r="L48" s="16">
        <v>0</v>
      </c>
      <c r="M48" s="24">
        <f t="shared" si="0"/>
        <v>2</v>
      </c>
      <c r="N48" s="57" t="e">
        <f>M48/#REF!</f>
        <v>#REF!</v>
      </c>
      <c r="O48" s="16"/>
      <c r="P48" s="58"/>
      <c r="Q48" s="58"/>
      <c r="T48" s="19"/>
      <c r="U48" s="19"/>
      <c r="V48" s="19"/>
      <c r="W48" s="19"/>
      <c r="X48" s="19"/>
      <c r="Y48" s="19"/>
      <c r="Z48" s="19"/>
      <c r="AA48" s="19"/>
      <c r="AB48" s="19"/>
      <c r="AC48" s="19"/>
      <c r="AD48" s="19"/>
      <c r="AE48" s="19"/>
      <c r="AF48" s="19"/>
      <c r="AG48" s="19"/>
      <c r="AH48" s="19"/>
      <c r="AI48" s="19"/>
      <c r="AJ48" s="19"/>
    </row>
    <row r="49" spans="1:36" ht="13.2">
      <c r="A49" s="25" t="s">
        <v>176</v>
      </c>
      <c r="B49" s="16" t="s">
        <v>184</v>
      </c>
      <c r="C49" s="16" t="s">
        <v>185</v>
      </c>
      <c r="D49" s="46" t="s">
        <v>356</v>
      </c>
      <c r="E49" s="46" t="s">
        <v>174</v>
      </c>
      <c r="F49" s="16" t="s">
        <v>140</v>
      </c>
      <c r="G49" s="49">
        <v>0.64930555555555558</v>
      </c>
      <c r="H49" s="51">
        <v>0</v>
      </c>
      <c r="I49" s="16" t="s">
        <v>140</v>
      </c>
      <c r="J49" s="16" t="s">
        <v>140</v>
      </c>
      <c r="K49" s="16" t="s">
        <v>29</v>
      </c>
      <c r="L49" s="16" t="s">
        <v>29</v>
      </c>
      <c r="M49" s="24">
        <f t="shared" si="0"/>
        <v>0</v>
      </c>
      <c r="N49" s="57" t="e">
        <f>M49/#REF!</f>
        <v>#REF!</v>
      </c>
      <c r="O49" s="16"/>
      <c r="P49" s="58"/>
      <c r="Q49" s="58"/>
      <c r="T49" s="19"/>
      <c r="U49" s="19"/>
      <c r="V49" s="19"/>
      <c r="W49" s="19"/>
      <c r="X49" s="19"/>
      <c r="Y49" s="19"/>
      <c r="Z49" s="19"/>
      <c r="AA49" s="19"/>
      <c r="AB49" s="19"/>
      <c r="AC49" s="19"/>
      <c r="AD49" s="19"/>
      <c r="AE49" s="19"/>
      <c r="AF49" s="19"/>
      <c r="AG49" s="19"/>
      <c r="AH49" s="19"/>
      <c r="AI49" s="19"/>
      <c r="AJ49" s="19"/>
    </row>
    <row r="50" spans="1:36" ht="13.2">
      <c r="A50" s="25" t="s">
        <v>176</v>
      </c>
      <c r="B50" s="16" t="s">
        <v>128</v>
      </c>
      <c r="C50" s="16" t="s">
        <v>129</v>
      </c>
      <c r="D50" s="46" t="s">
        <v>280</v>
      </c>
      <c r="E50" s="46" t="s">
        <v>174</v>
      </c>
      <c r="F50" s="16" t="s">
        <v>140</v>
      </c>
      <c r="G50" s="49">
        <v>0.64930555555555558</v>
      </c>
      <c r="H50" s="51">
        <v>0</v>
      </c>
      <c r="I50" s="16" t="s">
        <v>140</v>
      </c>
      <c r="J50" s="16" t="s">
        <v>140</v>
      </c>
      <c r="K50" s="16">
        <v>7</v>
      </c>
      <c r="L50" s="16">
        <v>9</v>
      </c>
      <c r="M50" s="24">
        <f t="shared" si="0"/>
        <v>16</v>
      </c>
      <c r="N50" s="57" t="e">
        <f>M50/#REF!</f>
        <v>#REF!</v>
      </c>
      <c r="O50" s="19"/>
      <c r="P50" s="58"/>
      <c r="Q50" s="58"/>
      <c r="T50" s="19"/>
      <c r="U50" s="19"/>
      <c r="V50" s="19"/>
      <c r="W50" s="19"/>
      <c r="X50" s="19"/>
      <c r="Y50" s="19"/>
      <c r="Z50" s="19"/>
      <c r="AA50" s="19"/>
      <c r="AB50" s="19"/>
      <c r="AC50" s="19"/>
      <c r="AD50" s="19"/>
      <c r="AE50" s="19"/>
      <c r="AF50" s="19"/>
      <c r="AG50" s="19"/>
      <c r="AH50" s="19"/>
      <c r="AI50" s="19"/>
      <c r="AJ50" s="19"/>
    </row>
    <row r="51" spans="1:36" ht="13.2">
      <c r="A51" s="25" t="s">
        <v>176</v>
      </c>
      <c r="B51" s="16" t="s">
        <v>187</v>
      </c>
      <c r="C51" s="16" t="s">
        <v>188</v>
      </c>
      <c r="D51" s="46" t="s">
        <v>357</v>
      </c>
      <c r="E51" s="46" t="s">
        <v>346</v>
      </c>
      <c r="F51" s="16" t="s">
        <v>140</v>
      </c>
      <c r="G51" s="91">
        <v>0.60763888888888884</v>
      </c>
      <c r="H51" s="51">
        <v>0</v>
      </c>
      <c r="I51" s="16" t="s">
        <v>140</v>
      </c>
      <c r="J51" s="16" t="s">
        <v>140</v>
      </c>
      <c r="K51" s="16">
        <v>4</v>
      </c>
      <c r="L51" s="16">
        <v>3</v>
      </c>
      <c r="M51" s="24">
        <f t="shared" si="0"/>
        <v>7</v>
      </c>
      <c r="N51" s="57" t="e">
        <f>M51/#REF!</f>
        <v>#REF!</v>
      </c>
      <c r="O51" s="16" t="s">
        <v>608</v>
      </c>
      <c r="P51" s="58"/>
      <c r="Q51" s="58"/>
      <c r="T51" s="19"/>
      <c r="U51" s="19"/>
      <c r="V51" s="19"/>
      <c r="W51" s="19"/>
      <c r="X51" s="19"/>
      <c r="Y51" s="19"/>
      <c r="Z51" s="19"/>
      <c r="AA51" s="19"/>
      <c r="AB51" s="19"/>
      <c r="AC51" s="19"/>
      <c r="AD51" s="19"/>
      <c r="AE51" s="19"/>
      <c r="AF51" s="19"/>
      <c r="AG51" s="19"/>
      <c r="AH51" s="19"/>
      <c r="AI51" s="19"/>
      <c r="AJ51" s="19"/>
    </row>
    <row r="52" spans="1:36" ht="13.2">
      <c r="A52" s="25" t="s">
        <v>176</v>
      </c>
      <c r="B52" s="16" t="s">
        <v>192</v>
      </c>
      <c r="C52" s="16" t="s">
        <v>194</v>
      </c>
      <c r="D52" s="46" t="s">
        <v>361</v>
      </c>
      <c r="E52" s="46" t="s">
        <v>346</v>
      </c>
      <c r="F52" s="16" t="s">
        <v>107</v>
      </c>
      <c r="G52" s="51" t="s">
        <v>29</v>
      </c>
      <c r="H52" s="51" t="s">
        <v>29</v>
      </c>
      <c r="I52" s="16" t="s">
        <v>29</v>
      </c>
      <c r="J52" s="16" t="s">
        <v>29</v>
      </c>
      <c r="K52" s="16" t="s">
        <v>29</v>
      </c>
      <c r="L52" s="16" t="s">
        <v>29</v>
      </c>
      <c r="M52" s="24">
        <f t="shared" si="0"/>
        <v>0</v>
      </c>
      <c r="N52" s="57" t="e">
        <f>M52/#REF!</f>
        <v>#REF!</v>
      </c>
      <c r="O52" s="19"/>
      <c r="P52" s="58"/>
      <c r="Q52" s="58"/>
      <c r="T52" s="19"/>
      <c r="U52" s="19"/>
      <c r="V52" s="19"/>
      <c r="W52" s="19"/>
      <c r="X52" s="19"/>
      <c r="Y52" s="19"/>
      <c r="Z52" s="19"/>
      <c r="AA52" s="19"/>
      <c r="AB52" s="19"/>
      <c r="AC52" s="19"/>
      <c r="AD52" s="19"/>
      <c r="AE52" s="19"/>
      <c r="AF52" s="19"/>
      <c r="AG52" s="19"/>
      <c r="AH52" s="19"/>
      <c r="AI52" s="19"/>
      <c r="AJ52" s="19"/>
    </row>
    <row r="53" spans="1:36" ht="13.2">
      <c r="A53" s="25" t="s">
        <v>176</v>
      </c>
      <c r="B53" s="16" t="s">
        <v>199</v>
      </c>
      <c r="C53" s="16" t="s">
        <v>201</v>
      </c>
      <c r="D53" s="46" t="s">
        <v>365</v>
      </c>
      <c r="E53" s="46" t="s">
        <v>346</v>
      </c>
      <c r="F53" s="16" t="s">
        <v>140</v>
      </c>
      <c r="G53" s="91">
        <v>0.64930555555555558</v>
      </c>
      <c r="H53" s="51">
        <v>0</v>
      </c>
      <c r="I53" s="16" t="s">
        <v>140</v>
      </c>
      <c r="J53" s="16" t="s">
        <v>107</v>
      </c>
      <c r="K53" s="16">
        <v>4</v>
      </c>
      <c r="L53" s="16">
        <v>4</v>
      </c>
      <c r="M53" s="24">
        <f t="shared" si="0"/>
        <v>8</v>
      </c>
      <c r="N53" s="57" t="e">
        <f>M53/#REF!</f>
        <v>#REF!</v>
      </c>
      <c r="O53" s="19"/>
      <c r="P53" s="58"/>
      <c r="Q53" s="58"/>
      <c r="T53" s="19"/>
      <c r="U53" s="19"/>
      <c r="V53" s="19"/>
      <c r="W53" s="19"/>
      <c r="X53" s="19"/>
      <c r="Y53" s="19"/>
      <c r="Z53" s="19"/>
      <c r="AA53" s="19"/>
      <c r="AB53" s="19"/>
      <c r="AC53" s="19"/>
      <c r="AD53" s="19"/>
      <c r="AE53" s="19"/>
      <c r="AF53" s="19"/>
      <c r="AG53" s="19"/>
      <c r="AH53" s="19"/>
      <c r="AI53" s="19"/>
      <c r="AJ53" s="19"/>
    </row>
    <row r="54" spans="1:36" ht="13.2">
      <c r="A54" s="25" t="s">
        <v>176</v>
      </c>
      <c r="B54" s="16" t="s">
        <v>197</v>
      </c>
      <c r="C54" s="16" t="s">
        <v>198</v>
      </c>
      <c r="D54" s="46" t="s">
        <v>367</v>
      </c>
      <c r="E54" s="46" t="s">
        <v>346</v>
      </c>
      <c r="F54" s="16" t="s">
        <v>140</v>
      </c>
      <c r="G54" s="91">
        <v>0.69791666666666663</v>
      </c>
      <c r="H54" s="51">
        <v>0</v>
      </c>
      <c r="I54" s="16" t="s">
        <v>140</v>
      </c>
      <c r="J54" s="16" t="s">
        <v>107</v>
      </c>
      <c r="K54" s="16" t="s">
        <v>29</v>
      </c>
      <c r="L54" s="16" t="s">
        <v>29</v>
      </c>
      <c r="M54" s="24">
        <f t="shared" si="0"/>
        <v>0</v>
      </c>
      <c r="N54" s="57" t="e">
        <f>M54/#REF!</f>
        <v>#REF!</v>
      </c>
      <c r="O54" s="19"/>
      <c r="P54" s="58"/>
      <c r="Q54" s="58"/>
      <c r="T54" s="19"/>
      <c r="U54" s="19"/>
      <c r="V54" s="19"/>
      <c r="W54" s="19"/>
      <c r="X54" s="19"/>
      <c r="Y54" s="19"/>
      <c r="Z54" s="19"/>
      <c r="AA54" s="19"/>
      <c r="AB54" s="19"/>
      <c r="AC54" s="19"/>
      <c r="AD54" s="19"/>
      <c r="AE54" s="19"/>
      <c r="AF54" s="19"/>
      <c r="AG54" s="19"/>
      <c r="AH54" s="19"/>
      <c r="AI54" s="19"/>
      <c r="AJ54" s="19"/>
    </row>
    <row r="55" spans="1:36" ht="13.2">
      <c r="A55" s="16" t="s">
        <v>208</v>
      </c>
      <c r="B55" s="16" t="s">
        <v>93</v>
      </c>
      <c r="C55" s="16" t="s">
        <v>94</v>
      </c>
      <c r="D55" s="46" t="s">
        <v>368</v>
      </c>
      <c r="E55" s="46" t="s">
        <v>123</v>
      </c>
      <c r="F55" s="16" t="s">
        <v>140</v>
      </c>
      <c r="G55" s="105">
        <v>0.5625</v>
      </c>
      <c r="H55" s="51">
        <v>0</v>
      </c>
      <c r="I55" s="16" t="s">
        <v>140</v>
      </c>
      <c r="J55" s="16" t="s">
        <v>107</v>
      </c>
      <c r="K55" s="16">
        <v>5</v>
      </c>
      <c r="L55" s="16">
        <v>3</v>
      </c>
      <c r="M55" s="24">
        <f t="shared" si="0"/>
        <v>8</v>
      </c>
      <c r="N55" s="57" t="e">
        <f>M55/#REF!</f>
        <v>#REF!</v>
      </c>
      <c r="O55" s="16"/>
      <c r="P55" s="58"/>
      <c r="Q55" s="58"/>
      <c r="T55" s="19"/>
      <c r="U55" s="19"/>
      <c r="V55" s="19"/>
      <c r="W55" s="19"/>
      <c r="X55" s="19"/>
      <c r="Y55" s="19"/>
      <c r="Z55" s="19"/>
      <c r="AA55" s="19"/>
      <c r="AB55" s="19"/>
      <c r="AC55" s="19"/>
      <c r="AD55" s="19"/>
      <c r="AE55" s="19"/>
      <c r="AF55" s="19"/>
      <c r="AG55" s="19"/>
      <c r="AH55" s="19"/>
      <c r="AI55" s="19"/>
      <c r="AJ55" s="19"/>
    </row>
    <row r="56" spans="1:36" ht="13.2">
      <c r="A56" s="16" t="s">
        <v>208</v>
      </c>
      <c r="B56" s="16" t="s">
        <v>52</v>
      </c>
      <c r="C56" s="16" t="s">
        <v>53</v>
      </c>
      <c r="D56" s="46" t="s">
        <v>370</v>
      </c>
      <c r="E56" s="46" t="s">
        <v>123</v>
      </c>
      <c r="F56" s="16" t="s">
        <v>140</v>
      </c>
      <c r="G56" s="91">
        <v>0.55555555555555558</v>
      </c>
      <c r="H56" s="51">
        <v>0</v>
      </c>
      <c r="I56" s="16" t="s">
        <v>140</v>
      </c>
      <c r="J56" s="16" t="s">
        <v>140</v>
      </c>
      <c r="K56" s="16">
        <v>7</v>
      </c>
      <c r="L56" s="16">
        <v>5</v>
      </c>
      <c r="M56" s="24">
        <f t="shared" si="0"/>
        <v>12</v>
      </c>
      <c r="N56" s="57" t="e">
        <f>M56/#REF!</f>
        <v>#REF!</v>
      </c>
      <c r="O56" s="16"/>
      <c r="P56" s="58"/>
      <c r="Q56" s="58"/>
      <c r="T56" s="19"/>
      <c r="U56" s="19"/>
      <c r="V56" s="19"/>
      <c r="W56" s="19"/>
      <c r="X56" s="19"/>
      <c r="Y56" s="19"/>
      <c r="Z56" s="19"/>
      <c r="AA56" s="19"/>
      <c r="AB56" s="19"/>
      <c r="AC56" s="19"/>
      <c r="AD56" s="19"/>
      <c r="AE56" s="19"/>
      <c r="AF56" s="19"/>
      <c r="AG56" s="19"/>
      <c r="AH56" s="19"/>
      <c r="AI56" s="19"/>
      <c r="AJ56" s="19"/>
    </row>
    <row r="57" spans="1:36" ht="13.2">
      <c r="A57" s="16" t="s">
        <v>208</v>
      </c>
      <c r="B57" s="16" t="s">
        <v>211</v>
      </c>
      <c r="C57" s="16" t="s">
        <v>212</v>
      </c>
      <c r="D57" s="46" t="s">
        <v>372</v>
      </c>
      <c r="E57" s="46" t="s">
        <v>123</v>
      </c>
      <c r="F57" s="16" t="s">
        <v>140</v>
      </c>
      <c r="G57" s="105">
        <v>0.5625</v>
      </c>
      <c r="H57" s="51">
        <v>0</v>
      </c>
      <c r="I57" s="16" t="s">
        <v>140</v>
      </c>
      <c r="J57" s="16" t="s">
        <v>140</v>
      </c>
      <c r="K57" s="16" t="s">
        <v>29</v>
      </c>
      <c r="L57" s="16" t="s">
        <v>29</v>
      </c>
      <c r="M57" s="24">
        <f t="shared" si="0"/>
        <v>0</v>
      </c>
      <c r="N57" s="57" t="e">
        <f>M57/#REF!</f>
        <v>#REF!</v>
      </c>
      <c r="O57" s="64"/>
      <c r="P57" s="58"/>
      <c r="Q57" s="58"/>
      <c r="T57" s="19"/>
      <c r="U57" s="19"/>
      <c r="V57" s="19"/>
      <c r="W57" s="19"/>
      <c r="X57" s="19"/>
      <c r="Y57" s="19"/>
      <c r="Z57" s="19"/>
      <c r="AA57" s="19"/>
      <c r="AB57" s="19"/>
      <c r="AC57" s="19"/>
      <c r="AD57" s="19"/>
      <c r="AE57" s="19"/>
      <c r="AF57" s="19"/>
      <c r="AG57" s="19"/>
      <c r="AH57" s="19"/>
      <c r="AI57" s="19"/>
      <c r="AJ57" s="19"/>
    </row>
    <row r="58" spans="1:36" ht="13.2">
      <c r="A58" s="16" t="s">
        <v>208</v>
      </c>
      <c r="B58" s="16" t="s">
        <v>216</v>
      </c>
      <c r="C58" s="16" t="s">
        <v>217</v>
      </c>
      <c r="D58" s="46" t="s">
        <v>374</v>
      </c>
      <c r="E58" s="46" t="s">
        <v>123</v>
      </c>
      <c r="F58" s="16" t="s">
        <v>140</v>
      </c>
      <c r="G58" s="49">
        <v>0.55208333333333337</v>
      </c>
      <c r="H58" s="51">
        <v>0</v>
      </c>
      <c r="I58" s="16" t="s">
        <v>140</v>
      </c>
      <c r="J58" s="16" t="s">
        <v>140</v>
      </c>
      <c r="K58" s="16">
        <v>10</v>
      </c>
      <c r="L58" s="16">
        <v>5</v>
      </c>
      <c r="M58" s="24">
        <f t="shared" si="0"/>
        <v>15</v>
      </c>
      <c r="N58" s="57" t="e">
        <f>M58/#REF!</f>
        <v>#REF!</v>
      </c>
      <c r="O58" s="16"/>
      <c r="P58" s="58"/>
      <c r="Q58" s="58"/>
      <c r="T58" s="19"/>
      <c r="U58" s="19"/>
      <c r="V58" s="19"/>
      <c r="W58" s="19"/>
      <c r="X58" s="19"/>
      <c r="Y58" s="19"/>
      <c r="Z58" s="19"/>
      <c r="AA58" s="19"/>
      <c r="AB58" s="19"/>
      <c r="AC58" s="19"/>
      <c r="AD58" s="19"/>
      <c r="AE58" s="19"/>
      <c r="AF58" s="19"/>
      <c r="AG58" s="19"/>
      <c r="AH58" s="19"/>
      <c r="AI58" s="19"/>
      <c r="AJ58" s="19"/>
    </row>
    <row r="59" spans="1:36" ht="13.2">
      <c r="A59" s="85" t="s">
        <v>208</v>
      </c>
      <c r="B59" s="16" t="s">
        <v>221</v>
      </c>
      <c r="C59" s="16" t="s">
        <v>223</v>
      </c>
      <c r="D59" s="46" t="s">
        <v>376</v>
      </c>
      <c r="E59" s="46" t="s">
        <v>377</v>
      </c>
      <c r="F59" s="16" t="s">
        <v>140</v>
      </c>
      <c r="G59" s="49">
        <v>0.60416666666666663</v>
      </c>
      <c r="H59" s="51">
        <v>0</v>
      </c>
      <c r="I59" s="16" t="s">
        <v>140</v>
      </c>
      <c r="J59" s="16" t="s">
        <v>140</v>
      </c>
      <c r="K59" s="16">
        <v>4</v>
      </c>
      <c r="L59" s="16">
        <v>3</v>
      </c>
      <c r="M59" s="24">
        <f t="shared" si="0"/>
        <v>7</v>
      </c>
      <c r="N59" s="57" t="e">
        <f>M59/#REF!</f>
        <v>#REF!</v>
      </c>
      <c r="O59" s="16"/>
      <c r="P59" s="58"/>
      <c r="Q59" s="58"/>
      <c r="T59" s="19"/>
      <c r="U59" s="19"/>
      <c r="V59" s="19"/>
      <c r="W59" s="19"/>
      <c r="X59" s="19"/>
      <c r="Y59" s="19"/>
      <c r="Z59" s="19"/>
      <c r="AA59" s="19"/>
      <c r="AB59" s="19"/>
      <c r="AC59" s="19"/>
      <c r="AD59" s="19"/>
      <c r="AE59" s="19"/>
      <c r="AF59" s="19"/>
      <c r="AG59" s="19"/>
      <c r="AH59" s="19"/>
      <c r="AI59" s="19"/>
      <c r="AJ59" s="19"/>
    </row>
    <row r="60" spans="1:36" ht="13.2">
      <c r="A60" s="85" t="s">
        <v>208</v>
      </c>
      <c r="B60" s="16" t="s">
        <v>226</v>
      </c>
      <c r="C60" s="16" t="s">
        <v>227</v>
      </c>
      <c r="D60" s="46" t="s">
        <v>378</v>
      </c>
      <c r="E60" s="46" t="s">
        <v>377</v>
      </c>
      <c r="F60" s="16" t="s">
        <v>140</v>
      </c>
      <c r="G60" s="49">
        <v>0.60277777777777775</v>
      </c>
      <c r="H60" s="51">
        <v>0</v>
      </c>
      <c r="I60" s="16" t="s">
        <v>140</v>
      </c>
      <c r="J60" s="16" t="s">
        <v>107</v>
      </c>
      <c r="K60" s="16">
        <v>6</v>
      </c>
      <c r="L60" s="16">
        <v>1</v>
      </c>
      <c r="M60" s="24">
        <f t="shared" si="0"/>
        <v>7</v>
      </c>
      <c r="N60" s="57" t="e">
        <f>M60/#REF!</f>
        <v>#REF!</v>
      </c>
      <c r="O60" s="16"/>
      <c r="P60" s="58"/>
      <c r="Q60" s="58"/>
      <c r="T60" s="19"/>
      <c r="U60" s="19"/>
      <c r="V60" s="19"/>
      <c r="W60" s="19"/>
      <c r="X60" s="19"/>
      <c r="Y60" s="19"/>
      <c r="Z60" s="19"/>
      <c r="AA60" s="19"/>
      <c r="AB60" s="19"/>
      <c r="AC60" s="19"/>
      <c r="AD60" s="19"/>
      <c r="AE60" s="19"/>
      <c r="AF60" s="19"/>
      <c r="AG60" s="19"/>
      <c r="AH60" s="19"/>
      <c r="AI60" s="19"/>
      <c r="AJ60" s="19"/>
    </row>
    <row r="61" spans="1:36" ht="13.2">
      <c r="A61" s="85" t="s">
        <v>208</v>
      </c>
      <c r="B61" s="16" t="s">
        <v>234</v>
      </c>
      <c r="C61" s="16" t="s">
        <v>235</v>
      </c>
      <c r="D61" s="46" t="s">
        <v>380</v>
      </c>
      <c r="E61" s="46" t="s">
        <v>377</v>
      </c>
      <c r="F61" s="16" t="s">
        <v>140</v>
      </c>
      <c r="G61" s="105">
        <v>0.60347222222222219</v>
      </c>
      <c r="H61" s="51">
        <v>0</v>
      </c>
      <c r="I61" s="16" t="s">
        <v>140</v>
      </c>
      <c r="J61" s="16" t="s">
        <v>140</v>
      </c>
      <c r="K61" s="16">
        <v>10</v>
      </c>
      <c r="L61" s="16">
        <v>4</v>
      </c>
      <c r="M61" s="24">
        <f t="shared" si="0"/>
        <v>14</v>
      </c>
      <c r="N61" s="57" t="e">
        <f>M61/#REF!</f>
        <v>#REF!</v>
      </c>
      <c r="O61" s="16"/>
      <c r="P61" s="58"/>
      <c r="Q61" s="58"/>
      <c r="T61" s="19"/>
      <c r="U61" s="19"/>
      <c r="V61" s="19"/>
      <c r="W61" s="19"/>
      <c r="X61" s="19"/>
      <c r="Y61" s="19"/>
      <c r="Z61" s="19"/>
      <c r="AA61" s="19"/>
      <c r="AB61" s="19"/>
      <c r="AC61" s="19"/>
      <c r="AD61" s="19"/>
      <c r="AE61" s="19"/>
      <c r="AF61" s="19"/>
      <c r="AG61" s="19"/>
      <c r="AH61" s="19"/>
      <c r="AI61" s="19"/>
      <c r="AJ61" s="19"/>
    </row>
    <row r="62" spans="1:36" ht="13.2">
      <c r="A62" s="85" t="s">
        <v>208</v>
      </c>
      <c r="B62" s="16" t="s">
        <v>238</v>
      </c>
      <c r="C62" s="16" t="s">
        <v>239</v>
      </c>
      <c r="D62" s="46" t="s">
        <v>382</v>
      </c>
      <c r="E62" s="46" t="s">
        <v>377</v>
      </c>
      <c r="F62" s="16" t="s">
        <v>140</v>
      </c>
      <c r="G62" s="49">
        <v>0.60416666666666663</v>
      </c>
      <c r="H62" s="51">
        <v>0</v>
      </c>
      <c r="I62" s="16" t="s">
        <v>140</v>
      </c>
      <c r="J62" s="16" t="s">
        <v>107</v>
      </c>
      <c r="K62" s="16" t="s">
        <v>29</v>
      </c>
      <c r="L62" s="16" t="s">
        <v>29</v>
      </c>
      <c r="M62" s="24">
        <f t="shared" si="0"/>
        <v>0</v>
      </c>
      <c r="N62" s="57" t="e">
        <f>M62/#REF!</f>
        <v>#REF!</v>
      </c>
      <c r="O62" s="16"/>
      <c r="P62" s="58"/>
      <c r="Q62" s="58"/>
      <c r="T62" s="19"/>
      <c r="U62" s="19"/>
      <c r="V62" s="19"/>
      <c r="W62" s="19"/>
      <c r="X62" s="19"/>
      <c r="Y62" s="19"/>
      <c r="Z62" s="19"/>
      <c r="AA62" s="19"/>
      <c r="AB62" s="19"/>
      <c r="AC62" s="19"/>
      <c r="AD62" s="19"/>
      <c r="AE62" s="19"/>
      <c r="AF62" s="19"/>
      <c r="AG62" s="19"/>
      <c r="AH62" s="19"/>
      <c r="AI62" s="19"/>
      <c r="AJ62" s="19"/>
    </row>
    <row r="63" spans="1:36" ht="13.2">
      <c r="A63" s="16" t="s">
        <v>240</v>
      </c>
      <c r="B63" s="16" t="s">
        <v>242</v>
      </c>
      <c r="C63" s="16" t="s">
        <v>243</v>
      </c>
      <c r="D63" s="46" t="s">
        <v>384</v>
      </c>
      <c r="E63" s="46" t="s">
        <v>245</v>
      </c>
      <c r="F63" s="16" t="s">
        <v>140</v>
      </c>
      <c r="G63" s="49">
        <v>0.55972222222222223</v>
      </c>
      <c r="H63" s="51">
        <v>0</v>
      </c>
      <c r="I63" s="16" t="s">
        <v>140</v>
      </c>
      <c r="J63" s="16" t="s">
        <v>140</v>
      </c>
      <c r="K63" s="16"/>
      <c r="L63" s="16"/>
      <c r="M63" s="24">
        <f t="shared" si="0"/>
        <v>0</v>
      </c>
      <c r="N63" s="57" t="e">
        <f>M63/#REF!</f>
        <v>#REF!</v>
      </c>
      <c r="O63" s="19"/>
      <c r="P63" s="58"/>
      <c r="Q63" s="58"/>
      <c r="T63" s="19"/>
      <c r="U63" s="19"/>
      <c r="V63" s="19"/>
      <c r="W63" s="19"/>
      <c r="X63" s="19"/>
      <c r="Y63" s="19"/>
      <c r="Z63" s="19"/>
      <c r="AA63" s="19"/>
      <c r="AB63" s="19"/>
      <c r="AC63" s="19"/>
      <c r="AD63" s="19"/>
      <c r="AE63" s="19"/>
      <c r="AF63" s="19"/>
      <c r="AG63" s="19"/>
      <c r="AH63" s="19"/>
      <c r="AI63" s="19"/>
      <c r="AJ63" s="19"/>
    </row>
    <row r="64" spans="1:36" ht="13.2">
      <c r="A64" s="16" t="s">
        <v>240</v>
      </c>
      <c r="B64" s="16" t="s">
        <v>228</v>
      </c>
      <c r="C64" s="16" t="s">
        <v>229</v>
      </c>
      <c r="D64" s="46" t="s">
        <v>386</v>
      </c>
      <c r="E64" s="46" t="s">
        <v>245</v>
      </c>
      <c r="F64" s="16" t="s">
        <v>140</v>
      </c>
      <c r="G64" s="49">
        <v>0.5625</v>
      </c>
      <c r="H64" s="51">
        <v>0</v>
      </c>
      <c r="I64" s="16" t="s">
        <v>140</v>
      </c>
      <c r="J64" s="16" t="s">
        <v>107</v>
      </c>
      <c r="K64" s="16" t="s">
        <v>29</v>
      </c>
      <c r="L64" s="16" t="s">
        <v>29</v>
      </c>
      <c r="M64" s="24">
        <f t="shared" si="0"/>
        <v>0</v>
      </c>
      <c r="N64" s="57" t="e">
        <f>M64/#REF!</f>
        <v>#REF!</v>
      </c>
      <c r="O64" s="16"/>
      <c r="P64" s="58"/>
      <c r="Q64" s="58"/>
      <c r="T64" s="19"/>
      <c r="U64" s="19"/>
      <c r="V64" s="19"/>
      <c r="W64" s="19"/>
      <c r="X64" s="19"/>
      <c r="Y64" s="19"/>
      <c r="Z64" s="19"/>
      <c r="AA64" s="19"/>
      <c r="AB64" s="19"/>
      <c r="AC64" s="19"/>
      <c r="AD64" s="19"/>
      <c r="AE64" s="19"/>
      <c r="AF64" s="19"/>
      <c r="AG64" s="19"/>
      <c r="AH64" s="19"/>
      <c r="AI64" s="19"/>
      <c r="AJ64" s="19"/>
    </row>
    <row r="65" spans="1:36" ht="13.2">
      <c r="A65" s="16" t="s">
        <v>240</v>
      </c>
      <c r="B65" s="16" t="s">
        <v>248</v>
      </c>
      <c r="C65" s="16" t="s">
        <v>249</v>
      </c>
      <c r="D65" s="46" t="s">
        <v>387</v>
      </c>
      <c r="E65" s="46" t="s">
        <v>245</v>
      </c>
      <c r="F65" s="16" t="s">
        <v>140</v>
      </c>
      <c r="G65" s="49">
        <v>0.56597222222222221</v>
      </c>
      <c r="H65" s="51">
        <v>5</v>
      </c>
      <c r="I65" s="16" t="s">
        <v>140</v>
      </c>
      <c r="J65" s="16" t="s">
        <v>107</v>
      </c>
      <c r="K65" s="16" t="s">
        <v>29</v>
      </c>
      <c r="L65" s="16" t="s">
        <v>29</v>
      </c>
      <c r="M65" s="24">
        <f t="shared" si="0"/>
        <v>0</v>
      </c>
      <c r="N65" s="57" t="e">
        <f>M65/#REF!</f>
        <v>#REF!</v>
      </c>
      <c r="O65" s="19"/>
      <c r="P65" s="58"/>
      <c r="Q65" s="58"/>
      <c r="T65" s="19"/>
      <c r="U65" s="19"/>
      <c r="V65" s="19"/>
      <c r="W65" s="19"/>
      <c r="X65" s="19"/>
      <c r="Y65" s="19"/>
      <c r="Z65" s="19"/>
      <c r="AA65" s="19"/>
      <c r="AB65" s="19"/>
      <c r="AC65" s="19"/>
      <c r="AD65" s="19"/>
      <c r="AE65" s="19"/>
      <c r="AF65" s="19"/>
      <c r="AG65" s="19"/>
      <c r="AH65" s="19"/>
      <c r="AI65" s="19"/>
      <c r="AJ65" s="19"/>
    </row>
    <row r="66" spans="1:36" ht="13.2">
      <c r="A66" s="16" t="s">
        <v>240</v>
      </c>
      <c r="B66" s="16" t="s">
        <v>252</v>
      </c>
      <c r="C66" s="16" t="s">
        <v>253</v>
      </c>
      <c r="D66" s="46" t="s">
        <v>390</v>
      </c>
      <c r="E66" s="46" t="s">
        <v>245</v>
      </c>
      <c r="F66" s="16" t="s">
        <v>140</v>
      </c>
      <c r="G66" s="49">
        <v>0.57222222222222219</v>
      </c>
      <c r="H66" s="51">
        <v>14</v>
      </c>
      <c r="I66" s="16" t="s">
        <v>140</v>
      </c>
      <c r="J66" s="16" t="s">
        <v>140</v>
      </c>
      <c r="K66" s="16">
        <v>15</v>
      </c>
      <c r="L66" s="16">
        <v>6</v>
      </c>
      <c r="M66" s="24">
        <f t="shared" si="0"/>
        <v>21</v>
      </c>
      <c r="N66" s="57" t="e">
        <f>M66/#REF!</f>
        <v>#REF!</v>
      </c>
      <c r="O66" s="19"/>
      <c r="P66" s="58"/>
      <c r="Q66" s="58"/>
      <c r="T66" s="19"/>
      <c r="U66" s="19"/>
      <c r="V66" s="19"/>
      <c r="W66" s="19"/>
      <c r="X66" s="19"/>
      <c r="Y66" s="19"/>
      <c r="Z66" s="19"/>
      <c r="AA66" s="19"/>
      <c r="AB66" s="19"/>
      <c r="AC66" s="19"/>
      <c r="AD66" s="19"/>
      <c r="AE66" s="19"/>
      <c r="AF66" s="19"/>
      <c r="AG66" s="19"/>
      <c r="AH66" s="19"/>
      <c r="AI66" s="19"/>
      <c r="AJ66" s="19"/>
    </row>
    <row r="67" spans="1:36" ht="13.2">
      <c r="A67" s="16" t="s">
        <v>240</v>
      </c>
      <c r="B67" s="16" t="s">
        <v>255</v>
      </c>
      <c r="C67" s="16" t="s">
        <v>256</v>
      </c>
      <c r="D67" s="46" t="s">
        <v>391</v>
      </c>
      <c r="E67" s="46" t="s">
        <v>159</v>
      </c>
      <c r="F67" s="16" t="s">
        <v>140</v>
      </c>
      <c r="G67" s="49">
        <v>0.60416666666666663</v>
      </c>
      <c r="H67" s="51">
        <v>0</v>
      </c>
      <c r="I67" s="16"/>
      <c r="J67" s="16" t="s">
        <v>107</v>
      </c>
      <c r="K67" s="16" t="s">
        <v>29</v>
      </c>
      <c r="L67" s="16">
        <v>5</v>
      </c>
      <c r="M67" s="24">
        <f t="shared" si="0"/>
        <v>5</v>
      </c>
      <c r="N67" s="57" t="e">
        <f>M67/#REF!</f>
        <v>#REF!</v>
      </c>
      <c r="O67" s="19"/>
      <c r="P67" s="58"/>
      <c r="Q67" s="58"/>
      <c r="T67" s="19"/>
      <c r="U67" s="19"/>
      <c r="V67" s="19"/>
      <c r="W67" s="19"/>
      <c r="X67" s="19"/>
      <c r="Y67" s="19"/>
      <c r="Z67" s="19"/>
      <c r="AA67" s="19"/>
      <c r="AB67" s="19"/>
      <c r="AC67" s="19"/>
      <c r="AD67" s="19"/>
      <c r="AE67" s="19"/>
      <c r="AF67" s="19"/>
      <c r="AG67" s="19"/>
      <c r="AH67" s="19"/>
      <c r="AI67" s="19"/>
      <c r="AJ67" s="19"/>
    </row>
    <row r="68" spans="1:36" ht="13.2">
      <c r="A68" s="16" t="s">
        <v>240</v>
      </c>
      <c r="B68" s="16" t="s">
        <v>258</v>
      </c>
      <c r="C68" s="16" t="s">
        <v>260</v>
      </c>
      <c r="D68" s="46" t="s">
        <v>392</v>
      </c>
      <c r="E68" s="46" t="s">
        <v>159</v>
      </c>
      <c r="F68" s="16" t="s">
        <v>140</v>
      </c>
      <c r="G68" s="49">
        <v>0.60624999999999996</v>
      </c>
      <c r="H68" s="51">
        <v>3</v>
      </c>
      <c r="I68" s="16"/>
      <c r="J68" s="16" t="s">
        <v>107</v>
      </c>
      <c r="K68" s="16" t="s">
        <v>29</v>
      </c>
      <c r="L68" s="16">
        <v>4</v>
      </c>
      <c r="M68" s="24">
        <f t="shared" si="0"/>
        <v>4</v>
      </c>
      <c r="N68" s="57" t="e">
        <f>M68/#REF!</f>
        <v>#REF!</v>
      </c>
      <c r="O68" s="19"/>
      <c r="P68" s="58"/>
      <c r="Q68" s="58"/>
      <c r="T68" s="19"/>
      <c r="U68" s="19"/>
      <c r="V68" s="19"/>
      <c r="W68" s="19"/>
      <c r="X68" s="19"/>
      <c r="Y68" s="19"/>
      <c r="Z68" s="19"/>
      <c r="AA68" s="19"/>
      <c r="AB68" s="19"/>
      <c r="AC68" s="19"/>
      <c r="AD68" s="19"/>
      <c r="AE68" s="19"/>
      <c r="AF68" s="19"/>
      <c r="AG68" s="19"/>
      <c r="AH68" s="19"/>
      <c r="AI68" s="19"/>
      <c r="AJ68" s="19"/>
    </row>
    <row r="69" spans="1:36" ht="13.2">
      <c r="A69" s="16" t="s">
        <v>240</v>
      </c>
      <c r="B69" s="16" t="s">
        <v>261</v>
      </c>
      <c r="C69" s="16" t="s">
        <v>263</v>
      </c>
      <c r="D69" s="46" t="s">
        <v>393</v>
      </c>
      <c r="E69" s="46" t="s">
        <v>159</v>
      </c>
      <c r="F69" s="16" t="s">
        <v>140</v>
      </c>
      <c r="G69" s="49">
        <v>0.60416666666666663</v>
      </c>
      <c r="H69" s="51">
        <v>0</v>
      </c>
      <c r="I69" s="16"/>
      <c r="J69" s="16" t="s">
        <v>107</v>
      </c>
      <c r="K69" s="16" t="s">
        <v>29</v>
      </c>
      <c r="L69" s="16" t="s">
        <v>29</v>
      </c>
      <c r="M69" s="24">
        <f t="shared" si="0"/>
        <v>0</v>
      </c>
      <c r="N69" s="57" t="e">
        <f>M69/#REF!</f>
        <v>#REF!</v>
      </c>
      <c r="O69" s="19"/>
      <c r="P69" s="58"/>
      <c r="Q69" s="58"/>
      <c r="T69" s="19"/>
      <c r="U69" s="19"/>
      <c r="V69" s="19"/>
      <c r="W69" s="19"/>
      <c r="X69" s="19"/>
      <c r="Y69" s="19"/>
      <c r="Z69" s="19"/>
      <c r="AA69" s="19"/>
      <c r="AB69" s="19"/>
      <c r="AC69" s="19"/>
      <c r="AD69" s="19"/>
      <c r="AE69" s="19"/>
      <c r="AF69" s="19"/>
      <c r="AG69" s="19"/>
      <c r="AH69" s="19"/>
      <c r="AI69" s="19"/>
      <c r="AJ69" s="19"/>
    </row>
    <row r="70" spans="1:36" ht="13.2">
      <c r="A70" s="16" t="s">
        <v>240</v>
      </c>
      <c r="B70" s="16" t="s">
        <v>265</v>
      </c>
      <c r="C70" s="16" t="s">
        <v>266</v>
      </c>
      <c r="D70" s="46" t="s">
        <v>395</v>
      </c>
      <c r="E70" s="46" t="s">
        <v>159</v>
      </c>
      <c r="F70" s="16" t="s">
        <v>140</v>
      </c>
      <c r="G70" s="49">
        <v>0.60416666666666663</v>
      </c>
      <c r="H70" s="51">
        <v>0</v>
      </c>
      <c r="I70" s="16"/>
      <c r="J70" s="16" t="s">
        <v>107</v>
      </c>
      <c r="K70" s="16">
        <v>10</v>
      </c>
      <c r="L70" s="16">
        <v>3</v>
      </c>
      <c r="M70" s="24">
        <f t="shared" si="0"/>
        <v>13</v>
      </c>
      <c r="N70" s="57" t="e">
        <f>M70/#REF!</f>
        <v>#REF!</v>
      </c>
      <c r="O70" s="19"/>
      <c r="P70" s="58"/>
      <c r="Q70" s="58"/>
      <c r="T70" s="19"/>
      <c r="U70" s="19"/>
      <c r="V70" s="19"/>
      <c r="W70" s="19"/>
      <c r="X70" s="19"/>
      <c r="Y70" s="19"/>
      <c r="Z70" s="19"/>
      <c r="AA70" s="19"/>
      <c r="AB70" s="19"/>
      <c r="AC70" s="19"/>
      <c r="AD70" s="19"/>
      <c r="AE70" s="19"/>
      <c r="AF70" s="19"/>
      <c r="AG70" s="19"/>
      <c r="AH70" s="19"/>
      <c r="AI70" s="19"/>
      <c r="AJ70" s="19"/>
    </row>
    <row r="71" spans="1:36" ht="13.2">
      <c r="A71" s="16" t="s">
        <v>268</v>
      </c>
      <c r="B71" s="16" t="s">
        <v>269</v>
      </c>
      <c r="C71" s="16" t="s">
        <v>270</v>
      </c>
      <c r="D71" s="46" t="s">
        <v>396</v>
      </c>
      <c r="E71" s="46" t="s">
        <v>214</v>
      </c>
      <c r="F71" s="16" t="s">
        <v>140</v>
      </c>
      <c r="G71" s="150">
        <v>0.65277777777777779</v>
      </c>
      <c r="H71" s="51">
        <v>0</v>
      </c>
      <c r="I71" s="16" t="s">
        <v>140</v>
      </c>
      <c r="J71" s="16" t="s">
        <v>107</v>
      </c>
      <c r="K71" s="16">
        <v>3</v>
      </c>
      <c r="L71" s="16">
        <v>4</v>
      </c>
      <c r="M71" s="24">
        <v>7</v>
      </c>
      <c r="N71" s="57" t="e">
        <f>M71/#REF!</f>
        <v>#REF!</v>
      </c>
      <c r="O71" s="19"/>
      <c r="P71" s="58"/>
      <c r="Q71" s="58"/>
      <c r="T71" s="19"/>
      <c r="U71" s="19"/>
      <c r="V71" s="19"/>
      <c r="W71" s="19"/>
      <c r="X71" s="19"/>
      <c r="Y71" s="19"/>
      <c r="Z71" s="19"/>
      <c r="AA71" s="19"/>
      <c r="AB71" s="19"/>
      <c r="AC71" s="19"/>
      <c r="AD71" s="19"/>
      <c r="AE71" s="19"/>
      <c r="AF71" s="19"/>
      <c r="AG71" s="19"/>
      <c r="AH71" s="19"/>
      <c r="AI71" s="19"/>
      <c r="AJ71" s="19"/>
    </row>
    <row r="72" spans="1:36" ht="13.2">
      <c r="A72" s="16" t="s">
        <v>268</v>
      </c>
      <c r="B72" s="16" t="s">
        <v>153</v>
      </c>
      <c r="C72" s="16" t="s">
        <v>154</v>
      </c>
      <c r="D72" s="46" t="s">
        <v>398</v>
      </c>
      <c r="E72" s="46" t="s">
        <v>214</v>
      </c>
      <c r="F72" s="16" t="s">
        <v>140</v>
      </c>
      <c r="G72" s="150">
        <v>0.65277777777777779</v>
      </c>
      <c r="H72" s="51">
        <v>0</v>
      </c>
      <c r="I72" s="16" t="s">
        <v>140</v>
      </c>
      <c r="J72" s="16" t="s">
        <v>107</v>
      </c>
      <c r="K72" s="16">
        <v>3</v>
      </c>
      <c r="L72" s="16" t="s">
        <v>29</v>
      </c>
      <c r="M72" s="24">
        <f t="shared" ref="M72:M77" si="1">SUMIFS(K72:L72,K72:L72,"&lt;&gt;*NA*")</f>
        <v>3</v>
      </c>
      <c r="N72" s="57" t="e">
        <f>M72/#REF!</f>
        <v>#REF!</v>
      </c>
      <c r="O72" s="19"/>
      <c r="P72" s="58"/>
      <c r="Q72" s="58"/>
      <c r="T72" s="19"/>
      <c r="U72" s="19"/>
      <c r="V72" s="19"/>
      <c r="W72" s="19"/>
      <c r="X72" s="19"/>
      <c r="Y72" s="19"/>
      <c r="Z72" s="19"/>
      <c r="AA72" s="19"/>
      <c r="AB72" s="19"/>
      <c r="AC72" s="19"/>
      <c r="AD72" s="19"/>
      <c r="AE72" s="19"/>
      <c r="AF72" s="19"/>
      <c r="AG72" s="19"/>
      <c r="AH72" s="19"/>
      <c r="AI72" s="19"/>
      <c r="AJ72" s="19"/>
    </row>
    <row r="73" spans="1:36" ht="13.2">
      <c r="A73" s="16" t="s">
        <v>268</v>
      </c>
      <c r="B73" s="16" t="s">
        <v>190</v>
      </c>
      <c r="C73" s="16" t="s">
        <v>191</v>
      </c>
      <c r="D73" s="46" t="s">
        <v>400</v>
      </c>
      <c r="E73" s="46" t="s">
        <v>214</v>
      </c>
      <c r="F73" s="16" t="s">
        <v>140</v>
      </c>
      <c r="G73" s="150">
        <v>0.65277777777777779</v>
      </c>
      <c r="H73" s="51">
        <v>0</v>
      </c>
      <c r="I73" s="16" t="s">
        <v>140</v>
      </c>
      <c r="J73" s="51" t="s">
        <v>107</v>
      </c>
      <c r="K73" s="16">
        <v>1.5</v>
      </c>
      <c r="L73" s="16" t="s">
        <v>29</v>
      </c>
      <c r="M73" s="24">
        <f t="shared" si="1"/>
        <v>1.5</v>
      </c>
      <c r="N73" s="57" t="e">
        <f>M73/#REF!</f>
        <v>#REF!</v>
      </c>
      <c r="O73" s="19"/>
      <c r="P73" s="58"/>
      <c r="Q73" s="58"/>
      <c r="T73" s="19"/>
      <c r="U73" s="19"/>
      <c r="V73" s="19"/>
      <c r="W73" s="19"/>
      <c r="X73" s="19"/>
      <c r="Y73" s="19"/>
      <c r="Z73" s="19"/>
      <c r="AA73" s="19"/>
      <c r="AB73" s="19"/>
      <c r="AC73" s="19"/>
      <c r="AD73" s="19"/>
      <c r="AE73" s="19"/>
      <c r="AF73" s="19"/>
      <c r="AG73" s="19"/>
      <c r="AH73" s="19"/>
      <c r="AI73" s="19"/>
      <c r="AJ73" s="19"/>
    </row>
    <row r="74" spans="1:36" ht="13.2">
      <c r="A74" s="16" t="s">
        <v>268</v>
      </c>
      <c r="B74" s="16" t="s">
        <v>277</v>
      </c>
      <c r="C74" s="16" t="s">
        <v>278</v>
      </c>
      <c r="D74" s="46" t="s">
        <v>403</v>
      </c>
      <c r="E74" s="46" t="s">
        <v>214</v>
      </c>
      <c r="F74" s="16" t="s">
        <v>140</v>
      </c>
      <c r="G74" s="150">
        <v>0.65277777777777779</v>
      </c>
      <c r="H74" s="51">
        <v>0</v>
      </c>
      <c r="I74" s="16" t="s">
        <v>140</v>
      </c>
      <c r="J74" s="16" t="s">
        <v>107</v>
      </c>
      <c r="K74" s="16">
        <v>6</v>
      </c>
      <c r="L74" s="16">
        <v>4</v>
      </c>
      <c r="M74" s="24">
        <f t="shared" si="1"/>
        <v>10</v>
      </c>
      <c r="N74" s="57" t="e">
        <f>M74/#REF!</f>
        <v>#REF!</v>
      </c>
      <c r="O74" s="16"/>
      <c r="P74" s="58"/>
      <c r="Q74" s="58"/>
      <c r="T74" s="19"/>
      <c r="U74" s="19"/>
      <c r="V74" s="19"/>
      <c r="W74" s="19"/>
      <c r="X74" s="19"/>
      <c r="Y74" s="19"/>
      <c r="Z74" s="19"/>
      <c r="AA74" s="19"/>
      <c r="AB74" s="19"/>
      <c r="AC74" s="19"/>
      <c r="AD74" s="19"/>
      <c r="AE74" s="19"/>
      <c r="AF74" s="19"/>
      <c r="AG74" s="19"/>
      <c r="AH74" s="19"/>
      <c r="AI74" s="19"/>
      <c r="AJ74" s="19"/>
    </row>
    <row r="75" spans="1:36" ht="13.2">
      <c r="A75" s="16" t="s">
        <v>268</v>
      </c>
      <c r="B75" s="16" t="s">
        <v>282</v>
      </c>
      <c r="C75" s="16" t="s">
        <v>283</v>
      </c>
      <c r="D75" s="46" t="s">
        <v>405</v>
      </c>
      <c r="E75" s="46" t="s">
        <v>195</v>
      </c>
      <c r="F75" s="16" t="s">
        <v>140</v>
      </c>
      <c r="G75" s="49">
        <v>0.69791666666666663</v>
      </c>
      <c r="H75" s="51">
        <v>0</v>
      </c>
      <c r="I75" s="16" t="s">
        <v>140</v>
      </c>
      <c r="J75" s="16" t="s">
        <v>140</v>
      </c>
      <c r="K75" s="16">
        <v>4</v>
      </c>
      <c r="L75" s="16">
        <v>9</v>
      </c>
      <c r="M75" s="24">
        <f t="shared" si="1"/>
        <v>13</v>
      </c>
      <c r="N75" s="57" t="e">
        <f>M75/#REF!</f>
        <v>#REF!</v>
      </c>
      <c r="O75" s="19"/>
      <c r="P75" s="58"/>
      <c r="Q75" s="58"/>
      <c r="T75" s="19"/>
      <c r="U75" s="19"/>
      <c r="V75" s="19"/>
      <c r="W75" s="19"/>
      <c r="X75" s="19"/>
      <c r="Y75" s="19"/>
      <c r="Z75" s="19"/>
      <c r="AA75" s="19"/>
      <c r="AB75" s="19"/>
      <c r="AC75" s="19"/>
      <c r="AD75" s="19"/>
      <c r="AE75" s="19"/>
      <c r="AF75" s="19"/>
      <c r="AG75" s="19"/>
      <c r="AH75" s="19"/>
      <c r="AI75" s="19"/>
      <c r="AJ75" s="19"/>
    </row>
    <row r="76" spans="1:36" ht="13.2">
      <c r="A76" s="16" t="s">
        <v>268</v>
      </c>
      <c r="B76" s="16" t="s">
        <v>97</v>
      </c>
      <c r="C76" s="16" t="s">
        <v>98</v>
      </c>
      <c r="D76" s="46" t="s">
        <v>406</v>
      </c>
      <c r="E76" s="46" t="s">
        <v>195</v>
      </c>
      <c r="F76" s="16" t="s">
        <v>140</v>
      </c>
      <c r="G76" s="49">
        <v>0.70347222222222228</v>
      </c>
      <c r="H76" s="51">
        <v>8</v>
      </c>
      <c r="I76" s="16" t="s">
        <v>140</v>
      </c>
      <c r="J76" s="16" t="s">
        <v>107</v>
      </c>
      <c r="K76" s="16">
        <v>1</v>
      </c>
      <c r="L76" s="16" t="s">
        <v>29</v>
      </c>
      <c r="M76" s="24">
        <f t="shared" si="1"/>
        <v>1</v>
      </c>
      <c r="N76" s="57" t="e">
        <f>M76/#REF!</f>
        <v>#REF!</v>
      </c>
      <c r="O76" s="19"/>
      <c r="P76" s="58"/>
      <c r="Q76" s="58"/>
      <c r="T76" s="19"/>
      <c r="U76" s="19"/>
      <c r="V76" s="19"/>
      <c r="W76" s="19"/>
      <c r="X76" s="19"/>
      <c r="Y76" s="19"/>
      <c r="Z76" s="19"/>
      <c r="AA76" s="19"/>
      <c r="AB76" s="19"/>
      <c r="AC76" s="19"/>
      <c r="AD76" s="19"/>
      <c r="AE76" s="19"/>
      <c r="AF76" s="19"/>
      <c r="AG76" s="19"/>
      <c r="AH76" s="19"/>
      <c r="AI76" s="19"/>
      <c r="AJ76" s="19"/>
    </row>
    <row r="77" spans="1:36" ht="13.2">
      <c r="A77" s="16" t="s">
        <v>268</v>
      </c>
      <c r="B77" s="16" t="s">
        <v>291</v>
      </c>
      <c r="C77" s="16" t="s">
        <v>292</v>
      </c>
      <c r="D77" s="46" t="s">
        <v>408</v>
      </c>
      <c r="E77" s="46" t="s">
        <v>195</v>
      </c>
      <c r="F77" s="16" t="s">
        <v>140</v>
      </c>
      <c r="G77" s="49">
        <v>0.69791666666666663</v>
      </c>
      <c r="H77" s="51">
        <v>0</v>
      </c>
      <c r="I77" s="16" t="s">
        <v>140</v>
      </c>
      <c r="J77" s="16" t="s">
        <v>107</v>
      </c>
      <c r="K77" s="16" t="s">
        <v>29</v>
      </c>
      <c r="L77" s="16" t="s">
        <v>29</v>
      </c>
      <c r="M77" s="24">
        <f t="shared" si="1"/>
        <v>0</v>
      </c>
      <c r="N77" s="57" t="e">
        <f>M77/#REF!</f>
        <v>#REF!</v>
      </c>
      <c r="O77" s="19"/>
      <c r="P77" s="58"/>
      <c r="Q77" s="58"/>
      <c r="T77" s="19"/>
      <c r="U77" s="19"/>
      <c r="V77" s="19"/>
      <c r="W77" s="19"/>
      <c r="X77" s="19"/>
      <c r="Y77" s="19"/>
      <c r="Z77" s="19"/>
      <c r="AA77" s="19"/>
      <c r="AB77" s="19"/>
      <c r="AC77" s="19"/>
      <c r="AD77" s="19"/>
      <c r="AE77" s="19"/>
      <c r="AF77" s="19"/>
      <c r="AG77" s="19"/>
      <c r="AH77" s="19"/>
      <c r="AI77" s="19"/>
      <c r="AJ77" s="19"/>
    </row>
    <row r="78" spans="1:36" ht="13.2">
      <c r="A78" s="16" t="s">
        <v>268</v>
      </c>
      <c r="B78" s="16" t="s">
        <v>296</v>
      </c>
      <c r="C78" s="16" t="s">
        <v>297</v>
      </c>
      <c r="D78" s="46" t="s">
        <v>409</v>
      </c>
      <c r="E78" s="46" t="s">
        <v>195</v>
      </c>
      <c r="F78" s="16" t="s">
        <v>140</v>
      </c>
      <c r="G78" s="49">
        <v>0.69791666666666663</v>
      </c>
      <c r="H78" s="51">
        <v>0</v>
      </c>
      <c r="I78" s="16" t="s">
        <v>140</v>
      </c>
      <c r="J78" s="16" t="s">
        <v>140</v>
      </c>
      <c r="K78" s="16">
        <v>6</v>
      </c>
      <c r="L78" s="16">
        <v>14</v>
      </c>
      <c r="M78" s="24">
        <v>20</v>
      </c>
      <c r="N78" s="57" t="e">
        <f>M78/#REF!</f>
        <v>#REF!</v>
      </c>
      <c r="O78" s="16"/>
      <c r="P78" s="58"/>
      <c r="Q78" s="58"/>
      <c r="T78" s="19"/>
      <c r="U78" s="19"/>
      <c r="V78" s="19"/>
      <c r="W78" s="19"/>
      <c r="X78" s="19"/>
      <c r="Y78" s="19"/>
      <c r="Z78" s="19"/>
      <c r="AA78" s="19"/>
      <c r="AB78" s="19"/>
      <c r="AC78" s="19"/>
      <c r="AD78" s="19"/>
      <c r="AE78" s="19"/>
      <c r="AF78" s="19"/>
      <c r="AG78" s="19"/>
      <c r="AH78" s="19"/>
      <c r="AI78" s="19"/>
      <c r="AJ78" s="19"/>
    </row>
    <row r="79" spans="1:36" ht="13.2">
      <c r="A79" s="16" t="s">
        <v>299</v>
      </c>
      <c r="B79" s="16" t="s">
        <v>300</v>
      </c>
      <c r="C79" s="16" t="s">
        <v>302</v>
      </c>
      <c r="D79" s="46" t="s">
        <v>410</v>
      </c>
      <c r="E79" s="46" t="s">
        <v>411</v>
      </c>
      <c r="F79" s="16" t="s">
        <v>140</v>
      </c>
      <c r="G79" s="49">
        <v>0.5625</v>
      </c>
      <c r="H79" s="51"/>
      <c r="I79" s="16"/>
      <c r="J79" s="16" t="s">
        <v>140</v>
      </c>
      <c r="K79" s="16">
        <v>6.5</v>
      </c>
      <c r="L79" s="16">
        <v>7</v>
      </c>
      <c r="M79" s="24">
        <f t="shared" ref="M79:M102" si="2">SUMIFS(K79:L79,K79:L79,"&lt;&gt;*NA*")</f>
        <v>13.5</v>
      </c>
      <c r="N79" s="57" t="e">
        <f>M79/#REF!</f>
        <v>#REF!</v>
      </c>
      <c r="O79" s="16"/>
      <c r="P79" s="58"/>
      <c r="Q79" s="58"/>
      <c r="T79" s="19"/>
      <c r="U79" s="19"/>
      <c r="V79" s="19"/>
      <c r="W79" s="19"/>
      <c r="X79" s="19"/>
      <c r="Y79" s="19"/>
      <c r="Z79" s="19"/>
      <c r="AA79" s="19"/>
      <c r="AB79" s="19"/>
      <c r="AC79" s="19"/>
      <c r="AD79" s="19"/>
      <c r="AE79" s="19"/>
      <c r="AF79" s="19"/>
      <c r="AG79" s="19"/>
      <c r="AH79" s="19"/>
      <c r="AI79" s="19"/>
      <c r="AJ79" s="19"/>
    </row>
    <row r="80" spans="1:36" ht="13.2">
      <c r="A80" s="16" t="s">
        <v>306</v>
      </c>
      <c r="B80" s="16" t="s">
        <v>293</v>
      </c>
      <c r="C80" s="16" t="s">
        <v>294</v>
      </c>
      <c r="D80" s="46" t="s">
        <v>412</v>
      </c>
      <c r="E80" s="46" t="s">
        <v>411</v>
      </c>
      <c r="F80" s="16" t="s">
        <v>140</v>
      </c>
      <c r="G80" s="91">
        <v>0.5625</v>
      </c>
      <c r="H80" s="51"/>
      <c r="I80" s="16"/>
      <c r="J80" s="16" t="s">
        <v>140</v>
      </c>
      <c r="K80" s="16">
        <v>6</v>
      </c>
      <c r="L80" s="16">
        <v>6</v>
      </c>
      <c r="M80" s="24">
        <f t="shared" si="2"/>
        <v>12</v>
      </c>
      <c r="N80" s="57" t="e">
        <f>M80/#REF!</f>
        <v>#REF!</v>
      </c>
      <c r="O80" s="16"/>
      <c r="P80" s="58"/>
      <c r="Q80" s="58"/>
      <c r="T80" s="19"/>
      <c r="U80" s="19"/>
      <c r="V80" s="19"/>
      <c r="W80" s="19"/>
      <c r="X80" s="19"/>
      <c r="Y80" s="19"/>
      <c r="Z80" s="19"/>
      <c r="AA80" s="19"/>
      <c r="AB80" s="19"/>
      <c r="AC80" s="19"/>
      <c r="AD80" s="19"/>
      <c r="AE80" s="19"/>
      <c r="AF80" s="19"/>
      <c r="AG80" s="19"/>
      <c r="AH80" s="19"/>
      <c r="AI80" s="19"/>
      <c r="AJ80" s="19"/>
    </row>
    <row r="81" spans="1:36" ht="13.2">
      <c r="A81" s="16" t="s">
        <v>306</v>
      </c>
      <c r="B81" s="16" t="s">
        <v>310</v>
      </c>
      <c r="C81" s="16" t="s">
        <v>311</v>
      </c>
      <c r="D81" s="46" t="s">
        <v>415</v>
      </c>
      <c r="E81" s="46" t="s">
        <v>411</v>
      </c>
      <c r="F81" s="16" t="s">
        <v>140</v>
      </c>
      <c r="G81" s="49">
        <v>0.5625</v>
      </c>
      <c r="H81" s="51"/>
      <c r="I81" s="16"/>
      <c r="J81" s="16" t="s">
        <v>107</v>
      </c>
      <c r="K81" s="16">
        <v>6</v>
      </c>
      <c r="L81" s="16">
        <v>2</v>
      </c>
      <c r="M81" s="24">
        <f t="shared" si="2"/>
        <v>8</v>
      </c>
      <c r="N81" s="57" t="e">
        <f>M81/#REF!</f>
        <v>#REF!</v>
      </c>
      <c r="O81" s="16"/>
      <c r="P81" s="58"/>
      <c r="Q81" s="58"/>
      <c r="T81" s="19"/>
      <c r="U81" s="19"/>
      <c r="V81" s="19"/>
      <c r="W81" s="19"/>
      <c r="X81" s="19"/>
      <c r="Y81" s="19"/>
      <c r="Z81" s="19"/>
      <c r="AA81" s="19"/>
      <c r="AB81" s="19"/>
      <c r="AC81" s="19"/>
      <c r="AD81" s="19"/>
      <c r="AE81" s="19"/>
      <c r="AF81" s="19"/>
      <c r="AG81" s="19"/>
      <c r="AH81" s="19"/>
      <c r="AI81" s="19"/>
      <c r="AJ81" s="19"/>
    </row>
    <row r="82" spans="1:36" ht="13.2">
      <c r="A82" s="16" t="s">
        <v>306</v>
      </c>
      <c r="B82" s="16" t="s">
        <v>312</v>
      </c>
      <c r="C82" s="16" t="s">
        <v>313</v>
      </c>
      <c r="D82" s="46" t="s">
        <v>416</v>
      </c>
      <c r="E82" s="46" t="s">
        <v>411</v>
      </c>
      <c r="F82" s="16" t="s">
        <v>140</v>
      </c>
      <c r="G82" s="49">
        <v>0.56944444444444442</v>
      </c>
      <c r="H82" s="51"/>
      <c r="I82" s="16"/>
      <c r="J82" s="16" t="s">
        <v>107</v>
      </c>
      <c r="K82" s="16">
        <v>3</v>
      </c>
      <c r="L82" s="16">
        <v>0</v>
      </c>
      <c r="M82" s="24">
        <f t="shared" si="2"/>
        <v>3</v>
      </c>
      <c r="N82" s="57" t="e">
        <f>M82/#REF!</f>
        <v>#REF!</v>
      </c>
      <c r="O82" s="16"/>
      <c r="P82" s="58"/>
      <c r="Q82" s="58"/>
      <c r="T82" s="19"/>
      <c r="U82" s="19"/>
      <c r="V82" s="19"/>
      <c r="W82" s="19"/>
      <c r="X82" s="19"/>
      <c r="Y82" s="19"/>
      <c r="Z82" s="19"/>
      <c r="AA82" s="19"/>
      <c r="AB82" s="19"/>
      <c r="AC82" s="19"/>
      <c r="AD82" s="19"/>
      <c r="AE82" s="19"/>
      <c r="AF82" s="19"/>
      <c r="AG82" s="19"/>
      <c r="AH82" s="19"/>
      <c r="AI82" s="19"/>
      <c r="AJ82" s="19"/>
    </row>
    <row r="83" spans="1:36" ht="13.2">
      <c r="A83" s="85" t="s">
        <v>306</v>
      </c>
      <c r="B83" s="16" t="s">
        <v>315</v>
      </c>
      <c r="C83" s="16" t="s">
        <v>316</v>
      </c>
      <c r="D83" s="46" t="s">
        <v>418</v>
      </c>
      <c r="E83" s="46" t="s">
        <v>377</v>
      </c>
      <c r="F83" s="16" t="s">
        <v>140</v>
      </c>
      <c r="G83" s="49">
        <v>0.60416666666666663</v>
      </c>
      <c r="H83" s="79"/>
      <c r="I83" s="16"/>
      <c r="J83" s="16" t="s">
        <v>107</v>
      </c>
      <c r="K83" s="16">
        <v>7</v>
      </c>
      <c r="L83" s="16">
        <v>4</v>
      </c>
      <c r="M83" s="24">
        <f t="shared" si="2"/>
        <v>11</v>
      </c>
      <c r="N83" s="57" t="e">
        <f>M83/#REF!</f>
        <v>#REF!</v>
      </c>
      <c r="O83" s="16"/>
      <c r="P83" s="58"/>
      <c r="Q83" s="58"/>
      <c r="T83" s="19"/>
      <c r="U83" s="19"/>
      <c r="V83" s="19"/>
      <c r="W83" s="19"/>
      <c r="X83" s="19"/>
      <c r="Y83" s="19"/>
      <c r="Z83" s="19"/>
      <c r="AA83" s="19"/>
      <c r="AB83" s="19"/>
      <c r="AC83" s="19"/>
      <c r="AD83" s="19"/>
      <c r="AE83" s="19"/>
      <c r="AF83" s="19"/>
      <c r="AG83" s="19"/>
      <c r="AH83" s="19"/>
      <c r="AI83" s="19"/>
      <c r="AJ83" s="19"/>
    </row>
    <row r="84" spans="1:36" ht="13.2">
      <c r="A84" s="85" t="s">
        <v>306</v>
      </c>
      <c r="B84" s="16" t="s">
        <v>317</v>
      </c>
      <c r="C84" s="16" t="s">
        <v>318</v>
      </c>
      <c r="D84" s="46" t="s">
        <v>419</v>
      </c>
      <c r="E84" s="46" t="s">
        <v>377</v>
      </c>
      <c r="F84" s="16" t="s">
        <v>140</v>
      </c>
      <c r="G84" s="49">
        <v>0.60416666666666663</v>
      </c>
      <c r="H84" s="79"/>
      <c r="I84" s="16"/>
      <c r="J84" s="16" t="s">
        <v>107</v>
      </c>
      <c r="K84" s="16">
        <v>7</v>
      </c>
      <c r="L84" s="16">
        <v>2</v>
      </c>
      <c r="M84" s="24">
        <f t="shared" si="2"/>
        <v>9</v>
      </c>
      <c r="N84" s="57" t="e">
        <f>M84/#REF!</f>
        <v>#REF!</v>
      </c>
      <c r="O84" s="16"/>
      <c r="P84" s="58"/>
      <c r="Q84" s="58"/>
      <c r="T84" s="19"/>
      <c r="U84" s="19"/>
      <c r="V84" s="19"/>
      <c r="W84" s="19"/>
      <c r="X84" s="19"/>
      <c r="Y84" s="19"/>
      <c r="Z84" s="19"/>
      <c r="AA84" s="19"/>
      <c r="AB84" s="19"/>
      <c r="AC84" s="19"/>
      <c r="AD84" s="19"/>
      <c r="AE84" s="19"/>
      <c r="AF84" s="19"/>
      <c r="AG84" s="19"/>
      <c r="AH84" s="19"/>
      <c r="AI84" s="19"/>
      <c r="AJ84" s="19"/>
    </row>
    <row r="85" spans="1:36" ht="13.2">
      <c r="A85" s="85" t="s">
        <v>306</v>
      </c>
      <c r="B85" s="16" t="s">
        <v>321</v>
      </c>
      <c r="C85" s="16" t="s">
        <v>322</v>
      </c>
      <c r="D85" s="46" t="s">
        <v>421</v>
      </c>
      <c r="E85" s="46" t="s">
        <v>377</v>
      </c>
      <c r="F85" s="16" t="s">
        <v>140</v>
      </c>
      <c r="G85" s="91">
        <v>0.60416666666666663</v>
      </c>
      <c r="H85" s="79"/>
      <c r="I85" s="16"/>
      <c r="J85" s="16" t="s">
        <v>107</v>
      </c>
      <c r="K85" s="16">
        <v>4</v>
      </c>
      <c r="L85" s="16">
        <v>0</v>
      </c>
      <c r="M85" s="24">
        <f t="shared" si="2"/>
        <v>4</v>
      </c>
      <c r="N85" s="57" t="e">
        <f>M85/#REF!</f>
        <v>#REF!</v>
      </c>
      <c r="O85" s="16"/>
      <c r="P85" s="58"/>
      <c r="Q85" s="58"/>
      <c r="T85" s="19"/>
      <c r="U85" s="19"/>
      <c r="V85" s="19"/>
      <c r="W85" s="19"/>
      <c r="X85" s="19"/>
      <c r="Y85" s="19"/>
      <c r="Z85" s="19"/>
      <c r="AA85" s="19"/>
      <c r="AB85" s="19"/>
      <c r="AC85" s="19"/>
      <c r="AD85" s="19"/>
      <c r="AE85" s="19"/>
      <c r="AF85" s="19"/>
      <c r="AG85" s="19"/>
      <c r="AH85" s="19"/>
      <c r="AI85" s="19"/>
      <c r="AJ85" s="19"/>
    </row>
    <row r="86" spans="1:36" ht="13.2">
      <c r="A86" s="85" t="s">
        <v>306</v>
      </c>
      <c r="B86" s="16" t="s">
        <v>319</v>
      </c>
      <c r="C86" s="16" t="s">
        <v>320</v>
      </c>
      <c r="D86" s="46" t="s">
        <v>423</v>
      </c>
      <c r="E86" s="46" t="s">
        <v>377</v>
      </c>
      <c r="F86" s="16" t="s">
        <v>140</v>
      </c>
      <c r="G86" s="49">
        <v>0.60416666666666663</v>
      </c>
      <c r="H86" s="79"/>
      <c r="I86" s="16"/>
      <c r="J86" s="16" t="s">
        <v>107</v>
      </c>
      <c r="K86" s="16">
        <v>7</v>
      </c>
      <c r="L86" s="16">
        <v>10</v>
      </c>
      <c r="M86" s="24">
        <f t="shared" si="2"/>
        <v>17</v>
      </c>
      <c r="N86" s="57" t="e">
        <f>M86/#REF!</f>
        <v>#REF!</v>
      </c>
      <c r="O86" s="16" t="s">
        <v>613</v>
      </c>
      <c r="P86" s="58"/>
      <c r="Q86" s="58"/>
      <c r="T86" s="19"/>
      <c r="U86" s="19"/>
      <c r="V86" s="19"/>
      <c r="W86" s="19"/>
      <c r="X86" s="19"/>
      <c r="Y86" s="19"/>
      <c r="Z86" s="19"/>
      <c r="AA86" s="19"/>
      <c r="AB86" s="19"/>
      <c r="AC86" s="19"/>
      <c r="AD86" s="19"/>
      <c r="AE86" s="19"/>
      <c r="AF86" s="19"/>
      <c r="AG86" s="19"/>
      <c r="AH86" s="19"/>
      <c r="AI86" s="19"/>
      <c r="AJ86" s="19"/>
    </row>
    <row r="87" spans="1:36" ht="13.2">
      <c r="A87" s="16" t="s">
        <v>324</v>
      </c>
      <c r="B87" s="16" t="s">
        <v>325</v>
      </c>
      <c r="C87" s="16" t="s">
        <v>326</v>
      </c>
      <c r="D87" s="46" t="s">
        <v>425</v>
      </c>
      <c r="E87" s="46" t="s">
        <v>411</v>
      </c>
      <c r="F87" s="16" t="s">
        <v>140</v>
      </c>
      <c r="G87" s="49">
        <v>0.5625</v>
      </c>
      <c r="H87" s="51"/>
      <c r="I87" s="16" t="s">
        <v>140</v>
      </c>
      <c r="J87" s="16" t="s">
        <v>140</v>
      </c>
      <c r="K87" s="16">
        <v>6</v>
      </c>
      <c r="L87" s="16">
        <v>14.5</v>
      </c>
      <c r="M87" s="24">
        <f t="shared" si="2"/>
        <v>20.5</v>
      </c>
      <c r="N87" s="57" t="e">
        <f>M87/#REF!</f>
        <v>#REF!</v>
      </c>
      <c r="O87" s="16" t="s">
        <v>614</v>
      </c>
      <c r="P87" s="58"/>
      <c r="Q87" s="58"/>
      <c r="T87" s="19"/>
      <c r="U87" s="19"/>
      <c r="V87" s="19"/>
      <c r="W87" s="19"/>
      <c r="X87" s="19"/>
      <c r="Y87" s="19"/>
      <c r="Z87" s="19"/>
      <c r="AA87" s="19"/>
      <c r="AB87" s="19"/>
      <c r="AC87" s="19"/>
      <c r="AD87" s="19"/>
      <c r="AE87" s="19"/>
      <c r="AF87" s="19"/>
      <c r="AG87" s="19"/>
      <c r="AH87" s="19"/>
      <c r="AI87" s="19"/>
      <c r="AJ87" s="19"/>
    </row>
    <row r="88" spans="1:36" ht="13.2">
      <c r="A88" s="16" t="s">
        <v>324</v>
      </c>
      <c r="B88" s="16" t="s">
        <v>329</v>
      </c>
      <c r="C88" s="16" t="s">
        <v>330</v>
      </c>
      <c r="D88" s="46" t="s">
        <v>427</v>
      </c>
      <c r="E88" s="46" t="s">
        <v>411</v>
      </c>
      <c r="F88" s="16" t="s">
        <v>140</v>
      </c>
      <c r="G88" s="49">
        <v>0.5625</v>
      </c>
      <c r="H88" s="51"/>
      <c r="I88" s="16" t="s">
        <v>140</v>
      </c>
      <c r="J88" s="16" t="s">
        <v>107</v>
      </c>
      <c r="K88" s="16">
        <v>7</v>
      </c>
      <c r="L88" s="16">
        <v>4</v>
      </c>
      <c r="M88" s="24">
        <f t="shared" si="2"/>
        <v>11</v>
      </c>
      <c r="N88" s="57" t="e">
        <f>M88/#REF!</f>
        <v>#REF!</v>
      </c>
      <c r="O88" s="16" t="s">
        <v>615</v>
      </c>
      <c r="P88" s="58"/>
      <c r="Q88" s="58"/>
      <c r="T88" s="19"/>
      <c r="U88" s="19"/>
      <c r="V88" s="19"/>
      <c r="W88" s="19"/>
      <c r="X88" s="19"/>
      <c r="Y88" s="19"/>
      <c r="Z88" s="19"/>
      <c r="AA88" s="19"/>
      <c r="AB88" s="19"/>
      <c r="AC88" s="19"/>
      <c r="AD88" s="19"/>
      <c r="AE88" s="19"/>
      <c r="AF88" s="19"/>
      <c r="AG88" s="19"/>
      <c r="AH88" s="19"/>
      <c r="AI88" s="19"/>
      <c r="AJ88" s="19"/>
    </row>
    <row r="89" spans="1:36" ht="13.2">
      <c r="A89" s="16" t="s">
        <v>324</v>
      </c>
      <c r="B89" s="16" t="s">
        <v>334</v>
      </c>
      <c r="C89" s="16" t="s">
        <v>335</v>
      </c>
      <c r="D89" s="46" t="s">
        <v>428</v>
      </c>
      <c r="E89" s="46" t="s">
        <v>411</v>
      </c>
      <c r="F89" s="16" t="s">
        <v>140</v>
      </c>
      <c r="G89" s="49">
        <v>0.5625</v>
      </c>
      <c r="H89" s="51"/>
      <c r="I89" s="16" t="s">
        <v>140</v>
      </c>
      <c r="J89" s="16" t="s">
        <v>140</v>
      </c>
      <c r="K89" s="16">
        <v>5</v>
      </c>
      <c r="L89" s="16">
        <v>8</v>
      </c>
      <c r="M89" s="24">
        <f t="shared" si="2"/>
        <v>13</v>
      </c>
      <c r="N89" s="57" t="e">
        <f>M89/#REF!</f>
        <v>#REF!</v>
      </c>
      <c r="O89" s="16" t="s">
        <v>616</v>
      </c>
      <c r="P89" s="58"/>
      <c r="Q89" s="58"/>
      <c r="T89" s="19"/>
      <c r="U89" s="19"/>
      <c r="V89" s="19"/>
      <c r="W89" s="19"/>
      <c r="X89" s="19"/>
      <c r="Y89" s="19"/>
      <c r="Z89" s="19"/>
      <c r="AA89" s="19"/>
      <c r="AB89" s="19"/>
      <c r="AC89" s="19"/>
      <c r="AD89" s="19"/>
      <c r="AE89" s="19"/>
      <c r="AF89" s="19"/>
      <c r="AG89" s="19"/>
      <c r="AH89" s="19"/>
      <c r="AI89" s="19"/>
      <c r="AJ89" s="19"/>
    </row>
    <row r="90" spans="1:36" ht="13.2">
      <c r="A90" s="16" t="s">
        <v>324</v>
      </c>
      <c r="B90" s="16" t="s">
        <v>338</v>
      </c>
      <c r="C90" s="16" t="s">
        <v>339</v>
      </c>
      <c r="D90" s="46" t="s">
        <v>429</v>
      </c>
      <c r="E90" s="46" t="s">
        <v>411</v>
      </c>
      <c r="F90" s="16" t="s">
        <v>140</v>
      </c>
      <c r="G90" s="49">
        <v>0.57222222222222219</v>
      </c>
      <c r="H90" s="51">
        <v>14</v>
      </c>
      <c r="I90" s="16" t="s">
        <v>140</v>
      </c>
      <c r="J90" s="16" t="s">
        <v>107</v>
      </c>
      <c r="K90" s="16">
        <v>1</v>
      </c>
      <c r="L90" s="16">
        <v>0</v>
      </c>
      <c r="M90" s="24">
        <f t="shared" si="2"/>
        <v>1</v>
      </c>
      <c r="N90" s="57" t="e">
        <f>M90/#REF!</f>
        <v>#REF!</v>
      </c>
      <c r="O90" s="16" t="s">
        <v>617</v>
      </c>
      <c r="P90" s="58"/>
      <c r="Q90" s="58"/>
      <c r="T90" s="19"/>
      <c r="U90" s="19"/>
      <c r="V90" s="19"/>
      <c r="W90" s="19"/>
      <c r="X90" s="19"/>
      <c r="Y90" s="19"/>
      <c r="Z90" s="19"/>
      <c r="AA90" s="19"/>
      <c r="AB90" s="19"/>
      <c r="AC90" s="19"/>
      <c r="AD90" s="19"/>
      <c r="AE90" s="19"/>
      <c r="AF90" s="19"/>
      <c r="AG90" s="19"/>
      <c r="AH90" s="19"/>
      <c r="AI90" s="19"/>
      <c r="AJ90" s="19"/>
    </row>
    <row r="91" spans="1:36" ht="13.2">
      <c r="A91" s="16" t="s">
        <v>324</v>
      </c>
      <c r="B91" s="16" t="s">
        <v>285</v>
      </c>
      <c r="C91" s="16" t="s">
        <v>286</v>
      </c>
      <c r="D91" s="46" t="s">
        <v>431</v>
      </c>
      <c r="E91" s="46" t="s">
        <v>272</v>
      </c>
      <c r="F91" s="16" t="s">
        <v>140</v>
      </c>
      <c r="G91" s="91">
        <v>0.60763888888888884</v>
      </c>
      <c r="H91" s="79"/>
      <c r="I91" s="16" t="s">
        <v>140</v>
      </c>
      <c r="J91" s="16" t="s">
        <v>107</v>
      </c>
      <c r="K91" s="16">
        <v>3</v>
      </c>
      <c r="L91" s="16" t="s">
        <v>29</v>
      </c>
      <c r="M91" s="24">
        <f t="shared" si="2"/>
        <v>3</v>
      </c>
      <c r="N91" s="57" t="e">
        <f>M91/#REF!</f>
        <v>#REF!</v>
      </c>
      <c r="O91" s="16" t="s">
        <v>618</v>
      </c>
      <c r="P91" s="58"/>
      <c r="Q91" s="58"/>
      <c r="T91" s="19"/>
      <c r="U91" s="19"/>
      <c r="V91" s="19"/>
      <c r="W91" s="19"/>
      <c r="X91" s="19"/>
      <c r="Y91" s="19"/>
      <c r="Z91" s="19"/>
      <c r="AA91" s="19"/>
      <c r="AB91" s="19"/>
      <c r="AC91" s="19"/>
      <c r="AD91" s="19"/>
      <c r="AE91" s="19"/>
      <c r="AF91" s="19"/>
      <c r="AG91" s="19"/>
      <c r="AH91" s="19"/>
      <c r="AI91" s="19"/>
      <c r="AJ91" s="19"/>
    </row>
    <row r="92" spans="1:36" ht="13.2">
      <c r="A92" s="16" t="s">
        <v>324</v>
      </c>
      <c r="B92" s="16" t="s">
        <v>341</v>
      </c>
      <c r="C92" s="16" t="s">
        <v>342</v>
      </c>
      <c r="D92" s="46" t="s">
        <v>432</v>
      </c>
      <c r="E92" s="46" t="s">
        <v>272</v>
      </c>
      <c r="F92" s="16" t="s">
        <v>140</v>
      </c>
      <c r="G92" s="49">
        <v>0.60763888888888884</v>
      </c>
      <c r="H92" s="79"/>
      <c r="I92" s="16" t="s">
        <v>140</v>
      </c>
      <c r="J92" s="16" t="s">
        <v>140</v>
      </c>
      <c r="K92" s="16">
        <v>2</v>
      </c>
      <c r="L92" s="16" t="s">
        <v>29</v>
      </c>
      <c r="M92" s="24">
        <f t="shared" si="2"/>
        <v>2</v>
      </c>
      <c r="N92" s="57" t="e">
        <f>M92/#REF!</f>
        <v>#REF!</v>
      </c>
      <c r="O92" s="16" t="s">
        <v>619</v>
      </c>
      <c r="P92" s="58"/>
      <c r="Q92" s="58"/>
      <c r="T92" s="19"/>
      <c r="U92" s="19"/>
      <c r="V92" s="19"/>
      <c r="W92" s="19"/>
      <c r="X92" s="19"/>
      <c r="Y92" s="19"/>
      <c r="Z92" s="19"/>
      <c r="AA92" s="19"/>
      <c r="AB92" s="19"/>
      <c r="AC92" s="19"/>
      <c r="AD92" s="19"/>
      <c r="AE92" s="19"/>
      <c r="AF92" s="19"/>
      <c r="AG92" s="19"/>
      <c r="AH92" s="19"/>
      <c r="AI92" s="19"/>
      <c r="AJ92" s="19"/>
    </row>
    <row r="93" spans="1:36" ht="13.2">
      <c r="A93" s="16" t="s">
        <v>324</v>
      </c>
      <c r="B93" s="16" t="s">
        <v>288</v>
      </c>
      <c r="C93" s="16" t="s">
        <v>290</v>
      </c>
      <c r="D93" s="46" t="s">
        <v>433</v>
      </c>
      <c r="E93" s="46" t="s">
        <v>272</v>
      </c>
      <c r="F93" s="16" t="s">
        <v>140</v>
      </c>
      <c r="G93" s="49">
        <v>0.61041666666666672</v>
      </c>
      <c r="H93" s="51">
        <v>4</v>
      </c>
      <c r="I93" s="16" t="s">
        <v>140</v>
      </c>
      <c r="J93" s="16" t="s">
        <v>107</v>
      </c>
      <c r="K93" s="16">
        <v>4</v>
      </c>
      <c r="L93" s="16" t="s">
        <v>29</v>
      </c>
      <c r="M93" s="24">
        <f t="shared" si="2"/>
        <v>4</v>
      </c>
      <c r="N93" s="57" t="e">
        <f>M93/#REF!</f>
        <v>#REF!</v>
      </c>
      <c r="O93" s="16" t="s">
        <v>621</v>
      </c>
      <c r="P93" s="58"/>
      <c r="Q93" s="58"/>
      <c r="T93" s="19"/>
      <c r="U93" s="19"/>
      <c r="V93" s="19"/>
      <c r="W93" s="19"/>
      <c r="X93" s="19"/>
      <c r="Y93" s="19"/>
      <c r="Z93" s="19"/>
      <c r="AA93" s="19"/>
      <c r="AB93" s="19"/>
      <c r="AC93" s="19"/>
      <c r="AD93" s="19"/>
      <c r="AE93" s="19"/>
      <c r="AF93" s="19"/>
      <c r="AG93" s="19"/>
      <c r="AH93" s="19"/>
      <c r="AI93" s="19"/>
      <c r="AJ93" s="19"/>
    </row>
    <row r="94" spans="1:36" ht="13.2">
      <c r="A94" s="16" t="s">
        <v>324</v>
      </c>
      <c r="B94" s="16" t="s">
        <v>345</v>
      </c>
      <c r="C94" s="16" t="s">
        <v>347</v>
      </c>
      <c r="D94" s="46" t="s">
        <v>434</v>
      </c>
      <c r="E94" s="46" t="s">
        <v>272</v>
      </c>
      <c r="F94" s="16" t="s">
        <v>140</v>
      </c>
      <c r="G94" s="49">
        <v>0.61041666666666672</v>
      </c>
      <c r="H94" s="51">
        <v>4</v>
      </c>
      <c r="I94" s="16" t="s">
        <v>140</v>
      </c>
      <c r="J94" s="16" t="s">
        <v>107</v>
      </c>
      <c r="K94" s="16">
        <v>1</v>
      </c>
      <c r="L94" s="16">
        <v>7</v>
      </c>
      <c r="M94" s="24">
        <f t="shared" si="2"/>
        <v>8</v>
      </c>
      <c r="N94" s="57" t="e">
        <f>M94/#REF!</f>
        <v>#REF!</v>
      </c>
      <c r="O94" s="16" t="s">
        <v>623</v>
      </c>
      <c r="P94" s="58"/>
      <c r="Q94" s="58"/>
      <c r="T94" s="19"/>
      <c r="U94" s="19"/>
      <c r="V94" s="19"/>
      <c r="W94" s="19"/>
      <c r="X94" s="19"/>
      <c r="Y94" s="19"/>
      <c r="Z94" s="19"/>
      <c r="AA94" s="19"/>
      <c r="AB94" s="19"/>
      <c r="AC94" s="19"/>
      <c r="AD94" s="19"/>
      <c r="AE94" s="19"/>
      <c r="AF94" s="19"/>
      <c r="AG94" s="19"/>
      <c r="AH94" s="19"/>
      <c r="AI94" s="19"/>
      <c r="AJ94" s="19"/>
    </row>
    <row r="95" spans="1:36" ht="13.2">
      <c r="A95" s="25" t="s">
        <v>349</v>
      </c>
      <c r="B95" s="16" t="s">
        <v>350</v>
      </c>
      <c r="C95" s="16" t="s">
        <v>351</v>
      </c>
      <c r="D95" s="46" t="s">
        <v>435</v>
      </c>
      <c r="E95" s="46" t="s">
        <v>332</v>
      </c>
      <c r="F95" s="16" t="s">
        <v>140</v>
      </c>
      <c r="G95" s="105">
        <v>0.15277777777777779</v>
      </c>
      <c r="H95" s="51">
        <v>0</v>
      </c>
      <c r="I95" s="16" t="s">
        <v>140</v>
      </c>
      <c r="J95" s="16" t="s">
        <v>107</v>
      </c>
      <c r="K95" s="16">
        <v>6</v>
      </c>
      <c r="L95" s="16">
        <v>8</v>
      </c>
      <c r="M95" s="24">
        <f t="shared" si="2"/>
        <v>14</v>
      </c>
      <c r="N95" s="57" t="e">
        <f>M95/#REF!</f>
        <v>#REF!</v>
      </c>
      <c r="O95" s="16"/>
      <c r="P95" s="58"/>
      <c r="Q95" s="58"/>
      <c r="T95" s="19"/>
      <c r="U95" s="19"/>
      <c r="V95" s="19"/>
      <c r="W95" s="19"/>
      <c r="X95" s="19"/>
      <c r="Y95" s="19"/>
      <c r="Z95" s="19"/>
      <c r="AA95" s="19"/>
      <c r="AB95" s="19"/>
      <c r="AC95" s="19"/>
      <c r="AD95" s="19"/>
      <c r="AE95" s="19"/>
      <c r="AF95" s="19"/>
      <c r="AG95" s="19"/>
      <c r="AH95" s="19"/>
      <c r="AI95" s="19"/>
      <c r="AJ95" s="19"/>
    </row>
    <row r="96" spans="1:36" ht="13.2">
      <c r="A96" s="25" t="s">
        <v>349</v>
      </c>
      <c r="B96" s="16" t="s">
        <v>301</v>
      </c>
      <c r="C96" s="16" t="s">
        <v>304</v>
      </c>
      <c r="D96" s="46" t="s">
        <v>437</v>
      </c>
      <c r="E96" s="46" t="s">
        <v>332</v>
      </c>
      <c r="F96" s="16" t="s">
        <v>140</v>
      </c>
      <c r="G96" s="105">
        <v>0.15277777777777779</v>
      </c>
      <c r="H96" s="51">
        <v>0</v>
      </c>
      <c r="I96" s="16" t="s">
        <v>140</v>
      </c>
      <c r="J96" s="16" t="s">
        <v>107</v>
      </c>
      <c r="K96" s="16">
        <v>3</v>
      </c>
      <c r="L96" s="16">
        <v>5</v>
      </c>
      <c r="M96" s="24">
        <f t="shared" si="2"/>
        <v>8</v>
      </c>
      <c r="N96" s="57" t="e">
        <f>M96/#REF!</f>
        <v>#REF!</v>
      </c>
      <c r="O96" s="19"/>
      <c r="P96" s="58"/>
      <c r="Q96" s="58"/>
      <c r="T96" s="19"/>
      <c r="U96" s="19"/>
      <c r="V96" s="19"/>
      <c r="W96" s="19"/>
      <c r="X96" s="19"/>
      <c r="Y96" s="19"/>
      <c r="Z96" s="19"/>
      <c r="AA96" s="19"/>
      <c r="AB96" s="19"/>
      <c r="AC96" s="19"/>
      <c r="AD96" s="19"/>
      <c r="AE96" s="19"/>
      <c r="AF96" s="19"/>
      <c r="AG96" s="19"/>
      <c r="AH96" s="19"/>
      <c r="AI96" s="19"/>
      <c r="AJ96" s="19"/>
    </row>
    <row r="97" spans="1:36" ht="13.2">
      <c r="A97" s="25" t="s">
        <v>349</v>
      </c>
      <c r="B97" s="16" t="s">
        <v>130</v>
      </c>
      <c r="C97" s="16" t="s">
        <v>131</v>
      </c>
      <c r="D97" s="46" t="s">
        <v>438</v>
      </c>
      <c r="E97" s="46" t="s">
        <v>332</v>
      </c>
      <c r="F97" s="16" t="s">
        <v>140</v>
      </c>
      <c r="G97" s="105">
        <v>0.15277777777777779</v>
      </c>
      <c r="H97" s="51">
        <v>0</v>
      </c>
      <c r="I97" s="16" t="s">
        <v>140</v>
      </c>
      <c r="J97" s="16" t="s">
        <v>107</v>
      </c>
      <c r="K97" s="16" t="s">
        <v>29</v>
      </c>
      <c r="L97" s="16">
        <v>0</v>
      </c>
      <c r="M97" s="24">
        <f t="shared" si="2"/>
        <v>0</v>
      </c>
      <c r="N97" s="57" t="e">
        <f>M97/#REF!</f>
        <v>#REF!</v>
      </c>
      <c r="O97" s="19"/>
      <c r="P97" s="58"/>
      <c r="Q97" s="58"/>
      <c r="T97" s="19"/>
      <c r="U97" s="19"/>
      <c r="V97" s="19"/>
      <c r="W97" s="19"/>
      <c r="X97" s="19"/>
      <c r="Y97" s="19"/>
      <c r="Z97" s="19"/>
      <c r="AA97" s="19"/>
      <c r="AB97" s="19"/>
      <c r="AC97" s="19"/>
      <c r="AD97" s="19"/>
      <c r="AE97" s="19"/>
      <c r="AF97" s="19"/>
      <c r="AG97" s="19"/>
      <c r="AH97" s="19"/>
      <c r="AI97" s="19"/>
      <c r="AJ97" s="19"/>
    </row>
    <row r="98" spans="1:36" ht="13.2">
      <c r="A98" s="25" t="s">
        <v>349</v>
      </c>
      <c r="B98" s="16" t="s">
        <v>203</v>
      </c>
      <c r="C98" s="16" t="s">
        <v>204</v>
      </c>
      <c r="D98" s="46" t="s">
        <v>439</v>
      </c>
      <c r="E98" s="46" t="s">
        <v>332</v>
      </c>
      <c r="F98" s="16" t="s">
        <v>140</v>
      </c>
      <c r="G98" s="105">
        <v>0.15277777777777779</v>
      </c>
      <c r="H98" s="51">
        <v>0</v>
      </c>
      <c r="I98" s="16" t="s">
        <v>140</v>
      </c>
      <c r="J98" s="16" t="s">
        <v>107</v>
      </c>
      <c r="K98" s="16" t="s">
        <v>29</v>
      </c>
      <c r="L98" s="16">
        <v>2</v>
      </c>
      <c r="M98" s="24">
        <f t="shared" si="2"/>
        <v>2</v>
      </c>
      <c r="N98" s="57" t="e">
        <f>M98/#REF!</f>
        <v>#REF!</v>
      </c>
      <c r="O98" s="19"/>
      <c r="P98" s="58"/>
      <c r="Q98" s="58"/>
      <c r="T98" s="19"/>
      <c r="U98" s="19"/>
      <c r="V98" s="19"/>
      <c r="W98" s="19"/>
      <c r="X98" s="19"/>
      <c r="Y98" s="19"/>
      <c r="Z98" s="19"/>
      <c r="AA98" s="19"/>
      <c r="AB98" s="19"/>
      <c r="AC98" s="19"/>
      <c r="AD98" s="19"/>
      <c r="AE98" s="19"/>
      <c r="AF98" s="19"/>
      <c r="AG98" s="19"/>
      <c r="AH98" s="19"/>
      <c r="AI98" s="19"/>
      <c r="AJ98" s="19"/>
    </row>
    <row r="99" spans="1:36" ht="13.2">
      <c r="A99" s="25" t="s">
        <v>349</v>
      </c>
      <c r="B99" s="16" t="s">
        <v>232</v>
      </c>
      <c r="C99" s="16" t="s">
        <v>233</v>
      </c>
      <c r="D99" s="46" t="s">
        <v>441</v>
      </c>
      <c r="E99" s="46" t="s">
        <v>231</v>
      </c>
      <c r="F99" s="16" t="s">
        <v>140</v>
      </c>
      <c r="G99" s="91">
        <v>0.21944444444444444</v>
      </c>
      <c r="H99" s="51">
        <v>30</v>
      </c>
      <c r="I99" s="16" t="s">
        <v>140</v>
      </c>
      <c r="J99" s="16" t="s">
        <v>107</v>
      </c>
      <c r="K99" s="16">
        <v>4.5</v>
      </c>
      <c r="L99" s="16">
        <v>8</v>
      </c>
      <c r="M99" s="24">
        <f t="shared" si="2"/>
        <v>12.5</v>
      </c>
      <c r="N99" s="57" t="e">
        <f>M99/#REF!</f>
        <v>#REF!</v>
      </c>
      <c r="O99" s="16"/>
      <c r="P99" s="58"/>
      <c r="Q99" s="58"/>
      <c r="T99" s="19"/>
      <c r="U99" s="19"/>
      <c r="V99" s="19"/>
      <c r="W99" s="19"/>
      <c r="X99" s="19"/>
      <c r="Y99" s="19"/>
      <c r="Z99" s="19"/>
      <c r="AA99" s="19"/>
      <c r="AB99" s="19"/>
      <c r="AC99" s="19"/>
      <c r="AD99" s="19"/>
      <c r="AE99" s="19"/>
      <c r="AF99" s="19"/>
      <c r="AG99" s="19"/>
      <c r="AH99" s="19"/>
      <c r="AI99" s="19"/>
      <c r="AJ99" s="19"/>
    </row>
    <row r="100" spans="1:36" ht="13.2">
      <c r="A100" s="25" t="s">
        <v>349</v>
      </c>
      <c r="B100" s="16" t="s">
        <v>359</v>
      </c>
      <c r="C100" s="16" t="s">
        <v>360</v>
      </c>
      <c r="D100" s="46" t="s">
        <v>442</v>
      </c>
      <c r="E100" s="46" t="s">
        <v>231</v>
      </c>
      <c r="F100" s="16" t="s">
        <v>140</v>
      </c>
      <c r="G100" s="91">
        <v>0.19791666666666666</v>
      </c>
      <c r="H100" s="51">
        <v>0</v>
      </c>
      <c r="I100" s="16" t="s">
        <v>140</v>
      </c>
      <c r="J100" s="16" t="s">
        <v>140</v>
      </c>
      <c r="K100" s="16">
        <v>5</v>
      </c>
      <c r="L100" s="16">
        <v>10</v>
      </c>
      <c r="M100" s="24">
        <f t="shared" si="2"/>
        <v>15</v>
      </c>
      <c r="N100" s="57" t="e">
        <f>M100/#REF!</f>
        <v>#REF!</v>
      </c>
      <c r="O100" s="16"/>
      <c r="P100" s="58"/>
      <c r="Q100" s="58"/>
      <c r="T100" s="19"/>
      <c r="U100" s="19"/>
      <c r="V100" s="19"/>
      <c r="W100" s="19"/>
      <c r="X100" s="19"/>
      <c r="Y100" s="19"/>
      <c r="Z100" s="19"/>
      <c r="AA100" s="19"/>
      <c r="AB100" s="19"/>
      <c r="AC100" s="19"/>
      <c r="AD100" s="19"/>
      <c r="AE100" s="19"/>
      <c r="AF100" s="19"/>
      <c r="AG100" s="19"/>
      <c r="AH100" s="19"/>
      <c r="AI100" s="19"/>
      <c r="AJ100" s="19"/>
    </row>
    <row r="101" spans="1:36" ht="13.2">
      <c r="A101" s="25" t="s">
        <v>349</v>
      </c>
      <c r="B101" s="16" t="s">
        <v>363</v>
      </c>
      <c r="C101" s="16" t="s">
        <v>364</v>
      </c>
      <c r="D101" s="46" t="s">
        <v>443</v>
      </c>
      <c r="E101" s="46" t="s">
        <v>231</v>
      </c>
      <c r="F101" s="16" t="s">
        <v>140</v>
      </c>
      <c r="G101" s="91">
        <v>0.19791666666666666</v>
      </c>
      <c r="H101" s="51">
        <v>0</v>
      </c>
      <c r="I101" s="16" t="s">
        <v>140</v>
      </c>
      <c r="J101" s="16" t="s">
        <v>140</v>
      </c>
      <c r="K101" s="16">
        <v>6</v>
      </c>
      <c r="L101" s="16">
        <v>10</v>
      </c>
      <c r="M101" s="24">
        <f t="shared" si="2"/>
        <v>16</v>
      </c>
      <c r="N101" s="57" t="e">
        <f>M101/#REF!</f>
        <v>#REF!</v>
      </c>
      <c r="O101" s="16"/>
      <c r="P101" s="58"/>
      <c r="Q101" s="58"/>
      <c r="T101" s="19"/>
      <c r="U101" s="19"/>
      <c r="V101" s="19"/>
      <c r="W101" s="19"/>
      <c r="X101" s="19"/>
      <c r="Y101" s="19"/>
      <c r="Z101" s="19"/>
      <c r="AA101" s="19"/>
      <c r="AB101" s="19"/>
      <c r="AC101" s="19"/>
      <c r="AD101" s="19"/>
      <c r="AE101" s="19"/>
      <c r="AF101" s="19"/>
      <c r="AG101" s="19"/>
      <c r="AH101" s="19"/>
      <c r="AI101" s="19"/>
      <c r="AJ101" s="19"/>
    </row>
    <row r="102" spans="1:36" ht="13.2">
      <c r="A102" s="25" t="s">
        <v>349</v>
      </c>
      <c r="B102" s="16" t="s">
        <v>77</v>
      </c>
      <c r="C102" s="16" t="s">
        <v>79</v>
      </c>
      <c r="D102" s="46" t="s">
        <v>444</v>
      </c>
      <c r="E102" s="46" t="s">
        <v>231</v>
      </c>
      <c r="F102" s="16" t="s">
        <v>140</v>
      </c>
      <c r="G102" s="91">
        <v>0.60763888888888884</v>
      </c>
      <c r="H102" s="51">
        <v>0</v>
      </c>
      <c r="I102" s="16" t="s">
        <v>140</v>
      </c>
      <c r="J102" s="16" t="s">
        <v>140</v>
      </c>
      <c r="K102" s="16" t="s">
        <v>29</v>
      </c>
      <c r="L102" s="16">
        <v>5</v>
      </c>
      <c r="M102" s="24">
        <f t="shared" si="2"/>
        <v>5</v>
      </c>
      <c r="N102" s="57" t="e">
        <f>M102/#REF!</f>
        <v>#REF!</v>
      </c>
      <c r="O102" s="16"/>
      <c r="P102" s="58"/>
      <c r="Q102" s="58"/>
      <c r="T102" s="19"/>
      <c r="U102" s="19"/>
      <c r="V102" s="19"/>
      <c r="W102" s="19"/>
      <c r="X102" s="19"/>
      <c r="Y102" s="19"/>
      <c r="Z102" s="19"/>
      <c r="AA102" s="19"/>
      <c r="AB102" s="19"/>
      <c r="AC102" s="19"/>
      <c r="AD102" s="19"/>
      <c r="AE102" s="19"/>
      <c r="AF102" s="19"/>
      <c r="AG102" s="19"/>
      <c r="AH102" s="19"/>
      <c r="AI102" s="19"/>
      <c r="AJ102" s="19"/>
    </row>
  </sheetData>
  <customSheetViews>
    <customSheetView guid="{822965C4-1A2A-43ED-ADA6-DA5DFD6C18ED}" filter="1" showAutoFilter="1">
      <pageMargins left="0.7" right="0.7" top="0.75" bottom="0.75" header="0.3" footer="0.3"/>
      <autoFilter ref="A4:O105" xr:uid="{00000000-0000-0000-0000-000000000000}"/>
    </customSheetView>
    <customSheetView guid="{822965C4-1A2A-43ED-ADA6-DA5DFD6C18ED}" filter="1" showAutoFilter="1">
      <pageMargins left="0.7" right="0.7" top="0.75" bottom="0.75" header="0.3" footer="0.3"/>
      <autoFilter ref="A4:P105" xr:uid="{00000000-0000-0000-0000-000000000000}">
        <sortState ref="A4:P105">
          <sortCondition ref="A4:A105"/>
          <sortCondition ref="B4:B105"/>
          <sortCondition ref="E4:E105"/>
        </sortState>
      </autoFilter>
    </customSheetView>
  </customSheetViews>
  <conditionalFormatting sqref="F2:F102 I2:J102">
    <cfRule type="containsBlanks" dxfId="75" priority="1">
      <formula>LEN(TRIM(F2))=0</formula>
    </cfRule>
  </conditionalFormatting>
  <conditionalFormatting sqref="F2:F102 I2:J102">
    <cfRule type="containsText" dxfId="74" priority="2" operator="containsText" text="Yes">
      <formula>NOT(ISERROR(SEARCH(("Yes"),(F2))))</formula>
    </cfRule>
  </conditionalFormatting>
  <conditionalFormatting sqref="F2:F102 I2:J102">
    <cfRule type="containsText" dxfId="73" priority="3" operator="containsText" text="No">
      <formula>NOT(ISERROR(SEARCH(("No"),(F2))))</formula>
    </cfRule>
  </conditionalFormatting>
  <conditionalFormatting sqref="H2:H102">
    <cfRule type="containsBlanks" dxfId="72" priority="4">
      <formula>LEN(TRIM(H2))=0</formula>
    </cfRule>
  </conditionalFormatting>
  <conditionalFormatting sqref="H2:H102">
    <cfRule type="cellIs" dxfId="71" priority="5" operator="between">
      <formula>5</formula>
      <formula>15</formula>
    </cfRule>
  </conditionalFormatting>
  <conditionalFormatting sqref="H2:H102">
    <cfRule type="cellIs" dxfId="70" priority="6" operator="greaterThan">
      <formula>15</formula>
    </cfRule>
  </conditionalFormatting>
  <conditionalFormatting sqref="H2:H102">
    <cfRule type="cellIs" dxfId="69" priority="7" operator="between">
      <formula>0</formula>
      <formula>4</formula>
    </cfRule>
  </conditionalFormatting>
  <conditionalFormatting sqref="G2:G102">
    <cfRule type="notContainsBlanks" dxfId="68" priority="8">
      <formula>LEN(TRIM(G2))&gt;0</formula>
    </cfRule>
  </conditionalFormatting>
  <conditionalFormatting sqref="J2:J102 K2:K10 L2:L102 N2:N102 K12:K102 I41">
    <cfRule type="cellIs" dxfId="67" priority="9" operator="greaterThan">
      <formula>0</formula>
    </cfRule>
  </conditionalFormatting>
  <dataValidations count="1">
    <dataValidation type="list" allowBlank="1" sqref="F2:F102 I2:J102" xr:uid="{00000000-0002-0000-0A00-000000000000}">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9900"/>
    <outlinePr summaryBelow="0" summaryRight="0"/>
  </sheetPr>
  <dimension ref="A1:AJ102"/>
  <sheetViews>
    <sheetView workbookViewId="0">
      <pane xSplit="2" ySplit="1" topLeftCell="C3" activePane="bottomRight" state="frozen"/>
      <selection pane="topRight" activeCell="C1" sqref="C1"/>
      <selection pane="bottomLeft" activeCell="A5" sqref="A5"/>
      <selection pane="bottomRight" activeCell="M2" sqref="M2"/>
    </sheetView>
  </sheetViews>
  <sheetFormatPr defaultColWidth="14.44140625" defaultRowHeight="15.75" customHeight="1"/>
  <cols>
    <col min="1" max="1" width="12.33203125" customWidth="1"/>
    <col min="2" max="2" width="26.6640625" customWidth="1"/>
    <col min="3" max="3" width="29.33203125" customWidth="1"/>
    <col min="4" max="4" width="15.88671875" customWidth="1"/>
    <col min="5" max="5" width="10.6640625" customWidth="1"/>
    <col min="6" max="6" width="11.44140625" customWidth="1"/>
    <col min="7" max="8" width="10.44140625" customWidth="1"/>
    <col min="9" max="9" width="11.5546875" customWidth="1"/>
    <col min="10" max="13" width="10" customWidth="1"/>
    <col min="14" max="14" width="11.109375" customWidth="1"/>
    <col min="15" max="15" width="77" customWidth="1"/>
    <col min="16" max="17" width="35.88671875" customWidth="1"/>
    <col min="18" max="18" width="15.33203125" customWidth="1"/>
  </cols>
  <sheetData>
    <row r="1" spans="1:36" ht="52.8">
      <c r="A1" s="8" t="s">
        <v>15</v>
      </c>
      <c r="B1" s="9" t="s">
        <v>16</v>
      </c>
      <c r="C1" s="9" t="s">
        <v>17</v>
      </c>
      <c r="D1" s="9" t="s">
        <v>102</v>
      </c>
      <c r="E1" s="9" t="s">
        <v>103</v>
      </c>
      <c r="F1" s="9" t="s">
        <v>104</v>
      </c>
      <c r="G1" s="8" t="s">
        <v>105</v>
      </c>
      <c r="H1" s="9" t="s">
        <v>106</v>
      </c>
      <c r="I1" s="9" t="s">
        <v>108</v>
      </c>
      <c r="J1" s="9" t="s">
        <v>109</v>
      </c>
      <c r="K1" s="9" t="s">
        <v>110</v>
      </c>
      <c r="L1" s="9" t="s">
        <v>112</v>
      </c>
      <c r="M1" s="9" t="s">
        <v>113</v>
      </c>
      <c r="N1" s="8" t="s">
        <v>115</v>
      </c>
      <c r="O1" s="9" t="s">
        <v>116</v>
      </c>
      <c r="P1" s="9"/>
      <c r="Q1" s="9"/>
      <c r="R1" s="43"/>
      <c r="S1" s="43"/>
      <c r="T1" s="15"/>
      <c r="U1" s="15"/>
      <c r="V1" s="15"/>
      <c r="W1" s="15"/>
      <c r="X1" s="15"/>
      <c r="Y1" s="15"/>
      <c r="Z1" s="15"/>
      <c r="AA1" s="15"/>
      <c r="AB1" s="15"/>
      <c r="AC1" s="15"/>
      <c r="AD1" s="15"/>
      <c r="AE1" s="15"/>
      <c r="AF1" s="15"/>
      <c r="AG1" s="15"/>
      <c r="AH1" s="15"/>
      <c r="AI1" s="15"/>
      <c r="AJ1" s="15"/>
    </row>
    <row r="2" spans="1:36" ht="13.2">
      <c r="A2" s="16" t="s">
        <v>26</v>
      </c>
      <c r="B2" s="16" t="s">
        <v>27</v>
      </c>
      <c r="C2" s="16" t="s">
        <v>28</v>
      </c>
      <c r="D2" s="46" t="s">
        <v>122</v>
      </c>
      <c r="E2" s="46" t="s">
        <v>123</v>
      </c>
      <c r="F2" s="16" t="s">
        <v>107</v>
      </c>
      <c r="G2" s="49"/>
      <c r="H2" s="79"/>
      <c r="I2" s="16"/>
      <c r="J2" s="16"/>
      <c r="K2" s="16">
        <v>0</v>
      </c>
      <c r="L2" s="16">
        <v>0</v>
      </c>
      <c r="M2" s="24">
        <f t="shared" ref="M2:M102" si="0">SUMIFS(K2:L2,K2:L2,"&lt;&gt;*NA*")</f>
        <v>0</v>
      </c>
      <c r="N2" s="57" t="e">
        <f>M2/#REF!</f>
        <v>#REF!</v>
      </c>
      <c r="O2" s="16"/>
      <c r="P2" s="58"/>
      <c r="Q2" s="58"/>
      <c r="T2" s="19"/>
      <c r="U2" s="19"/>
      <c r="V2" s="19"/>
      <c r="W2" s="19"/>
      <c r="X2" s="19"/>
      <c r="Y2" s="19"/>
      <c r="Z2" s="19"/>
      <c r="AA2" s="19"/>
      <c r="AB2" s="19"/>
      <c r="AC2" s="19"/>
      <c r="AD2" s="19"/>
      <c r="AE2" s="19"/>
      <c r="AF2" s="19"/>
      <c r="AG2" s="19"/>
      <c r="AH2" s="19"/>
      <c r="AI2" s="19"/>
      <c r="AJ2" s="19"/>
    </row>
    <row r="3" spans="1:36" ht="13.2">
      <c r="A3" s="16" t="s">
        <v>26</v>
      </c>
      <c r="B3" s="16" t="s">
        <v>30</v>
      </c>
      <c r="C3" s="16" t="s">
        <v>31</v>
      </c>
      <c r="D3" s="46" t="s">
        <v>139</v>
      </c>
      <c r="E3" s="46" t="s">
        <v>123</v>
      </c>
      <c r="F3" s="16" t="s">
        <v>140</v>
      </c>
      <c r="G3" s="49">
        <v>0.5625</v>
      </c>
      <c r="H3" s="79"/>
      <c r="I3" s="16" t="s">
        <v>140</v>
      </c>
      <c r="J3" s="16" t="s">
        <v>107</v>
      </c>
      <c r="K3" s="16">
        <v>10</v>
      </c>
      <c r="L3" s="16">
        <v>8</v>
      </c>
      <c r="M3" s="24">
        <f t="shared" si="0"/>
        <v>18</v>
      </c>
      <c r="N3" s="57" t="e">
        <f>M3/#REF!</f>
        <v>#REF!</v>
      </c>
      <c r="O3" s="19"/>
      <c r="P3" s="58"/>
      <c r="Q3" s="58"/>
      <c r="T3" s="19"/>
      <c r="U3" s="19"/>
      <c r="V3" s="19"/>
      <c r="W3" s="19"/>
      <c r="X3" s="19"/>
      <c r="Y3" s="19"/>
      <c r="Z3" s="19"/>
      <c r="AA3" s="19"/>
      <c r="AB3" s="19"/>
      <c r="AC3" s="19"/>
      <c r="AD3" s="19"/>
      <c r="AE3" s="19"/>
      <c r="AF3" s="19"/>
      <c r="AG3" s="19"/>
      <c r="AH3" s="19"/>
      <c r="AI3" s="19"/>
      <c r="AJ3" s="19"/>
    </row>
    <row r="4" spans="1:36" ht="13.2">
      <c r="A4" s="16" t="s">
        <v>26</v>
      </c>
      <c r="B4" s="16" t="s">
        <v>32</v>
      </c>
      <c r="C4" s="16" t="s">
        <v>33</v>
      </c>
      <c r="D4" s="46" t="s">
        <v>144</v>
      </c>
      <c r="E4" s="46" t="s">
        <v>123</v>
      </c>
      <c r="F4" s="16" t="s">
        <v>140</v>
      </c>
      <c r="G4" s="49">
        <v>0.5625</v>
      </c>
      <c r="H4" s="51"/>
      <c r="I4" s="16" t="s">
        <v>140</v>
      </c>
      <c r="J4" s="16" t="s">
        <v>107</v>
      </c>
      <c r="K4" s="16">
        <v>2</v>
      </c>
      <c r="L4" s="16">
        <v>0</v>
      </c>
      <c r="M4" s="24">
        <f t="shared" si="0"/>
        <v>2</v>
      </c>
      <c r="N4" s="57" t="e">
        <f>M4/#REF!</f>
        <v>#REF!</v>
      </c>
      <c r="O4" s="64"/>
      <c r="P4" s="58"/>
      <c r="Q4" s="58"/>
      <c r="T4" s="19"/>
      <c r="U4" s="19"/>
      <c r="V4" s="19"/>
      <c r="W4" s="19"/>
      <c r="X4" s="19"/>
      <c r="Y4" s="19"/>
      <c r="Z4" s="19"/>
      <c r="AA4" s="19"/>
      <c r="AB4" s="19"/>
      <c r="AC4" s="19"/>
      <c r="AD4" s="19"/>
      <c r="AE4" s="19"/>
      <c r="AF4" s="19"/>
      <c r="AG4" s="19"/>
      <c r="AH4" s="19"/>
      <c r="AI4" s="19"/>
      <c r="AJ4" s="19"/>
    </row>
    <row r="5" spans="1:36" ht="13.2">
      <c r="A5" s="16" t="s">
        <v>26</v>
      </c>
      <c r="B5" s="16" t="s">
        <v>35</v>
      </c>
      <c r="C5" s="16" t="s">
        <v>36</v>
      </c>
      <c r="D5" s="46" t="s">
        <v>150</v>
      </c>
      <c r="E5" s="46" t="s">
        <v>123</v>
      </c>
      <c r="F5" s="16" t="s">
        <v>140</v>
      </c>
      <c r="G5" s="49">
        <v>0.5625</v>
      </c>
      <c r="H5" s="79"/>
      <c r="I5" s="16" t="s">
        <v>140</v>
      </c>
      <c r="J5" s="16" t="s">
        <v>107</v>
      </c>
      <c r="K5" s="16">
        <v>1</v>
      </c>
      <c r="L5" s="16">
        <v>0</v>
      </c>
      <c r="M5" s="24">
        <f t="shared" si="0"/>
        <v>1</v>
      </c>
      <c r="N5" s="57" t="e">
        <f>M5/#REF!</f>
        <v>#REF!</v>
      </c>
      <c r="O5" s="19"/>
      <c r="P5" s="58"/>
      <c r="Q5" s="58"/>
      <c r="T5" s="19"/>
      <c r="U5" s="19"/>
      <c r="V5" s="19"/>
      <c r="W5" s="19"/>
      <c r="X5" s="19"/>
      <c r="Y5" s="19"/>
      <c r="Z5" s="19"/>
      <c r="AA5" s="19"/>
      <c r="AB5" s="19"/>
      <c r="AC5" s="19"/>
      <c r="AD5" s="19"/>
      <c r="AE5" s="19"/>
      <c r="AF5" s="19"/>
      <c r="AG5" s="19"/>
      <c r="AH5" s="19"/>
      <c r="AI5" s="19"/>
      <c r="AJ5" s="19"/>
    </row>
    <row r="6" spans="1:36" ht="13.2">
      <c r="A6" s="16" t="s">
        <v>26</v>
      </c>
      <c r="B6" s="4" t="s">
        <v>37</v>
      </c>
      <c r="C6" s="16" t="s">
        <v>38</v>
      </c>
      <c r="D6" s="46" t="s">
        <v>158</v>
      </c>
      <c r="E6" s="46" t="s">
        <v>159</v>
      </c>
      <c r="F6" s="16" t="s">
        <v>140</v>
      </c>
      <c r="G6" s="49">
        <v>0.60416666666666663</v>
      </c>
      <c r="H6" s="79"/>
      <c r="I6" s="16" t="s">
        <v>140</v>
      </c>
      <c r="J6" s="16" t="s">
        <v>107</v>
      </c>
      <c r="K6" s="16">
        <v>0</v>
      </c>
      <c r="L6" s="16">
        <v>2</v>
      </c>
      <c r="M6" s="24">
        <f t="shared" si="0"/>
        <v>2</v>
      </c>
      <c r="N6" s="57" t="e">
        <f>M6/#REF!</f>
        <v>#REF!</v>
      </c>
      <c r="O6" s="19"/>
      <c r="P6" s="58"/>
      <c r="Q6" s="58"/>
      <c r="T6" s="19"/>
      <c r="U6" s="19"/>
      <c r="V6" s="19"/>
      <c r="W6" s="19"/>
      <c r="X6" s="19"/>
      <c r="Y6" s="19"/>
      <c r="Z6" s="19"/>
      <c r="AA6" s="19"/>
      <c r="AB6" s="19"/>
      <c r="AC6" s="19"/>
      <c r="AD6" s="19"/>
      <c r="AE6" s="19"/>
      <c r="AF6" s="19"/>
      <c r="AG6" s="19"/>
      <c r="AH6" s="19"/>
      <c r="AI6" s="19"/>
      <c r="AJ6" s="19"/>
    </row>
    <row r="7" spans="1:36" ht="13.2">
      <c r="A7" s="16" t="s">
        <v>26</v>
      </c>
      <c r="B7" s="16" t="s">
        <v>39</v>
      </c>
      <c r="C7" s="16" t="s">
        <v>40</v>
      </c>
      <c r="D7" s="46" t="s">
        <v>163</v>
      </c>
      <c r="E7" s="46" t="s">
        <v>159</v>
      </c>
      <c r="F7" s="16" t="s">
        <v>140</v>
      </c>
      <c r="G7" s="49">
        <v>0.60416666666666663</v>
      </c>
      <c r="H7" s="79"/>
      <c r="I7" s="16" t="s">
        <v>140</v>
      </c>
      <c r="J7" s="16" t="s">
        <v>107</v>
      </c>
      <c r="K7" s="16">
        <v>0</v>
      </c>
      <c r="L7" s="16">
        <v>0</v>
      </c>
      <c r="M7" s="24">
        <f t="shared" si="0"/>
        <v>0</v>
      </c>
      <c r="N7" s="57" t="e">
        <f>M7/#REF!</f>
        <v>#REF!</v>
      </c>
      <c r="O7" s="19"/>
      <c r="P7" s="58"/>
      <c r="Q7" s="58"/>
      <c r="T7" s="19"/>
      <c r="U7" s="19"/>
      <c r="V7" s="19"/>
      <c r="W7" s="19"/>
      <c r="X7" s="19"/>
      <c r="Y7" s="19"/>
      <c r="Z7" s="19"/>
      <c r="AA7" s="19"/>
      <c r="AB7" s="19"/>
      <c r="AC7" s="19"/>
      <c r="AD7" s="19"/>
      <c r="AE7" s="19"/>
      <c r="AF7" s="19"/>
      <c r="AG7" s="19"/>
      <c r="AH7" s="19"/>
      <c r="AI7" s="19"/>
      <c r="AJ7" s="19"/>
    </row>
    <row r="8" spans="1:36" ht="13.2">
      <c r="A8" s="16" t="s">
        <v>26</v>
      </c>
      <c r="B8" s="16" t="s">
        <v>41</v>
      </c>
      <c r="C8" s="16" t="s">
        <v>42</v>
      </c>
      <c r="D8" s="46" t="s">
        <v>167</v>
      </c>
      <c r="E8" s="46" t="s">
        <v>159</v>
      </c>
      <c r="F8" s="16" t="s">
        <v>140</v>
      </c>
      <c r="G8" s="49">
        <v>0.60416666666666663</v>
      </c>
      <c r="H8" s="79"/>
      <c r="I8" s="16" t="s">
        <v>140</v>
      </c>
      <c r="J8" s="16" t="s">
        <v>107</v>
      </c>
      <c r="K8" s="16">
        <v>3</v>
      </c>
      <c r="L8" s="16">
        <v>0</v>
      </c>
      <c r="M8" s="24">
        <f t="shared" si="0"/>
        <v>3</v>
      </c>
      <c r="N8" s="57" t="e">
        <f>M8/#REF!</f>
        <v>#REF!</v>
      </c>
      <c r="O8" s="16"/>
      <c r="P8" s="58"/>
      <c r="Q8" s="58"/>
      <c r="T8" s="19"/>
      <c r="U8" s="19"/>
      <c r="V8" s="19"/>
      <c r="W8" s="19"/>
      <c r="X8" s="19"/>
      <c r="Y8" s="19"/>
      <c r="Z8" s="19"/>
      <c r="AA8" s="19"/>
      <c r="AB8" s="19"/>
      <c r="AC8" s="19"/>
      <c r="AD8" s="19"/>
      <c r="AE8" s="19"/>
      <c r="AF8" s="19"/>
      <c r="AG8" s="19"/>
      <c r="AH8" s="19"/>
      <c r="AI8" s="19"/>
      <c r="AJ8" s="19"/>
    </row>
    <row r="9" spans="1:36" ht="13.2">
      <c r="A9" s="25" t="s">
        <v>44</v>
      </c>
      <c r="B9" s="16" t="s">
        <v>46</v>
      </c>
      <c r="C9" s="16" t="s">
        <v>47</v>
      </c>
      <c r="D9" s="46" t="s">
        <v>173</v>
      </c>
      <c r="E9" s="46" t="s">
        <v>174</v>
      </c>
      <c r="F9" s="16" t="s">
        <v>140</v>
      </c>
      <c r="G9" s="72">
        <v>0.64930555555555558</v>
      </c>
      <c r="H9" s="79"/>
      <c r="I9" s="16" t="s">
        <v>140</v>
      </c>
      <c r="J9" s="16" t="s">
        <v>107</v>
      </c>
      <c r="K9" s="16">
        <v>2.5</v>
      </c>
      <c r="L9" s="16" t="s">
        <v>29</v>
      </c>
      <c r="M9" s="24">
        <f t="shared" si="0"/>
        <v>2.5</v>
      </c>
      <c r="N9" s="57" t="e">
        <f>M9/#REF!</f>
        <v>#REF!</v>
      </c>
      <c r="O9" s="19"/>
      <c r="P9" s="58"/>
      <c r="Q9" s="58"/>
      <c r="T9" s="19"/>
      <c r="U9" s="19"/>
      <c r="V9" s="19"/>
      <c r="W9" s="19"/>
      <c r="X9" s="19"/>
      <c r="Y9" s="19"/>
      <c r="Z9" s="19"/>
      <c r="AA9" s="19"/>
      <c r="AB9" s="19"/>
      <c r="AC9" s="19"/>
      <c r="AD9" s="19"/>
      <c r="AE9" s="19"/>
      <c r="AF9" s="19"/>
      <c r="AG9" s="19"/>
      <c r="AH9" s="19"/>
      <c r="AI9" s="19"/>
      <c r="AJ9" s="19"/>
    </row>
    <row r="10" spans="1:36" ht="13.2">
      <c r="A10" s="25" t="s">
        <v>44</v>
      </c>
      <c r="B10" s="16" t="s">
        <v>48</v>
      </c>
      <c r="C10" s="16" t="s">
        <v>49</v>
      </c>
      <c r="D10" s="46" t="s">
        <v>179</v>
      </c>
      <c r="E10" s="46" t="s">
        <v>174</v>
      </c>
      <c r="F10" s="16" t="s">
        <v>140</v>
      </c>
      <c r="G10" s="72">
        <v>0.64930555555555558</v>
      </c>
      <c r="H10" s="79"/>
      <c r="I10" s="16" t="s">
        <v>140</v>
      </c>
      <c r="J10" s="16" t="s">
        <v>107</v>
      </c>
      <c r="K10" s="16">
        <v>9</v>
      </c>
      <c r="L10" s="16">
        <v>4</v>
      </c>
      <c r="M10" s="24">
        <f t="shared" si="0"/>
        <v>13</v>
      </c>
      <c r="N10" s="57" t="e">
        <f>M10/#REF!</f>
        <v>#REF!</v>
      </c>
      <c r="O10" s="19"/>
      <c r="P10" s="58"/>
      <c r="Q10" s="58"/>
      <c r="T10" s="19"/>
      <c r="U10" s="19"/>
      <c r="V10" s="19"/>
      <c r="W10" s="19"/>
      <c r="X10" s="19"/>
      <c r="Y10" s="19"/>
      <c r="Z10" s="19"/>
      <c r="AA10" s="19"/>
      <c r="AB10" s="19"/>
      <c r="AC10" s="19"/>
      <c r="AD10" s="19"/>
      <c r="AE10" s="19"/>
      <c r="AF10" s="19"/>
      <c r="AG10" s="19"/>
      <c r="AH10" s="19"/>
      <c r="AI10" s="19"/>
      <c r="AJ10" s="19"/>
    </row>
    <row r="11" spans="1:36" ht="13.2">
      <c r="A11" s="25" t="s">
        <v>44</v>
      </c>
      <c r="B11" s="16" t="s">
        <v>54</v>
      </c>
      <c r="C11" s="16" t="s">
        <v>55</v>
      </c>
      <c r="D11" s="46" t="s">
        <v>182</v>
      </c>
      <c r="E11" s="46" t="s">
        <v>174</v>
      </c>
      <c r="F11" s="16" t="s">
        <v>140</v>
      </c>
      <c r="G11" s="72">
        <v>0.64930555555555558</v>
      </c>
      <c r="H11" s="79"/>
      <c r="I11" s="16" t="s">
        <v>140</v>
      </c>
      <c r="J11" s="16" t="s">
        <v>107</v>
      </c>
      <c r="K11" s="16">
        <v>4</v>
      </c>
      <c r="L11" s="16">
        <v>10</v>
      </c>
      <c r="M11" s="24">
        <f t="shared" si="0"/>
        <v>14</v>
      </c>
      <c r="N11" s="57" t="e">
        <f>M11/#REF!</f>
        <v>#REF!</v>
      </c>
      <c r="O11" s="19"/>
      <c r="P11" s="58"/>
      <c r="Q11" s="58"/>
      <c r="T11" s="19"/>
      <c r="U11" s="19"/>
      <c r="V11" s="19"/>
      <c r="W11" s="19"/>
      <c r="X11" s="19"/>
      <c r="Y11" s="19"/>
      <c r="Z11" s="19"/>
      <c r="AA11" s="19"/>
      <c r="AB11" s="19"/>
      <c r="AC11" s="19"/>
      <c r="AD11" s="19"/>
      <c r="AE11" s="19"/>
      <c r="AF11" s="19"/>
      <c r="AG11" s="19"/>
      <c r="AH11" s="19"/>
      <c r="AI11" s="19"/>
      <c r="AJ11" s="19"/>
    </row>
    <row r="12" spans="1:36" ht="13.2">
      <c r="A12" s="25" t="s">
        <v>44</v>
      </c>
      <c r="B12" s="16" t="s">
        <v>56</v>
      </c>
      <c r="C12" s="16" t="s">
        <v>57</v>
      </c>
      <c r="D12" s="46" t="s">
        <v>186</v>
      </c>
      <c r="E12" s="46" t="s">
        <v>174</v>
      </c>
      <c r="F12" s="16" t="s">
        <v>140</v>
      </c>
      <c r="G12" s="72">
        <v>0.64930555555555558</v>
      </c>
      <c r="H12" s="79"/>
      <c r="I12" s="16" t="s">
        <v>140</v>
      </c>
      <c r="J12" s="16" t="s">
        <v>107</v>
      </c>
      <c r="K12" s="16">
        <v>5</v>
      </c>
      <c r="L12" s="16">
        <v>10</v>
      </c>
      <c r="M12" s="24">
        <f t="shared" si="0"/>
        <v>15</v>
      </c>
      <c r="N12" s="57" t="e">
        <f>M12/#REF!</f>
        <v>#REF!</v>
      </c>
      <c r="O12" s="19"/>
      <c r="P12" s="58"/>
      <c r="Q12" s="58"/>
      <c r="T12" s="19"/>
      <c r="U12" s="19"/>
      <c r="V12" s="19"/>
      <c r="W12" s="19"/>
      <c r="X12" s="19"/>
      <c r="Y12" s="19"/>
      <c r="Z12" s="19"/>
      <c r="AA12" s="19"/>
      <c r="AB12" s="19"/>
      <c r="AC12" s="19"/>
      <c r="AD12" s="19"/>
      <c r="AE12" s="19"/>
      <c r="AF12" s="19"/>
      <c r="AG12" s="19"/>
      <c r="AH12" s="19"/>
      <c r="AI12" s="19"/>
      <c r="AJ12" s="19"/>
    </row>
    <row r="13" spans="1:36" ht="13.2">
      <c r="A13" s="25" t="s">
        <v>44</v>
      </c>
      <c r="B13" s="16" t="s">
        <v>58</v>
      </c>
      <c r="C13" s="16" t="s">
        <v>59</v>
      </c>
      <c r="D13" s="46" t="s">
        <v>193</v>
      </c>
      <c r="E13" s="46" t="s">
        <v>195</v>
      </c>
      <c r="F13" s="16" t="s">
        <v>140</v>
      </c>
      <c r="G13" s="49">
        <v>0.69791666666666663</v>
      </c>
      <c r="H13" s="51"/>
      <c r="I13" s="16" t="s">
        <v>140</v>
      </c>
      <c r="J13" s="16" t="s">
        <v>107</v>
      </c>
      <c r="K13" s="16">
        <v>1</v>
      </c>
      <c r="L13" s="16">
        <v>0</v>
      </c>
      <c r="M13" s="24">
        <f t="shared" si="0"/>
        <v>1</v>
      </c>
      <c r="N13" s="57" t="e">
        <f>M13/#REF!</f>
        <v>#REF!</v>
      </c>
      <c r="O13" s="19"/>
      <c r="P13" s="58"/>
      <c r="Q13" s="58"/>
      <c r="T13" s="19"/>
      <c r="U13" s="19"/>
      <c r="V13" s="19"/>
      <c r="W13" s="19"/>
      <c r="X13" s="19"/>
      <c r="Y13" s="19"/>
      <c r="Z13" s="19"/>
      <c r="AA13" s="19"/>
      <c r="AB13" s="19"/>
      <c r="AC13" s="19"/>
      <c r="AD13" s="19"/>
      <c r="AE13" s="19"/>
      <c r="AF13" s="19"/>
      <c r="AG13" s="19"/>
      <c r="AH13" s="19"/>
      <c r="AI13" s="19"/>
      <c r="AJ13" s="19"/>
    </row>
    <row r="14" spans="1:36" ht="13.2">
      <c r="A14" s="4" t="s">
        <v>44</v>
      </c>
      <c r="B14" s="16" t="s">
        <v>60</v>
      </c>
      <c r="C14" s="16" t="s">
        <v>61</v>
      </c>
      <c r="D14" s="46" t="s">
        <v>200</v>
      </c>
      <c r="E14" s="46" t="s">
        <v>195</v>
      </c>
      <c r="F14" s="16" t="s">
        <v>140</v>
      </c>
      <c r="G14" s="49">
        <v>0.69791666666666663</v>
      </c>
      <c r="H14" s="79"/>
      <c r="I14" s="16" t="s">
        <v>140</v>
      </c>
      <c r="J14" s="16" t="s">
        <v>107</v>
      </c>
      <c r="K14" s="16" t="s">
        <v>305</v>
      </c>
      <c r="L14" s="16" t="s">
        <v>305</v>
      </c>
      <c r="M14" s="24">
        <f t="shared" si="0"/>
        <v>0</v>
      </c>
      <c r="N14" s="57" t="e">
        <f>M14/#REF!</f>
        <v>#REF!</v>
      </c>
      <c r="O14" s="19"/>
      <c r="P14" s="58"/>
      <c r="Q14" s="58"/>
      <c r="T14" s="19"/>
      <c r="U14" s="19"/>
      <c r="V14" s="19"/>
      <c r="W14" s="19"/>
      <c r="X14" s="19"/>
      <c r="Y14" s="19"/>
      <c r="Z14" s="19"/>
      <c r="AA14" s="19"/>
      <c r="AB14" s="19"/>
      <c r="AC14" s="19"/>
      <c r="AD14" s="19"/>
      <c r="AE14" s="19"/>
      <c r="AF14" s="19"/>
      <c r="AG14" s="19"/>
      <c r="AH14" s="19"/>
      <c r="AI14" s="19"/>
      <c r="AJ14" s="19"/>
    </row>
    <row r="15" spans="1:36" ht="13.2">
      <c r="A15" s="25" t="s">
        <v>44</v>
      </c>
      <c r="B15" s="16" t="s">
        <v>62</v>
      </c>
      <c r="C15" s="16" t="s">
        <v>63</v>
      </c>
      <c r="D15" s="46" t="s">
        <v>207</v>
      </c>
      <c r="E15" s="46" t="s">
        <v>195</v>
      </c>
      <c r="F15" s="16" t="s">
        <v>140</v>
      </c>
      <c r="G15" s="49">
        <v>0.69791666666666663</v>
      </c>
      <c r="H15" s="79"/>
      <c r="I15" s="16" t="s">
        <v>140</v>
      </c>
      <c r="J15" s="16" t="s">
        <v>107</v>
      </c>
      <c r="K15" s="16">
        <v>3</v>
      </c>
      <c r="L15" s="16">
        <v>2</v>
      </c>
      <c r="M15" s="24">
        <f t="shared" si="0"/>
        <v>5</v>
      </c>
      <c r="N15" s="57" t="e">
        <f>M15/#REF!</f>
        <v>#REF!</v>
      </c>
      <c r="O15" s="16"/>
      <c r="P15" s="58"/>
      <c r="Q15" s="58"/>
      <c r="T15" s="19"/>
      <c r="U15" s="19"/>
      <c r="V15" s="19"/>
      <c r="W15" s="19"/>
      <c r="X15" s="19"/>
      <c r="Y15" s="19"/>
      <c r="Z15" s="19"/>
      <c r="AA15" s="19"/>
      <c r="AB15" s="19"/>
      <c r="AC15" s="19"/>
      <c r="AD15" s="19"/>
      <c r="AE15" s="19"/>
      <c r="AF15" s="19"/>
      <c r="AG15" s="19"/>
      <c r="AH15" s="19"/>
      <c r="AI15" s="19"/>
      <c r="AJ15" s="19"/>
    </row>
    <row r="16" spans="1:36" ht="13.2">
      <c r="A16" s="16" t="s">
        <v>64</v>
      </c>
      <c r="B16" s="16" t="s">
        <v>65</v>
      </c>
      <c r="C16" s="16" t="s">
        <v>66</v>
      </c>
      <c r="D16" s="46" t="s">
        <v>213</v>
      </c>
      <c r="E16" s="46" t="s">
        <v>214</v>
      </c>
      <c r="F16" s="16" t="s">
        <v>140</v>
      </c>
      <c r="G16" s="82">
        <v>0.64583333333333337</v>
      </c>
      <c r="H16" s="79"/>
      <c r="I16" s="16" t="s">
        <v>140</v>
      </c>
      <c r="J16" s="16" t="s">
        <v>140</v>
      </c>
      <c r="K16" s="16">
        <v>8</v>
      </c>
      <c r="L16" s="16">
        <v>8</v>
      </c>
      <c r="M16" s="24">
        <f t="shared" si="0"/>
        <v>16</v>
      </c>
      <c r="N16" s="57" t="e">
        <f>M16/#REF!</f>
        <v>#REF!</v>
      </c>
      <c r="O16" s="19"/>
      <c r="P16" s="58"/>
      <c r="Q16" s="58"/>
      <c r="T16" s="19"/>
      <c r="U16" s="19"/>
      <c r="V16" s="19"/>
      <c r="W16" s="19"/>
      <c r="X16" s="19"/>
      <c r="Y16" s="19"/>
      <c r="Z16" s="19"/>
      <c r="AA16" s="19"/>
      <c r="AB16" s="19"/>
      <c r="AC16" s="19"/>
      <c r="AD16" s="19"/>
      <c r="AE16" s="19"/>
      <c r="AF16" s="19"/>
      <c r="AG16" s="19"/>
      <c r="AH16" s="19"/>
      <c r="AI16" s="19"/>
      <c r="AJ16" s="19"/>
    </row>
    <row r="17" spans="1:36" ht="13.2">
      <c r="A17" s="16" t="s">
        <v>64</v>
      </c>
      <c r="B17" s="16" t="s">
        <v>68</v>
      </c>
      <c r="C17" s="16" t="s">
        <v>69</v>
      </c>
      <c r="D17" s="46" t="s">
        <v>218</v>
      </c>
      <c r="E17" s="46" t="s">
        <v>214</v>
      </c>
      <c r="F17" s="16" t="s">
        <v>140</v>
      </c>
      <c r="G17" s="72">
        <v>0.64930555555555558</v>
      </c>
      <c r="H17" s="51"/>
      <c r="I17" s="16" t="s">
        <v>140</v>
      </c>
      <c r="J17" s="16" t="s">
        <v>140</v>
      </c>
      <c r="K17" s="16">
        <v>1</v>
      </c>
      <c r="L17" s="16">
        <v>16</v>
      </c>
      <c r="M17" s="24">
        <f t="shared" si="0"/>
        <v>17</v>
      </c>
      <c r="N17" s="57" t="e">
        <f>M17/#REF!</f>
        <v>#REF!</v>
      </c>
      <c r="O17" s="16"/>
      <c r="P17" s="58"/>
      <c r="Q17" s="58"/>
      <c r="T17" s="19"/>
      <c r="U17" s="19"/>
      <c r="V17" s="19"/>
      <c r="W17" s="19"/>
      <c r="X17" s="19"/>
      <c r="Y17" s="19"/>
      <c r="Z17" s="19"/>
      <c r="AA17" s="19"/>
      <c r="AB17" s="19"/>
      <c r="AC17" s="19"/>
      <c r="AD17" s="19"/>
      <c r="AE17" s="19"/>
      <c r="AF17" s="19"/>
      <c r="AG17" s="19"/>
      <c r="AH17" s="19"/>
      <c r="AI17" s="19"/>
      <c r="AJ17" s="19"/>
    </row>
    <row r="18" spans="1:36" ht="13.2">
      <c r="A18" s="16" t="s">
        <v>64</v>
      </c>
      <c r="B18" s="16" t="s">
        <v>70</v>
      </c>
      <c r="C18" s="16" t="s">
        <v>71</v>
      </c>
      <c r="D18" s="46" t="s">
        <v>220</v>
      </c>
      <c r="E18" s="46" t="s">
        <v>214</v>
      </c>
      <c r="F18" s="16" t="s">
        <v>140</v>
      </c>
      <c r="G18" s="72">
        <v>0.65138888888888891</v>
      </c>
      <c r="H18" s="51"/>
      <c r="I18" s="16" t="s">
        <v>140</v>
      </c>
      <c r="J18" s="16" t="s">
        <v>140</v>
      </c>
      <c r="K18" s="16">
        <v>10</v>
      </c>
      <c r="L18" s="16">
        <v>15</v>
      </c>
      <c r="M18" s="24">
        <f t="shared" si="0"/>
        <v>25</v>
      </c>
      <c r="N18" s="57" t="e">
        <f>M18/#REF!</f>
        <v>#REF!</v>
      </c>
      <c r="O18" s="19"/>
      <c r="P18" s="58"/>
      <c r="Q18" s="58"/>
      <c r="T18" s="19"/>
      <c r="U18" s="19"/>
      <c r="V18" s="19"/>
      <c r="W18" s="19"/>
      <c r="X18" s="19"/>
      <c r="Y18" s="19"/>
      <c r="Z18" s="19"/>
      <c r="AA18" s="19"/>
      <c r="AB18" s="19"/>
      <c r="AC18" s="19"/>
      <c r="AD18" s="19"/>
      <c r="AE18" s="19"/>
      <c r="AF18" s="19"/>
      <c r="AG18" s="19"/>
      <c r="AH18" s="19"/>
      <c r="AI18" s="19"/>
      <c r="AJ18" s="19"/>
    </row>
    <row r="19" spans="1:36" ht="13.2">
      <c r="A19" s="16" t="s">
        <v>64</v>
      </c>
      <c r="B19" s="16" t="s">
        <v>72</v>
      </c>
      <c r="C19" s="16" t="s">
        <v>73</v>
      </c>
      <c r="D19" s="46" t="s">
        <v>225</v>
      </c>
      <c r="E19" s="46" t="s">
        <v>214</v>
      </c>
      <c r="F19" s="16" t="s">
        <v>140</v>
      </c>
      <c r="G19" s="72">
        <v>0.65069444444444446</v>
      </c>
      <c r="H19" s="51"/>
      <c r="I19" s="16" t="s">
        <v>140</v>
      </c>
      <c r="J19" s="16" t="s">
        <v>107</v>
      </c>
      <c r="K19" s="16">
        <v>3</v>
      </c>
      <c r="L19" s="16" t="s">
        <v>29</v>
      </c>
      <c r="M19" s="24">
        <f t="shared" si="0"/>
        <v>3</v>
      </c>
      <c r="N19" s="57" t="e">
        <f>M19/#REF!</f>
        <v>#REF!</v>
      </c>
      <c r="O19" s="19"/>
      <c r="P19" s="58"/>
      <c r="Q19" s="58"/>
      <c r="T19" s="19"/>
      <c r="U19" s="19"/>
      <c r="V19" s="19"/>
      <c r="W19" s="19"/>
      <c r="X19" s="19"/>
      <c r="Y19" s="19"/>
      <c r="Z19" s="19"/>
      <c r="AA19" s="19"/>
      <c r="AB19" s="19"/>
      <c r="AC19" s="19"/>
      <c r="AD19" s="19"/>
      <c r="AE19" s="19"/>
      <c r="AF19" s="19"/>
      <c r="AG19" s="19"/>
      <c r="AH19" s="19"/>
      <c r="AI19" s="19"/>
      <c r="AJ19" s="19"/>
    </row>
    <row r="20" spans="1:36" ht="13.2">
      <c r="A20" s="16" t="s">
        <v>64</v>
      </c>
      <c r="B20" s="16" t="s">
        <v>74</v>
      </c>
      <c r="C20" s="16" t="s">
        <v>75</v>
      </c>
      <c r="D20" s="46" t="s">
        <v>230</v>
      </c>
      <c r="E20" s="46" t="s">
        <v>231</v>
      </c>
      <c r="F20" s="16" t="s">
        <v>140</v>
      </c>
      <c r="G20" s="49">
        <v>0.69791666666666663</v>
      </c>
      <c r="H20" s="51"/>
      <c r="I20" s="16" t="s">
        <v>140</v>
      </c>
      <c r="J20" s="16" t="s">
        <v>107</v>
      </c>
      <c r="K20" s="16">
        <v>7</v>
      </c>
      <c r="L20" s="16" t="s">
        <v>29</v>
      </c>
      <c r="M20" s="24">
        <f t="shared" si="0"/>
        <v>7</v>
      </c>
      <c r="N20" s="57" t="e">
        <f>M20/#REF!</f>
        <v>#REF!</v>
      </c>
      <c r="O20" s="19"/>
      <c r="P20" s="58"/>
      <c r="Q20" s="58"/>
      <c r="T20" s="19"/>
      <c r="U20" s="19"/>
      <c r="V20" s="19"/>
      <c r="W20" s="19"/>
      <c r="X20" s="19"/>
      <c r="Y20" s="19"/>
      <c r="Z20" s="19"/>
      <c r="AA20" s="19"/>
      <c r="AB20" s="19"/>
      <c r="AC20" s="19"/>
      <c r="AD20" s="19"/>
      <c r="AE20" s="19"/>
      <c r="AF20" s="19"/>
      <c r="AG20" s="19"/>
      <c r="AH20" s="19"/>
      <c r="AI20" s="19"/>
      <c r="AJ20" s="19"/>
    </row>
    <row r="21" spans="1:36" ht="13.2">
      <c r="A21" s="16" t="s">
        <v>64</v>
      </c>
      <c r="B21" s="16" t="s">
        <v>78</v>
      </c>
      <c r="C21" s="16" t="s">
        <v>80</v>
      </c>
      <c r="D21" s="46" t="s">
        <v>237</v>
      </c>
      <c r="E21" s="46" t="s">
        <v>231</v>
      </c>
      <c r="F21" s="16" t="s">
        <v>140</v>
      </c>
      <c r="G21" s="49">
        <v>0.69791666666666663</v>
      </c>
      <c r="H21" s="79"/>
      <c r="I21" s="16" t="s">
        <v>140</v>
      </c>
      <c r="J21" s="16" t="s">
        <v>107</v>
      </c>
      <c r="K21" s="16">
        <v>4</v>
      </c>
      <c r="L21" s="16">
        <v>6</v>
      </c>
      <c r="M21" s="24">
        <f t="shared" si="0"/>
        <v>10</v>
      </c>
      <c r="N21" s="57" t="e">
        <f>M21/#REF!</f>
        <v>#REF!</v>
      </c>
      <c r="O21" s="19"/>
      <c r="P21" s="58"/>
      <c r="Q21" s="58"/>
      <c r="T21" s="19"/>
      <c r="U21" s="19"/>
      <c r="V21" s="19"/>
      <c r="W21" s="19"/>
      <c r="X21" s="19"/>
      <c r="Y21" s="19"/>
      <c r="Z21" s="19"/>
      <c r="AA21" s="19"/>
      <c r="AB21" s="19"/>
      <c r="AC21" s="19"/>
      <c r="AD21" s="19"/>
      <c r="AE21" s="19"/>
      <c r="AF21" s="19"/>
      <c r="AG21" s="19"/>
      <c r="AH21" s="19"/>
      <c r="AI21" s="19"/>
      <c r="AJ21" s="19"/>
    </row>
    <row r="22" spans="1:36" ht="13.2">
      <c r="A22" s="16" t="s">
        <v>64</v>
      </c>
      <c r="B22" s="4" t="s">
        <v>81</v>
      </c>
      <c r="C22" s="16" t="s">
        <v>82</v>
      </c>
      <c r="D22" s="46" t="s">
        <v>241</v>
      </c>
      <c r="E22" s="46" t="s">
        <v>231</v>
      </c>
      <c r="F22" s="16" t="s">
        <v>140</v>
      </c>
      <c r="G22" s="49">
        <v>0.69791666666666663</v>
      </c>
      <c r="H22" s="79"/>
      <c r="I22" s="16" t="s">
        <v>140</v>
      </c>
      <c r="J22" s="16" t="s">
        <v>140</v>
      </c>
      <c r="K22" s="16">
        <v>0</v>
      </c>
      <c r="L22" s="16">
        <v>4</v>
      </c>
      <c r="M22" s="24">
        <f t="shared" si="0"/>
        <v>4</v>
      </c>
      <c r="N22" s="57" t="e">
        <f>M22/#REF!</f>
        <v>#REF!</v>
      </c>
      <c r="O22" s="19"/>
      <c r="P22" s="58"/>
      <c r="Q22" s="58"/>
      <c r="T22" s="19"/>
      <c r="U22" s="19"/>
      <c r="V22" s="19"/>
      <c r="W22" s="19"/>
      <c r="X22" s="19"/>
      <c r="Y22" s="19"/>
      <c r="Z22" s="19"/>
      <c r="AA22" s="19"/>
      <c r="AB22" s="19"/>
      <c r="AC22" s="19"/>
      <c r="AD22" s="19"/>
      <c r="AE22" s="19"/>
      <c r="AF22" s="19"/>
      <c r="AG22" s="19"/>
      <c r="AH22" s="19"/>
      <c r="AI22" s="19"/>
      <c r="AJ22" s="19"/>
    </row>
    <row r="23" spans="1:36" ht="13.2">
      <c r="A23" s="16" t="s">
        <v>64</v>
      </c>
      <c r="B23" s="16" t="s">
        <v>209</v>
      </c>
      <c r="C23" s="16" t="s">
        <v>210</v>
      </c>
      <c r="D23" s="46" t="s">
        <v>596</v>
      </c>
      <c r="E23" s="46" t="s">
        <v>231</v>
      </c>
      <c r="F23" s="16" t="s">
        <v>107</v>
      </c>
      <c r="G23" s="49"/>
      <c r="H23" s="79"/>
      <c r="I23" s="16"/>
      <c r="J23" s="16"/>
      <c r="K23" s="16" t="s">
        <v>29</v>
      </c>
      <c r="L23" s="16" t="s">
        <v>29</v>
      </c>
      <c r="M23" s="24">
        <f t="shared" si="0"/>
        <v>0</v>
      </c>
      <c r="N23" s="57" t="e">
        <f>M23/#REF!</f>
        <v>#REF!</v>
      </c>
      <c r="O23" s="19"/>
      <c r="P23" s="58"/>
      <c r="Q23" s="58"/>
      <c r="T23" s="19"/>
      <c r="U23" s="19"/>
      <c r="V23" s="19"/>
      <c r="W23" s="19"/>
      <c r="X23" s="19"/>
      <c r="Y23" s="19"/>
      <c r="Z23" s="19"/>
      <c r="AA23" s="19"/>
      <c r="AB23" s="19"/>
      <c r="AC23" s="19"/>
      <c r="AD23" s="19"/>
      <c r="AE23" s="19"/>
      <c r="AF23" s="19"/>
      <c r="AG23" s="19"/>
      <c r="AH23" s="19"/>
      <c r="AI23" s="19"/>
      <c r="AJ23" s="19"/>
    </row>
    <row r="24" spans="1:36" ht="13.2">
      <c r="A24" s="16" t="s">
        <v>84</v>
      </c>
      <c r="B24" s="16" t="s">
        <v>85</v>
      </c>
      <c r="C24" s="16" t="s">
        <v>86</v>
      </c>
      <c r="D24" s="46" t="s">
        <v>244</v>
      </c>
      <c r="E24" s="46" t="s">
        <v>245</v>
      </c>
      <c r="F24" s="16" t="s">
        <v>140</v>
      </c>
      <c r="G24" s="49">
        <v>0.5625</v>
      </c>
      <c r="H24" s="51"/>
      <c r="I24" s="51" t="s">
        <v>140</v>
      </c>
      <c r="J24" s="16" t="s">
        <v>140</v>
      </c>
      <c r="K24" s="16">
        <v>10</v>
      </c>
      <c r="L24" s="16">
        <v>0</v>
      </c>
      <c r="M24" s="24">
        <f t="shared" si="0"/>
        <v>10</v>
      </c>
      <c r="N24" s="57" t="e">
        <f>M24/#REF!</f>
        <v>#REF!</v>
      </c>
      <c r="O24" s="19"/>
      <c r="P24" s="58"/>
      <c r="Q24" s="58"/>
      <c r="T24" s="19"/>
      <c r="U24" s="19"/>
      <c r="V24" s="19"/>
      <c r="W24" s="19"/>
      <c r="X24" s="19"/>
      <c r="Y24" s="19"/>
      <c r="Z24" s="19"/>
      <c r="AA24" s="19"/>
      <c r="AB24" s="19"/>
      <c r="AC24" s="19"/>
      <c r="AD24" s="19"/>
      <c r="AE24" s="19"/>
      <c r="AF24" s="19"/>
      <c r="AG24" s="19"/>
      <c r="AH24" s="19"/>
      <c r="AI24" s="19"/>
      <c r="AJ24" s="19"/>
    </row>
    <row r="25" spans="1:36" ht="13.2">
      <c r="A25" s="16" t="s">
        <v>84</v>
      </c>
      <c r="B25" s="16" t="s">
        <v>91</v>
      </c>
      <c r="C25" s="16" t="s">
        <v>92</v>
      </c>
      <c r="D25" s="46" t="s">
        <v>251</v>
      </c>
      <c r="E25" s="46" t="s">
        <v>245</v>
      </c>
      <c r="F25" s="16" t="s">
        <v>140</v>
      </c>
      <c r="G25" s="49">
        <v>0.5625</v>
      </c>
      <c r="H25" s="51"/>
      <c r="I25" s="16" t="s">
        <v>140</v>
      </c>
      <c r="J25" s="16" t="s">
        <v>140</v>
      </c>
      <c r="K25" s="16">
        <v>5</v>
      </c>
      <c r="L25" s="16">
        <v>2</v>
      </c>
      <c r="M25" s="24">
        <f t="shared" si="0"/>
        <v>7</v>
      </c>
      <c r="N25" s="57" t="e">
        <f>M25/#REF!</f>
        <v>#REF!</v>
      </c>
      <c r="O25" s="19"/>
      <c r="P25" s="58"/>
      <c r="Q25" s="58"/>
      <c r="T25" s="19"/>
      <c r="U25" s="19"/>
      <c r="V25" s="19"/>
      <c r="W25" s="19"/>
      <c r="X25" s="19"/>
      <c r="Y25" s="19"/>
      <c r="Z25" s="19"/>
      <c r="AA25" s="19"/>
      <c r="AB25" s="19"/>
      <c r="AC25" s="19"/>
      <c r="AD25" s="19"/>
      <c r="AE25" s="19"/>
      <c r="AF25" s="19"/>
      <c r="AG25" s="19"/>
      <c r="AH25" s="19"/>
      <c r="AI25" s="19"/>
      <c r="AJ25" s="19"/>
    </row>
    <row r="26" spans="1:36" ht="13.2">
      <c r="A26" s="16" t="s">
        <v>84</v>
      </c>
      <c r="B26" s="16" t="s">
        <v>95</v>
      </c>
      <c r="C26" s="16" t="s">
        <v>96</v>
      </c>
      <c r="D26" s="46" t="s">
        <v>259</v>
      </c>
      <c r="E26" s="46" t="s">
        <v>245</v>
      </c>
      <c r="F26" s="16" t="s">
        <v>107</v>
      </c>
      <c r="G26" s="49"/>
      <c r="H26" s="51"/>
      <c r="I26" s="16"/>
      <c r="J26" s="16" t="s">
        <v>140</v>
      </c>
      <c r="K26" s="16">
        <v>10</v>
      </c>
      <c r="L26" s="16">
        <v>12</v>
      </c>
      <c r="M26" s="24">
        <f t="shared" si="0"/>
        <v>22</v>
      </c>
      <c r="N26" s="57" t="e">
        <f>M26/#REF!</f>
        <v>#REF!</v>
      </c>
      <c r="O26" s="16"/>
      <c r="P26" s="58"/>
      <c r="Q26" s="58"/>
      <c r="T26" s="19"/>
      <c r="U26" s="19"/>
      <c r="V26" s="19"/>
      <c r="W26" s="19"/>
      <c r="X26" s="19"/>
      <c r="Y26" s="19"/>
      <c r="Z26" s="19"/>
      <c r="AA26" s="19"/>
      <c r="AB26" s="19"/>
      <c r="AC26" s="19"/>
      <c r="AD26" s="19"/>
      <c r="AE26" s="19"/>
      <c r="AF26" s="19"/>
      <c r="AG26" s="19"/>
      <c r="AH26" s="19"/>
      <c r="AI26" s="19"/>
      <c r="AJ26" s="19"/>
    </row>
    <row r="27" spans="1:36" ht="13.2">
      <c r="A27" s="16" t="s">
        <v>84</v>
      </c>
      <c r="B27" s="16" t="s">
        <v>99</v>
      </c>
      <c r="C27" s="16" t="s">
        <v>100</v>
      </c>
      <c r="D27" s="46" t="s">
        <v>262</v>
      </c>
      <c r="E27" s="46" t="s">
        <v>245</v>
      </c>
      <c r="F27" s="16" t="s">
        <v>107</v>
      </c>
      <c r="G27" s="49"/>
      <c r="H27" s="51"/>
      <c r="I27" s="16"/>
      <c r="J27" s="16" t="s">
        <v>107</v>
      </c>
      <c r="K27" s="16">
        <v>10</v>
      </c>
      <c r="L27" s="16" t="s">
        <v>29</v>
      </c>
      <c r="M27" s="24">
        <f t="shared" si="0"/>
        <v>10</v>
      </c>
      <c r="N27" s="57" t="e">
        <f>M27/#REF!</f>
        <v>#REF!</v>
      </c>
      <c r="O27" s="19"/>
      <c r="P27" s="58"/>
      <c r="Q27" s="58"/>
      <c r="T27" s="19"/>
      <c r="U27" s="19"/>
      <c r="V27" s="19"/>
      <c r="W27" s="19"/>
      <c r="X27" s="19"/>
      <c r="Y27" s="19"/>
      <c r="Z27" s="19"/>
      <c r="AA27" s="19"/>
      <c r="AB27" s="19"/>
      <c r="AC27" s="19"/>
      <c r="AD27" s="19"/>
      <c r="AE27" s="19"/>
      <c r="AF27" s="19"/>
      <c r="AG27" s="19"/>
      <c r="AH27" s="19"/>
      <c r="AI27" s="19"/>
      <c r="AJ27" s="19"/>
    </row>
    <row r="28" spans="1:36" ht="13.2">
      <c r="A28" s="16" t="s">
        <v>84</v>
      </c>
      <c r="B28" s="16" t="s">
        <v>111</v>
      </c>
      <c r="C28" s="16" t="s">
        <v>114</v>
      </c>
      <c r="D28" s="46" t="s">
        <v>271</v>
      </c>
      <c r="E28" s="46" t="s">
        <v>272</v>
      </c>
      <c r="F28" s="16" t="s">
        <v>140</v>
      </c>
      <c r="G28" s="91">
        <v>0.1076388888888889</v>
      </c>
      <c r="H28" s="51"/>
      <c r="I28" s="16" t="s">
        <v>140</v>
      </c>
      <c r="J28" s="16" t="s">
        <v>107</v>
      </c>
      <c r="K28" s="16" t="s">
        <v>29</v>
      </c>
      <c r="L28" s="16" t="s">
        <v>29</v>
      </c>
      <c r="M28" s="24">
        <f t="shared" si="0"/>
        <v>0</v>
      </c>
      <c r="N28" s="57" t="e">
        <f>M28/#REF!</f>
        <v>#REF!</v>
      </c>
      <c r="O28" s="19"/>
      <c r="P28" s="58"/>
      <c r="Q28" s="58"/>
      <c r="T28" s="19"/>
      <c r="U28" s="19"/>
      <c r="V28" s="19"/>
      <c r="W28" s="19"/>
      <c r="X28" s="19"/>
      <c r="Y28" s="19"/>
      <c r="Z28" s="19"/>
      <c r="AA28" s="19"/>
      <c r="AB28" s="19"/>
      <c r="AC28" s="19"/>
      <c r="AD28" s="19"/>
      <c r="AE28" s="19"/>
      <c r="AF28" s="19"/>
      <c r="AG28" s="19"/>
      <c r="AH28" s="19"/>
      <c r="AI28" s="19"/>
      <c r="AJ28" s="19"/>
    </row>
    <row r="29" spans="1:36" ht="13.2">
      <c r="A29" s="16" t="s">
        <v>84</v>
      </c>
      <c r="B29" s="16" t="s">
        <v>120</v>
      </c>
      <c r="C29" s="16" t="s">
        <v>121</v>
      </c>
      <c r="D29" s="46" t="s">
        <v>275</v>
      </c>
      <c r="E29" s="46" t="s">
        <v>272</v>
      </c>
      <c r="F29" s="16" t="s">
        <v>140</v>
      </c>
      <c r="G29" s="91">
        <v>0.1076388888888889</v>
      </c>
      <c r="H29" s="51"/>
      <c r="I29" s="16" t="s">
        <v>140</v>
      </c>
      <c r="J29" s="16" t="s">
        <v>140</v>
      </c>
      <c r="K29" s="16">
        <v>10</v>
      </c>
      <c r="L29" s="16">
        <v>11</v>
      </c>
      <c r="M29" s="24">
        <f t="shared" si="0"/>
        <v>21</v>
      </c>
      <c r="N29" s="57" t="e">
        <f>M29/#REF!</f>
        <v>#REF!</v>
      </c>
      <c r="O29" s="19"/>
      <c r="P29" s="58"/>
      <c r="Q29" s="58"/>
      <c r="T29" s="19"/>
      <c r="U29" s="19"/>
      <c r="V29" s="19"/>
      <c r="W29" s="19"/>
      <c r="X29" s="19"/>
      <c r="Y29" s="19"/>
      <c r="Z29" s="19"/>
      <c r="AA29" s="19"/>
      <c r="AB29" s="19"/>
      <c r="AC29" s="19"/>
      <c r="AD29" s="19"/>
      <c r="AE29" s="19"/>
      <c r="AF29" s="19"/>
      <c r="AG29" s="19"/>
      <c r="AH29" s="19"/>
      <c r="AI29" s="19"/>
      <c r="AJ29" s="19"/>
    </row>
    <row r="30" spans="1:36" ht="13.2">
      <c r="A30" s="16" t="s">
        <v>84</v>
      </c>
      <c r="B30" s="16" t="s">
        <v>124</v>
      </c>
      <c r="C30" s="16" t="s">
        <v>125</v>
      </c>
      <c r="D30" s="46" t="s">
        <v>276</v>
      </c>
      <c r="E30" s="46" t="s">
        <v>272</v>
      </c>
      <c r="F30" s="16" t="s">
        <v>140</v>
      </c>
      <c r="G30" s="91">
        <v>0.1076388888888889</v>
      </c>
      <c r="H30" s="79"/>
      <c r="I30" s="16" t="s">
        <v>140</v>
      </c>
      <c r="J30" s="16" t="s">
        <v>140</v>
      </c>
      <c r="K30" s="16">
        <v>10</v>
      </c>
      <c r="L30" s="16">
        <v>14</v>
      </c>
      <c r="M30" s="24">
        <f t="shared" si="0"/>
        <v>24</v>
      </c>
      <c r="N30" s="57" t="e">
        <f>M30/#REF!</f>
        <v>#REF!</v>
      </c>
      <c r="O30" s="19"/>
      <c r="P30" s="58"/>
      <c r="Q30" s="58"/>
      <c r="T30" s="19"/>
      <c r="U30" s="19"/>
      <c r="V30" s="19"/>
      <c r="W30" s="19"/>
      <c r="X30" s="19"/>
      <c r="Y30" s="19"/>
      <c r="Z30" s="19"/>
      <c r="AA30" s="19"/>
      <c r="AB30" s="19"/>
      <c r="AC30" s="19"/>
      <c r="AD30" s="19"/>
      <c r="AE30" s="19"/>
      <c r="AF30" s="19"/>
      <c r="AG30" s="19"/>
      <c r="AH30" s="19"/>
      <c r="AI30" s="19"/>
      <c r="AJ30" s="19"/>
    </row>
    <row r="31" spans="1:36" ht="13.2">
      <c r="A31" s="16" t="s">
        <v>84</v>
      </c>
      <c r="B31" s="25" t="s">
        <v>126</v>
      </c>
      <c r="C31" s="16" t="s">
        <v>127</v>
      </c>
      <c r="D31" s="46" t="s">
        <v>279</v>
      </c>
      <c r="E31" s="46" t="s">
        <v>272</v>
      </c>
      <c r="F31" s="16" t="s">
        <v>140</v>
      </c>
      <c r="G31" s="91">
        <v>0.1076388888888889</v>
      </c>
      <c r="H31" s="79"/>
      <c r="I31" s="16" t="s">
        <v>140</v>
      </c>
      <c r="J31" s="16" t="s">
        <v>107</v>
      </c>
      <c r="K31" s="16">
        <v>6</v>
      </c>
      <c r="L31" s="16">
        <v>16</v>
      </c>
      <c r="M31" s="24">
        <f t="shared" si="0"/>
        <v>22</v>
      </c>
      <c r="N31" s="57" t="e">
        <f>M31/#REF!</f>
        <v>#REF!</v>
      </c>
      <c r="O31" s="19"/>
      <c r="P31" s="58"/>
      <c r="Q31" s="58"/>
      <c r="T31" s="19"/>
      <c r="U31" s="19"/>
      <c r="V31" s="19"/>
      <c r="W31" s="19"/>
      <c r="X31" s="19"/>
      <c r="Y31" s="19"/>
      <c r="Z31" s="19"/>
      <c r="AA31" s="19"/>
      <c r="AB31" s="19"/>
      <c r="AC31" s="19"/>
      <c r="AD31" s="19"/>
      <c r="AE31" s="19"/>
      <c r="AF31" s="19"/>
      <c r="AG31" s="19"/>
      <c r="AH31" s="19"/>
      <c r="AI31" s="19"/>
      <c r="AJ31" s="19"/>
    </row>
    <row r="32" spans="1:36" ht="13.2">
      <c r="A32" s="16" t="s">
        <v>132</v>
      </c>
      <c r="B32" s="16" t="s">
        <v>133</v>
      </c>
      <c r="C32" s="16" t="s">
        <v>134</v>
      </c>
      <c r="D32" s="46" t="s">
        <v>289</v>
      </c>
      <c r="E32" s="46" t="s">
        <v>123</v>
      </c>
      <c r="F32" s="16" t="s">
        <v>140</v>
      </c>
      <c r="G32" s="91">
        <v>0.5625</v>
      </c>
      <c r="H32" s="51"/>
      <c r="I32" s="16" t="s">
        <v>140</v>
      </c>
      <c r="J32" s="16" t="s">
        <v>107</v>
      </c>
      <c r="K32" s="16" t="s">
        <v>29</v>
      </c>
      <c r="L32" s="16" t="s">
        <v>29</v>
      </c>
      <c r="M32" s="24">
        <f t="shared" si="0"/>
        <v>0</v>
      </c>
      <c r="N32" s="57" t="e">
        <f>M32/#REF!</f>
        <v>#REF!</v>
      </c>
      <c r="O32" s="16"/>
      <c r="P32" s="58"/>
      <c r="Q32" s="58"/>
      <c r="T32" s="19"/>
      <c r="U32" s="19"/>
      <c r="V32" s="19"/>
      <c r="W32" s="19"/>
      <c r="X32" s="19"/>
      <c r="Y32" s="19"/>
      <c r="Z32" s="19"/>
      <c r="AA32" s="19"/>
      <c r="AB32" s="19"/>
      <c r="AC32" s="19"/>
      <c r="AD32" s="19"/>
      <c r="AE32" s="19"/>
      <c r="AF32" s="19"/>
      <c r="AG32" s="19"/>
      <c r="AH32" s="19"/>
      <c r="AI32" s="19"/>
      <c r="AJ32" s="19"/>
    </row>
    <row r="33" spans="1:36" ht="13.2">
      <c r="A33" s="16" t="s">
        <v>132</v>
      </c>
      <c r="B33" s="16" t="s">
        <v>135</v>
      </c>
      <c r="C33" s="16" t="s">
        <v>136</v>
      </c>
      <c r="D33" s="46" t="s">
        <v>295</v>
      </c>
      <c r="E33" s="46" t="s">
        <v>123</v>
      </c>
      <c r="F33" s="16" t="s">
        <v>140</v>
      </c>
      <c r="G33" s="91">
        <v>0.56736111111111109</v>
      </c>
      <c r="H33" s="51">
        <v>7</v>
      </c>
      <c r="I33" s="16" t="s">
        <v>140</v>
      </c>
      <c r="J33" s="16" t="s">
        <v>107</v>
      </c>
      <c r="K33" s="16">
        <v>2</v>
      </c>
      <c r="L33" s="16" t="s">
        <v>29</v>
      </c>
      <c r="M33" s="24">
        <f t="shared" si="0"/>
        <v>2</v>
      </c>
      <c r="N33" s="57" t="e">
        <f>M33/#REF!</f>
        <v>#REF!</v>
      </c>
      <c r="O33" s="19"/>
      <c r="P33" s="58"/>
      <c r="Q33" s="58"/>
      <c r="T33" s="19"/>
      <c r="U33" s="19"/>
      <c r="V33" s="19"/>
      <c r="W33" s="19"/>
      <c r="X33" s="19"/>
      <c r="Y33" s="19"/>
      <c r="Z33" s="19"/>
      <c r="AA33" s="19"/>
      <c r="AB33" s="19"/>
      <c r="AC33" s="19"/>
      <c r="AD33" s="19"/>
      <c r="AE33" s="19"/>
      <c r="AF33" s="19"/>
      <c r="AG33" s="19"/>
      <c r="AH33" s="19"/>
      <c r="AI33" s="19"/>
      <c r="AJ33" s="19"/>
    </row>
    <row r="34" spans="1:36" ht="13.2">
      <c r="A34" s="16" t="s">
        <v>132</v>
      </c>
      <c r="B34" s="16" t="s">
        <v>87</v>
      </c>
      <c r="C34" s="16" t="s">
        <v>88</v>
      </c>
      <c r="D34" s="46" t="s">
        <v>298</v>
      </c>
      <c r="E34" s="46" t="s">
        <v>123</v>
      </c>
      <c r="F34" s="16" t="s">
        <v>140</v>
      </c>
      <c r="G34" s="91">
        <v>0.5625</v>
      </c>
      <c r="H34" s="51"/>
      <c r="I34" s="16" t="s">
        <v>140</v>
      </c>
      <c r="J34" s="16" t="s">
        <v>140</v>
      </c>
      <c r="K34" s="16">
        <v>3</v>
      </c>
      <c r="L34" s="16">
        <v>8</v>
      </c>
      <c r="M34" s="24">
        <f t="shared" si="0"/>
        <v>11</v>
      </c>
      <c r="N34" s="57" t="e">
        <f>M34/#REF!</f>
        <v>#REF!</v>
      </c>
      <c r="O34" s="36"/>
      <c r="P34" s="58"/>
      <c r="Q34" s="58"/>
      <c r="T34" s="19"/>
      <c r="U34" s="19"/>
      <c r="V34" s="19"/>
      <c r="W34" s="19"/>
      <c r="X34" s="19"/>
      <c r="Y34" s="19"/>
      <c r="Z34" s="19"/>
      <c r="AA34" s="19"/>
      <c r="AB34" s="19"/>
      <c r="AC34" s="19"/>
      <c r="AD34" s="19"/>
      <c r="AE34" s="19"/>
      <c r="AF34" s="19"/>
      <c r="AG34" s="19"/>
      <c r="AH34" s="19"/>
      <c r="AI34" s="19"/>
      <c r="AJ34" s="19"/>
    </row>
    <row r="35" spans="1:36" ht="13.2">
      <c r="A35" s="16" t="s">
        <v>132</v>
      </c>
      <c r="B35" s="16" t="s">
        <v>137</v>
      </c>
      <c r="C35" s="16" t="s">
        <v>138</v>
      </c>
      <c r="D35" s="46" t="s">
        <v>303</v>
      </c>
      <c r="E35" s="46" t="s">
        <v>123</v>
      </c>
      <c r="F35" s="16" t="s">
        <v>140</v>
      </c>
      <c r="G35" s="49">
        <v>0.5625</v>
      </c>
      <c r="H35" s="79"/>
      <c r="I35" s="16" t="s">
        <v>140</v>
      </c>
      <c r="J35" s="16" t="s">
        <v>107</v>
      </c>
      <c r="K35" s="16">
        <v>2</v>
      </c>
      <c r="L35" s="16">
        <v>2</v>
      </c>
      <c r="M35" s="24">
        <f t="shared" si="0"/>
        <v>4</v>
      </c>
      <c r="N35" s="57" t="e">
        <f>M35/#REF!</f>
        <v>#REF!</v>
      </c>
      <c r="O35" s="64"/>
      <c r="P35" s="58"/>
      <c r="Q35" s="58"/>
      <c r="T35" s="19"/>
      <c r="U35" s="19"/>
      <c r="V35" s="19"/>
      <c r="W35" s="19"/>
      <c r="X35" s="19"/>
      <c r="Y35" s="19"/>
      <c r="Z35" s="19"/>
      <c r="AA35" s="19"/>
      <c r="AB35" s="19"/>
      <c r="AC35" s="19"/>
      <c r="AD35" s="19"/>
      <c r="AE35" s="19"/>
      <c r="AF35" s="19"/>
      <c r="AG35" s="19"/>
      <c r="AH35" s="19"/>
      <c r="AI35" s="19"/>
      <c r="AJ35" s="19"/>
    </row>
    <row r="36" spans="1:36" ht="13.2">
      <c r="A36" s="16" t="s">
        <v>132</v>
      </c>
      <c r="B36" s="16" t="s">
        <v>141</v>
      </c>
      <c r="C36" s="16" t="s">
        <v>142</v>
      </c>
      <c r="D36" s="46" t="s">
        <v>308</v>
      </c>
      <c r="E36" s="46" t="s">
        <v>272</v>
      </c>
      <c r="F36" s="16" t="s">
        <v>107</v>
      </c>
      <c r="G36" s="51" t="s">
        <v>29</v>
      </c>
      <c r="H36" s="79"/>
      <c r="I36" s="16"/>
      <c r="J36" s="16" t="s">
        <v>107</v>
      </c>
      <c r="K36" s="16" t="s">
        <v>29</v>
      </c>
      <c r="L36" s="16" t="s">
        <v>29</v>
      </c>
      <c r="M36" s="24">
        <f t="shared" si="0"/>
        <v>0</v>
      </c>
      <c r="N36" s="57" t="e">
        <f>M36/#REF!</f>
        <v>#REF!</v>
      </c>
      <c r="O36" s="16"/>
      <c r="P36" s="58"/>
      <c r="Q36" s="58"/>
      <c r="T36" s="19"/>
      <c r="U36" s="19"/>
      <c r="V36" s="19"/>
      <c r="W36" s="19"/>
      <c r="X36" s="19"/>
      <c r="Y36" s="19"/>
      <c r="Z36" s="19"/>
      <c r="AA36" s="19"/>
      <c r="AB36" s="19"/>
      <c r="AC36" s="19"/>
      <c r="AD36" s="19"/>
      <c r="AE36" s="19"/>
      <c r="AF36" s="19"/>
      <c r="AG36" s="19"/>
      <c r="AH36" s="19"/>
      <c r="AI36" s="19"/>
      <c r="AJ36" s="19"/>
    </row>
    <row r="37" spans="1:36" ht="13.2">
      <c r="A37" s="16" t="s">
        <v>132</v>
      </c>
      <c r="B37" s="16" t="s">
        <v>143</v>
      </c>
      <c r="C37" s="16" t="s">
        <v>145</v>
      </c>
      <c r="D37" s="46" t="s">
        <v>314</v>
      </c>
      <c r="E37" s="46" t="s">
        <v>272</v>
      </c>
      <c r="F37" s="16" t="s">
        <v>107</v>
      </c>
      <c r="G37" s="51" t="s">
        <v>29</v>
      </c>
      <c r="H37" s="51"/>
      <c r="I37" s="16"/>
      <c r="J37" s="16" t="s">
        <v>140</v>
      </c>
      <c r="K37" s="16">
        <v>3</v>
      </c>
      <c r="L37" s="16" t="s">
        <v>29</v>
      </c>
      <c r="M37" s="24">
        <f t="shared" si="0"/>
        <v>3</v>
      </c>
      <c r="N37" s="57" t="e">
        <f>M37/#REF!</f>
        <v>#REF!</v>
      </c>
      <c r="O37" s="16"/>
      <c r="P37" s="58"/>
      <c r="Q37" s="58"/>
      <c r="T37" s="19"/>
      <c r="U37" s="19"/>
      <c r="V37" s="19"/>
      <c r="W37" s="19"/>
      <c r="X37" s="19"/>
      <c r="Y37" s="19"/>
      <c r="Z37" s="19"/>
      <c r="AA37" s="19"/>
      <c r="AB37" s="19"/>
      <c r="AC37" s="19"/>
      <c r="AD37" s="19"/>
      <c r="AE37" s="19"/>
      <c r="AF37" s="19"/>
      <c r="AG37" s="19"/>
      <c r="AH37" s="19"/>
      <c r="AI37" s="19"/>
      <c r="AJ37" s="19"/>
    </row>
    <row r="38" spans="1:36" ht="13.2">
      <c r="A38" s="16" t="s">
        <v>132</v>
      </c>
      <c r="B38" s="16" t="s">
        <v>147</v>
      </c>
      <c r="C38" s="16" t="s">
        <v>148</v>
      </c>
      <c r="D38" s="46" t="s">
        <v>323</v>
      </c>
      <c r="E38" s="46" t="s">
        <v>272</v>
      </c>
      <c r="F38" s="16" t="s">
        <v>140</v>
      </c>
      <c r="G38" s="49">
        <v>0.60763888888888884</v>
      </c>
      <c r="H38" s="79"/>
      <c r="I38" s="16" t="s">
        <v>140</v>
      </c>
      <c r="J38" s="16" t="s">
        <v>140</v>
      </c>
      <c r="K38" s="16">
        <v>9</v>
      </c>
      <c r="L38" s="16">
        <v>10</v>
      </c>
      <c r="M38" s="24">
        <f t="shared" si="0"/>
        <v>19</v>
      </c>
      <c r="N38" s="57" t="e">
        <f>M38/#REF!</f>
        <v>#REF!</v>
      </c>
      <c r="O38" s="16"/>
      <c r="P38" s="58"/>
      <c r="Q38" s="58"/>
      <c r="T38" s="19"/>
      <c r="U38" s="19"/>
      <c r="V38" s="19"/>
      <c r="W38" s="19"/>
      <c r="X38" s="19"/>
      <c r="Y38" s="19"/>
      <c r="Z38" s="19"/>
      <c r="AA38" s="19"/>
      <c r="AB38" s="19"/>
      <c r="AC38" s="19"/>
      <c r="AD38" s="19"/>
      <c r="AE38" s="19"/>
      <c r="AF38" s="19"/>
      <c r="AG38" s="19"/>
      <c r="AH38" s="19"/>
      <c r="AI38" s="19"/>
      <c r="AJ38" s="19"/>
    </row>
    <row r="39" spans="1:36" ht="13.2">
      <c r="A39" s="16" t="s">
        <v>132</v>
      </c>
      <c r="B39" s="16" t="s">
        <v>149</v>
      </c>
      <c r="C39" s="16" t="s">
        <v>151</v>
      </c>
      <c r="D39" s="46" t="s">
        <v>327</v>
      </c>
      <c r="E39" s="46" t="s">
        <v>272</v>
      </c>
      <c r="F39" s="16" t="s">
        <v>140</v>
      </c>
      <c r="G39" s="49">
        <v>0.60763888888888884</v>
      </c>
      <c r="H39" s="51"/>
      <c r="I39" s="16" t="s">
        <v>140</v>
      </c>
      <c r="J39" s="16" t="s">
        <v>107</v>
      </c>
      <c r="K39" s="16" t="s">
        <v>29</v>
      </c>
      <c r="L39" s="16">
        <v>14</v>
      </c>
      <c r="M39" s="24">
        <f t="shared" si="0"/>
        <v>14</v>
      </c>
      <c r="N39" s="57" t="e">
        <f>M39/#REF!</f>
        <v>#REF!</v>
      </c>
      <c r="O39" s="16"/>
      <c r="P39" s="58"/>
      <c r="Q39" s="58"/>
      <c r="T39" s="19"/>
      <c r="U39" s="19"/>
      <c r="V39" s="19"/>
      <c r="W39" s="19"/>
      <c r="X39" s="19"/>
      <c r="Y39" s="19"/>
      <c r="Z39" s="19"/>
      <c r="AA39" s="19"/>
      <c r="AB39" s="19"/>
      <c r="AC39" s="19"/>
      <c r="AD39" s="19"/>
      <c r="AE39" s="19"/>
      <c r="AF39" s="19"/>
      <c r="AG39" s="19"/>
      <c r="AH39" s="19"/>
      <c r="AI39" s="19"/>
      <c r="AJ39" s="19"/>
    </row>
    <row r="40" spans="1:36" ht="13.2">
      <c r="A40" s="16" t="s">
        <v>155</v>
      </c>
      <c r="B40" s="16" t="s">
        <v>156</v>
      </c>
      <c r="C40" s="16" t="s">
        <v>157</v>
      </c>
      <c r="D40" s="46" t="s">
        <v>331</v>
      </c>
      <c r="E40" s="46" t="s">
        <v>332</v>
      </c>
      <c r="F40" s="16" t="s">
        <v>140</v>
      </c>
      <c r="G40" s="49">
        <v>0.60763888888888884</v>
      </c>
      <c r="H40" s="79"/>
      <c r="I40" s="16" t="s">
        <v>140</v>
      </c>
      <c r="J40" s="16" t="s">
        <v>107</v>
      </c>
      <c r="K40" s="16">
        <v>9</v>
      </c>
      <c r="L40" s="16">
        <v>0</v>
      </c>
      <c r="M40" s="24">
        <f t="shared" si="0"/>
        <v>9</v>
      </c>
      <c r="N40" s="57" t="e">
        <f>M40/#REF!</f>
        <v>#REF!</v>
      </c>
      <c r="O40" s="19"/>
      <c r="P40" s="58"/>
      <c r="Q40" s="58"/>
      <c r="T40" s="19"/>
      <c r="U40" s="19"/>
      <c r="V40" s="19"/>
      <c r="W40" s="19"/>
      <c r="X40" s="19"/>
      <c r="Y40" s="19"/>
      <c r="Z40" s="19"/>
      <c r="AA40" s="19"/>
      <c r="AB40" s="19"/>
      <c r="AC40" s="19"/>
      <c r="AD40" s="19"/>
      <c r="AE40" s="19"/>
      <c r="AF40" s="19"/>
      <c r="AG40" s="19"/>
      <c r="AH40" s="19"/>
      <c r="AI40" s="19"/>
      <c r="AJ40" s="19"/>
    </row>
    <row r="41" spans="1:36" ht="13.2">
      <c r="A41" s="16" t="s">
        <v>155</v>
      </c>
      <c r="B41" s="16" t="s">
        <v>160</v>
      </c>
      <c r="C41" s="16" t="s">
        <v>161</v>
      </c>
      <c r="D41" s="46" t="s">
        <v>337</v>
      </c>
      <c r="E41" s="46" t="s">
        <v>332</v>
      </c>
      <c r="F41" s="16" t="s">
        <v>140</v>
      </c>
      <c r="G41" s="49">
        <v>0.60763888888888884</v>
      </c>
      <c r="H41" s="79"/>
      <c r="I41" s="16" t="s">
        <v>140</v>
      </c>
      <c r="J41" s="16" t="s">
        <v>107</v>
      </c>
      <c r="K41" s="16">
        <v>5</v>
      </c>
      <c r="L41" s="16">
        <v>0</v>
      </c>
      <c r="M41" s="24">
        <f t="shared" si="0"/>
        <v>5</v>
      </c>
      <c r="N41" s="57" t="e">
        <f>M41/#REF!</f>
        <v>#REF!</v>
      </c>
      <c r="O41" s="19"/>
      <c r="P41" s="58"/>
      <c r="Q41" s="58"/>
      <c r="T41" s="19"/>
      <c r="U41" s="19"/>
      <c r="V41" s="19"/>
      <c r="W41" s="19"/>
      <c r="X41" s="19"/>
      <c r="Y41" s="19"/>
      <c r="Z41" s="19"/>
      <c r="AA41" s="19"/>
      <c r="AB41" s="19"/>
      <c r="AC41" s="19"/>
      <c r="AD41" s="19"/>
      <c r="AE41" s="19"/>
      <c r="AF41" s="19"/>
      <c r="AG41" s="19"/>
      <c r="AH41" s="19"/>
      <c r="AI41" s="19"/>
      <c r="AJ41" s="19"/>
    </row>
    <row r="42" spans="1:36" ht="13.2">
      <c r="A42" s="16" t="s">
        <v>155</v>
      </c>
      <c r="B42" s="16" t="s">
        <v>162</v>
      </c>
      <c r="C42" s="16" t="s">
        <v>164</v>
      </c>
      <c r="D42" s="46" t="s">
        <v>340</v>
      </c>
      <c r="E42" s="46" t="s">
        <v>332</v>
      </c>
      <c r="F42" s="16" t="s">
        <v>140</v>
      </c>
      <c r="G42" s="49">
        <v>0.65277777777777779</v>
      </c>
      <c r="H42" s="51"/>
      <c r="I42" s="16" t="s">
        <v>140</v>
      </c>
      <c r="J42" s="16"/>
      <c r="K42" s="16">
        <v>10</v>
      </c>
      <c r="L42" s="16">
        <v>9.5</v>
      </c>
      <c r="M42" s="24">
        <f t="shared" si="0"/>
        <v>19.5</v>
      </c>
      <c r="N42" s="57" t="e">
        <f>M42/#REF!</f>
        <v>#REF!</v>
      </c>
      <c r="O42" s="19"/>
      <c r="P42" s="58"/>
      <c r="Q42" s="58"/>
      <c r="T42" s="19"/>
      <c r="U42" s="19"/>
      <c r="V42" s="19"/>
      <c r="W42" s="19"/>
      <c r="X42" s="19"/>
      <c r="Y42" s="19"/>
      <c r="Z42" s="19"/>
      <c r="AA42" s="19"/>
      <c r="AB42" s="19"/>
      <c r="AC42" s="19"/>
      <c r="AD42" s="19"/>
      <c r="AE42" s="19"/>
      <c r="AF42" s="19"/>
      <c r="AG42" s="19"/>
      <c r="AH42" s="19"/>
      <c r="AI42" s="19"/>
      <c r="AJ42" s="19"/>
    </row>
    <row r="43" spans="1:36" ht="13.2">
      <c r="A43" s="16" t="s">
        <v>155</v>
      </c>
      <c r="B43" s="16" t="s">
        <v>165</v>
      </c>
      <c r="C43" s="16" t="s">
        <v>166</v>
      </c>
      <c r="D43" s="46" t="s">
        <v>343</v>
      </c>
      <c r="E43" s="46" t="s">
        <v>332</v>
      </c>
      <c r="F43" s="16" t="s">
        <v>140</v>
      </c>
      <c r="G43" s="49">
        <v>0.65277777777777779</v>
      </c>
      <c r="H43" s="51"/>
      <c r="I43" s="16" t="s">
        <v>140</v>
      </c>
      <c r="J43" s="16" t="s">
        <v>140</v>
      </c>
      <c r="K43" s="16">
        <v>9</v>
      </c>
      <c r="L43" s="16">
        <v>16</v>
      </c>
      <c r="M43" s="24">
        <f t="shared" si="0"/>
        <v>25</v>
      </c>
      <c r="N43" s="57" t="e">
        <f>M43/#REF!</f>
        <v>#REF!</v>
      </c>
      <c r="O43" s="19"/>
      <c r="P43" s="58"/>
      <c r="Q43" s="58"/>
      <c r="T43" s="19"/>
      <c r="U43" s="19"/>
      <c r="V43" s="19"/>
      <c r="W43" s="19"/>
      <c r="X43" s="19"/>
      <c r="Y43" s="19"/>
      <c r="Z43" s="19"/>
      <c r="AA43" s="19"/>
      <c r="AB43" s="19"/>
      <c r="AC43" s="19"/>
      <c r="AD43" s="19"/>
      <c r="AE43" s="19"/>
      <c r="AF43" s="19"/>
      <c r="AG43" s="19"/>
      <c r="AH43" s="19"/>
      <c r="AI43" s="19"/>
      <c r="AJ43" s="19"/>
    </row>
    <row r="44" spans="1:36" ht="13.2">
      <c r="A44" s="16" t="s">
        <v>155</v>
      </c>
      <c r="B44" s="16" t="s">
        <v>168</v>
      </c>
      <c r="C44" s="16" t="s">
        <v>169</v>
      </c>
      <c r="D44" s="46" t="s">
        <v>344</v>
      </c>
      <c r="E44" s="46" t="s">
        <v>346</v>
      </c>
      <c r="F44" s="16" t="s">
        <v>107</v>
      </c>
      <c r="G44" s="49"/>
      <c r="H44" s="79"/>
      <c r="I44" s="16" t="s">
        <v>601</v>
      </c>
      <c r="J44" s="16"/>
      <c r="K44" s="16">
        <v>8</v>
      </c>
      <c r="L44" s="16">
        <v>8</v>
      </c>
      <c r="M44" s="24">
        <f t="shared" si="0"/>
        <v>16</v>
      </c>
      <c r="N44" s="57" t="e">
        <f>M44/#REF!</f>
        <v>#REF!</v>
      </c>
      <c r="O44" s="19"/>
      <c r="P44" s="58"/>
      <c r="Q44" s="58"/>
      <c r="T44" s="19"/>
      <c r="U44" s="19"/>
      <c r="V44" s="19"/>
      <c r="W44" s="19"/>
      <c r="X44" s="19"/>
      <c r="Y44" s="19"/>
      <c r="Z44" s="19"/>
      <c r="AA44" s="19"/>
      <c r="AB44" s="19"/>
      <c r="AC44" s="19"/>
      <c r="AD44" s="19"/>
      <c r="AE44" s="19"/>
      <c r="AF44" s="19"/>
      <c r="AG44" s="19"/>
      <c r="AH44" s="19"/>
      <c r="AI44" s="19"/>
      <c r="AJ44" s="19"/>
    </row>
    <row r="45" spans="1:36" ht="13.2">
      <c r="A45" s="16" t="s">
        <v>155</v>
      </c>
      <c r="B45" s="16" t="s">
        <v>205</v>
      </c>
      <c r="C45" s="16" t="s">
        <v>206</v>
      </c>
      <c r="D45" s="46" t="s">
        <v>600</v>
      </c>
      <c r="E45" s="46" t="s">
        <v>346</v>
      </c>
      <c r="F45" s="16" t="s">
        <v>107</v>
      </c>
      <c r="G45" s="49"/>
      <c r="H45" s="79"/>
      <c r="I45" s="16"/>
      <c r="J45" s="16"/>
      <c r="K45" s="16"/>
      <c r="L45" s="16"/>
      <c r="M45" s="24">
        <f t="shared" si="0"/>
        <v>0</v>
      </c>
      <c r="N45" s="57" t="e">
        <f>M45/#REF!</f>
        <v>#REF!</v>
      </c>
      <c r="O45" s="16" t="s">
        <v>602</v>
      </c>
      <c r="P45" s="58"/>
      <c r="Q45" s="58"/>
      <c r="T45" s="19"/>
      <c r="U45" s="19"/>
      <c r="V45" s="19"/>
      <c r="W45" s="19"/>
      <c r="X45" s="19"/>
      <c r="Y45" s="19"/>
      <c r="Z45" s="19"/>
      <c r="AA45" s="19"/>
      <c r="AB45" s="19"/>
      <c r="AC45" s="19"/>
      <c r="AD45" s="19"/>
      <c r="AE45" s="19"/>
      <c r="AF45" s="19"/>
      <c r="AG45" s="19"/>
      <c r="AH45" s="19"/>
      <c r="AI45" s="19"/>
      <c r="AJ45" s="19"/>
    </row>
    <row r="46" spans="1:36" ht="13.2">
      <c r="A46" s="16" t="s">
        <v>155</v>
      </c>
      <c r="B46" s="16" t="s">
        <v>171</v>
      </c>
      <c r="C46" s="16" t="s">
        <v>172</v>
      </c>
      <c r="D46" s="46" t="s">
        <v>348</v>
      </c>
      <c r="E46" s="46" t="s">
        <v>346</v>
      </c>
      <c r="F46" s="16" t="s">
        <v>140</v>
      </c>
      <c r="G46" s="49">
        <v>0.65277777777777779</v>
      </c>
      <c r="H46" s="79"/>
      <c r="I46" s="16" t="s">
        <v>140</v>
      </c>
      <c r="J46" s="16" t="s">
        <v>107</v>
      </c>
      <c r="K46" s="16">
        <v>7</v>
      </c>
      <c r="L46" s="16">
        <v>0</v>
      </c>
      <c r="M46" s="24">
        <f t="shared" si="0"/>
        <v>7</v>
      </c>
      <c r="N46" s="57" t="e">
        <f>M46/#REF!</f>
        <v>#REF!</v>
      </c>
      <c r="O46" s="19"/>
      <c r="P46" s="58"/>
      <c r="Q46" s="58"/>
      <c r="T46" s="19"/>
      <c r="U46" s="19"/>
      <c r="V46" s="19"/>
      <c r="W46" s="19"/>
      <c r="X46" s="19"/>
      <c r="Y46" s="19"/>
      <c r="Z46" s="19"/>
      <c r="AA46" s="19"/>
      <c r="AB46" s="19"/>
      <c r="AC46" s="19"/>
      <c r="AD46" s="19"/>
      <c r="AE46" s="19"/>
      <c r="AF46" s="19"/>
      <c r="AG46" s="19"/>
      <c r="AH46" s="19"/>
      <c r="AI46" s="19"/>
      <c r="AJ46" s="19"/>
    </row>
    <row r="47" spans="1:36" ht="13.2">
      <c r="A47" s="25" t="s">
        <v>176</v>
      </c>
      <c r="B47" s="16" t="s">
        <v>177</v>
      </c>
      <c r="C47" s="16" t="s">
        <v>178</v>
      </c>
      <c r="D47" s="46" t="s">
        <v>352</v>
      </c>
      <c r="E47" s="46" t="s">
        <v>174</v>
      </c>
      <c r="F47" s="16" t="s">
        <v>140</v>
      </c>
      <c r="G47" s="49">
        <v>0.65277777777777779</v>
      </c>
      <c r="H47" s="51">
        <v>0</v>
      </c>
      <c r="I47" s="16" t="s">
        <v>140</v>
      </c>
      <c r="J47" s="16" t="s">
        <v>107</v>
      </c>
      <c r="K47" s="16">
        <v>10</v>
      </c>
      <c r="L47" s="16">
        <v>8</v>
      </c>
      <c r="M47" s="24">
        <f t="shared" si="0"/>
        <v>18</v>
      </c>
      <c r="N47" s="57" t="e">
        <f>M47/#REF!</f>
        <v>#REF!</v>
      </c>
      <c r="O47" s="16" t="s">
        <v>605</v>
      </c>
      <c r="P47" s="58"/>
      <c r="Q47" s="58"/>
      <c r="T47" s="19"/>
      <c r="U47" s="19"/>
      <c r="V47" s="19"/>
      <c r="W47" s="19"/>
      <c r="X47" s="19"/>
      <c r="Y47" s="19"/>
      <c r="Z47" s="19"/>
      <c r="AA47" s="19"/>
      <c r="AB47" s="19"/>
      <c r="AC47" s="19"/>
      <c r="AD47" s="19"/>
      <c r="AE47" s="19"/>
      <c r="AF47" s="19"/>
      <c r="AG47" s="19"/>
      <c r="AH47" s="19"/>
      <c r="AI47" s="19"/>
      <c r="AJ47" s="19"/>
    </row>
    <row r="48" spans="1:36" ht="13.2">
      <c r="A48" s="25" t="s">
        <v>176</v>
      </c>
      <c r="B48" s="16" t="s">
        <v>180</v>
      </c>
      <c r="C48" s="16" t="s">
        <v>181</v>
      </c>
      <c r="D48" s="46" t="s">
        <v>354</v>
      </c>
      <c r="E48" s="46" t="s">
        <v>174</v>
      </c>
      <c r="F48" s="16" t="s">
        <v>140</v>
      </c>
      <c r="G48" s="49">
        <v>0.65555555555555556</v>
      </c>
      <c r="H48" s="51">
        <v>4</v>
      </c>
      <c r="I48" s="16" t="s">
        <v>140</v>
      </c>
      <c r="J48" s="16" t="s">
        <v>107</v>
      </c>
      <c r="K48" s="16">
        <v>1</v>
      </c>
      <c r="L48" s="16">
        <v>0</v>
      </c>
      <c r="M48" s="24">
        <f t="shared" si="0"/>
        <v>1</v>
      </c>
      <c r="N48" s="57" t="e">
        <f>M48/#REF!</f>
        <v>#REF!</v>
      </c>
      <c r="O48" s="16" t="s">
        <v>606</v>
      </c>
      <c r="P48" s="58"/>
      <c r="Q48" s="58"/>
      <c r="T48" s="19"/>
      <c r="U48" s="19"/>
      <c r="V48" s="19"/>
      <c r="W48" s="19"/>
      <c r="X48" s="19"/>
      <c r="Y48" s="19"/>
      <c r="Z48" s="19"/>
      <c r="AA48" s="19"/>
      <c r="AB48" s="19"/>
      <c r="AC48" s="19"/>
      <c r="AD48" s="19"/>
      <c r="AE48" s="19"/>
      <c r="AF48" s="19"/>
      <c r="AG48" s="19"/>
      <c r="AH48" s="19"/>
      <c r="AI48" s="19"/>
      <c r="AJ48" s="19"/>
    </row>
    <row r="49" spans="1:36" ht="13.2">
      <c r="A49" s="25" t="s">
        <v>176</v>
      </c>
      <c r="B49" s="16" t="s">
        <v>184</v>
      </c>
      <c r="C49" s="16" t="s">
        <v>185</v>
      </c>
      <c r="D49" s="46" t="s">
        <v>356</v>
      </c>
      <c r="E49" s="46" t="s">
        <v>174</v>
      </c>
      <c r="F49" s="16" t="s">
        <v>140</v>
      </c>
      <c r="G49" s="91">
        <v>0.65277777777777779</v>
      </c>
      <c r="H49" s="51">
        <v>0</v>
      </c>
      <c r="I49" s="16" t="s">
        <v>140</v>
      </c>
      <c r="J49" s="16" t="s">
        <v>107</v>
      </c>
      <c r="K49" s="16">
        <v>7</v>
      </c>
      <c r="L49" s="16">
        <v>2</v>
      </c>
      <c r="M49" s="24">
        <f t="shared" si="0"/>
        <v>9</v>
      </c>
      <c r="N49" s="57" t="e">
        <f>M49/#REF!</f>
        <v>#REF!</v>
      </c>
      <c r="O49" s="16" t="s">
        <v>607</v>
      </c>
      <c r="P49" s="58"/>
      <c r="Q49" s="58"/>
      <c r="T49" s="19"/>
      <c r="U49" s="19"/>
      <c r="V49" s="19"/>
      <c r="W49" s="19"/>
      <c r="X49" s="19"/>
      <c r="Y49" s="19"/>
      <c r="Z49" s="19"/>
      <c r="AA49" s="19"/>
      <c r="AB49" s="19"/>
      <c r="AC49" s="19"/>
      <c r="AD49" s="19"/>
      <c r="AE49" s="19"/>
      <c r="AF49" s="19"/>
      <c r="AG49" s="19"/>
      <c r="AH49" s="19"/>
      <c r="AI49" s="19"/>
      <c r="AJ49" s="19"/>
    </row>
    <row r="50" spans="1:36" ht="13.2">
      <c r="A50" s="25" t="s">
        <v>176</v>
      </c>
      <c r="B50" s="16" t="s">
        <v>128</v>
      </c>
      <c r="C50" s="16" t="s">
        <v>129</v>
      </c>
      <c r="D50" s="46" t="s">
        <v>280</v>
      </c>
      <c r="E50" s="46" t="s">
        <v>174</v>
      </c>
      <c r="F50" s="16" t="s">
        <v>140</v>
      </c>
      <c r="G50" s="91">
        <v>0.64930555555555558</v>
      </c>
      <c r="H50" s="51">
        <v>0</v>
      </c>
      <c r="I50" s="16" t="s">
        <v>140</v>
      </c>
      <c r="J50" s="16" t="s">
        <v>107</v>
      </c>
      <c r="K50" s="16">
        <v>9.5</v>
      </c>
      <c r="L50" s="16">
        <v>4</v>
      </c>
      <c r="M50" s="24">
        <f t="shared" si="0"/>
        <v>13.5</v>
      </c>
      <c r="N50" s="57" t="e">
        <f>M50/#REF!</f>
        <v>#REF!</v>
      </c>
      <c r="O50" s="19"/>
      <c r="P50" s="58"/>
      <c r="Q50" s="58"/>
      <c r="T50" s="19"/>
      <c r="U50" s="19"/>
      <c r="V50" s="19"/>
      <c r="W50" s="19"/>
      <c r="X50" s="19"/>
      <c r="Y50" s="19"/>
      <c r="Z50" s="19"/>
      <c r="AA50" s="19"/>
      <c r="AB50" s="19"/>
      <c r="AC50" s="19"/>
      <c r="AD50" s="19"/>
      <c r="AE50" s="19"/>
      <c r="AF50" s="19"/>
      <c r="AG50" s="19"/>
      <c r="AH50" s="19"/>
      <c r="AI50" s="19"/>
      <c r="AJ50" s="19"/>
    </row>
    <row r="51" spans="1:36" ht="13.2">
      <c r="A51" s="25" t="s">
        <v>176</v>
      </c>
      <c r="B51" s="16" t="s">
        <v>187</v>
      </c>
      <c r="C51" s="16" t="s">
        <v>188</v>
      </c>
      <c r="D51" s="46" t="s">
        <v>357</v>
      </c>
      <c r="E51" s="46" t="s">
        <v>346</v>
      </c>
      <c r="F51" s="16" t="s">
        <v>140</v>
      </c>
      <c r="G51" s="91">
        <v>0.69444444444444442</v>
      </c>
      <c r="H51" s="51">
        <v>0</v>
      </c>
      <c r="I51" s="16" t="s">
        <v>140</v>
      </c>
      <c r="J51" s="16" t="s">
        <v>107</v>
      </c>
      <c r="K51" s="16">
        <v>2.5</v>
      </c>
      <c r="L51" s="16">
        <v>0</v>
      </c>
      <c r="M51" s="24">
        <f t="shared" si="0"/>
        <v>2.5</v>
      </c>
      <c r="N51" s="57" t="e">
        <f>M51/#REF!</f>
        <v>#REF!</v>
      </c>
      <c r="O51" s="19"/>
      <c r="P51" s="58"/>
      <c r="Q51" s="58"/>
      <c r="T51" s="19"/>
      <c r="U51" s="19"/>
      <c r="V51" s="19"/>
      <c r="W51" s="19"/>
      <c r="X51" s="19"/>
      <c r="Y51" s="19"/>
      <c r="Z51" s="19"/>
      <c r="AA51" s="19"/>
      <c r="AB51" s="19"/>
      <c r="AC51" s="19"/>
      <c r="AD51" s="19"/>
      <c r="AE51" s="19"/>
      <c r="AF51" s="19"/>
      <c r="AG51" s="19"/>
      <c r="AH51" s="19"/>
      <c r="AI51" s="19"/>
      <c r="AJ51" s="19"/>
    </row>
    <row r="52" spans="1:36" ht="13.2">
      <c r="A52" s="25" t="s">
        <v>176</v>
      </c>
      <c r="B52" s="16" t="s">
        <v>192</v>
      </c>
      <c r="C52" s="16" t="s">
        <v>194</v>
      </c>
      <c r="D52" s="46" t="s">
        <v>361</v>
      </c>
      <c r="E52" s="46" t="s">
        <v>346</v>
      </c>
      <c r="F52" s="16" t="s">
        <v>140</v>
      </c>
      <c r="G52" s="105">
        <v>0.69444444444444442</v>
      </c>
      <c r="H52" s="51">
        <v>0</v>
      </c>
      <c r="I52" s="16" t="s">
        <v>140</v>
      </c>
      <c r="J52" s="16" t="s">
        <v>107</v>
      </c>
      <c r="K52" s="16">
        <v>8.5</v>
      </c>
      <c r="L52" s="16" t="s">
        <v>29</v>
      </c>
      <c r="M52" s="24">
        <f t="shared" si="0"/>
        <v>8.5</v>
      </c>
      <c r="N52" s="57" t="e">
        <f>M52/#REF!</f>
        <v>#REF!</v>
      </c>
      <c r="O52" s="19"/>
      <c r="P52" s="58"/>
      <c r="Q52" s="58"/>
      <c r="T52" s="19"/>
      <c r="U52" s="19"/>
      <c r="V52" s="19"/>
      <c r="W52" s="19"/>
      <c r="X52" s="19"/>
      <c r="Y52" s="19"/>
      <c r="Z52" s="19"/>
      <c r="AA52" s="19"/>
      <c r="AB52" s="19"/>
      <c r="AC52" s="19"/>
      <c r="AD52" s="19"/>
      <c r="AE52" s="19"/>
      <c r="AF52" s="19"/>
      <c r="AG52" s="19"/>
      <c r="AH52" s="19"/>
      <c r="AI52" s="19"/>
      <c r="AJ52" s="19"/>
    </row>
    <row r="53" spans="1:36" ht="13.2">
      <c r="A53" s="25" t="s">
        <v>176</v>
      </c>
      <c r="B53" s="16" t="s">
        <v>199</v>
      </c>
      <c r="C53" s="16" t="s">
        <v>201</v>
      </c>
      <c r="D53" s="46" t="s">
        <v>365</v>
      </c>
      <c r="E53" s="46" t="s">
        <v>346</v>
      </c>
      <c r="F53" s="16" t="s">
        <v>107</v>
      </c>
      <c r="G53" s="51" t="s">
        <v>29</v>
      </c>
      <c r="H53" s="51" t="s">
        <v>29</v>
      </c>
      <c r="I53" s="16"/>
      <c r="J53" s="16"/>
      <c r="K53" s="16" t="s">
        <v>29</v>
      </c>
      <c r="L53" s="16" t="s">
        <v>29</v>
      </c>
      <c r="M53" s="24">
        <f t="shared" si="0"/>
        <v>0</v>
      </c>
      <c r="N53" s="57" t="e">
        <f>M53/#REF!</f>
        <v>#REF!</v>
      </c>
      <c r="O53" s="19"/>
      <c r="P53" s="58"/>
      <c r="Q53" s="58"/>
      <c r="T53" s="19"/>
      <c r="U53" s="19"/>
      <c r="V53" s="19"/>
      <c r="W53" s="19"/>
      <c r="X53" s="19"/>
      <c r="Y53" s="19"/>
      <c r="Z53" s="19"/>
      <c r="AA53" s="19"/>
      <c r="AB53" s="19"/>
      <c r="AC53" s="19"/>
      <c r="AD53" s="19"/>
      <c r="AE53" s="19"/>
      <c r="AF53" s="19"/>
      <c r="AG53" s="19"/>
      <c r="AH53" s="19"/>
      <c r="AI53" s="19"/>
      <c r="AJ53" s="19"/>
    </row>
    <row r="54" spans="1:36" ht="13.2">
      <c r="A54" s="25" t="s">
        <v>176</v>
      </c>
      <c r="B54" s="16" t="s">
        <v>197</v>
      </c>
      <c r="C54" s="16" t="s">
        <v>198</v>
      </c>
      <c r="D54" s="46" t="s">
        <v>367</v>
      </c>
      <c r="E54" s="46" t="s">
        <v>346</v>
      </c>
      <c r="F54" s="16" t="s">
        <v>107</v>
      </c>
      <c r="G54" s="51" t="s">
        <v>29</v>
      </c>
      <c r="H54" s="51" t="s">
        <v>29</v>
      </c>
      <c r="I54" s="16"/>
      <c r="J54" s="16"/>
      <c r="K54" s="16" t="s">
        <v>29</v>
      </c>
      <c r="L54" s="16" t="s">
        <v>29</v>
      </c>
      <c r="M54" s="24">
        <f t="shared" si="0"/>
        <v>0</v>
      </c>
      <c r="N54" s="57" t="e">
        <f>M54/#REF!</f>
        <v>#REF!</v>
      </c>
      <c r="O54" s="19"/>
      <c r="P54" s="58"/>
      <c r="Q54" s="58"/>
      <c r="T54" s="19"/>
      <c r="U54" s="19"/>
      <c r="V54" s="19"/>
      <c r="W54" s="19"/>
      <c r="X54" s="19"/>
      <c r="Y54" s="19"/>
      <c r="Z54" s="19"/>
      <c r="AA54" s="19"/>
      <c r="AB54" s="19"/>
      <c r="AC54" s="19"/>
      <c r="AD54" s="19"/>
      <c r="AE54" s="19"/>
      <c r="AF54" s="19"/>
      <c r="AG54" s="19"/>
      <c r="AH54" s="19"/>
      <c r="AI54" s="19"/>
      <c r="AJ54" s="19"/>
    </row>
    <row r="55" spans="1:36" ht="13.2">
      <c r="A55" s="16" t="s">
        <v>208</v>
      </c>
      <c r="B55" s="16" t="s">
        <v>93</v>
      </c>
      <c r="C55" s="16" t="s">
        <v>94</v>
      </c>
      <c r="D55" s="46" t="s">
        <v>368</v>
      </c>
      <c r="E55" s="46" t="s">
        <v>123</v>
      </c>
      <c r="F55" s="16" t="s">
        <v>140</v>
      </c>
      <c r="G55" s="105">
        <v>0.5625</v>
      </c>
      <c r="H55" s="51">
        <v>0</v>
      </c>
      <c r="I55" s="16" t="s">
        <v>140</v>
      </c>
      <c r="J55" s="16" t="s">
        <v>140</v>
      </c>
      <c r="K55" s="16">
        <v>4</v>
      </c>
      <c r="L55" s="16">
        <v>4</v>
      </c>
      <c r="M55" s="24">
        <f t="shared" si="0"/>
        <v>8</v>
      </c>
      <c r="N55" s="57" t="e">
        <f>M55/#REF!</f>
        <v>#REF!</v>
      </c>
      <c r="O55" s="16"/>
      <c r="P55" s="58"/>
      <c r="Q55" s="58"/>
      <c r="T55" s="19"/>
      <c r="U55" s="19"/>
      <c r="V55" s="19"/>
      <c r="W55" s="19"/>
      <c r="X55" s="19"/>
      <c r="Y55" s="19"/>
      <c r="Z55" s="19"/>
      <c r="AA55" s="19"/>
      <c r="AB55" s="19"/>
      <c r="AC55" s="19"/>
      <c r="AD55" s="19"/>
      <c r="AE55" s="19"/>
      <c r="AF55" s="19"/>
      <c r="AG55" s="19"/>
      <c r="AH55" s="19"/>
      <c r="AI55" s="19"/>
      <c r="AJ55" s="19"/>
    </row>
    <row r="56" spans="1:36" ht="13.2">
      <c r="A56" s="16" t="s">
        <v>208</v>
      </c>
      <c r="B56" s="16" t="s">
        <v>52</v>
      </c>
      <c r="C56" s="16" t="s">
        <v>53</v>
      </c>
      <c r="D56" s="46" t="s">
        <v>370</v>
      </c>
      <c r="E56" s="46" t="s">
        <v>123</v>
      </c>
      <c r="F56" s="16" t="s">
        <v>140</v>
      </c>
      <c r="G56" s="91">
        <v>0.55555555555555558</v>
      </c>
      <c r="H56" s="51">
        <v>0</v>
      </c>
      <c r="I56" s="16" t="s">
        <v>140</v>
      </c>
      <c r="J56" s="16" t="s">
        <v>140</v>
      </c>
      <c r="K56" s="16">
        <v>3.5</v>
      </c>
      <c r="L56" s="16">
        <v>8</v>
      </c>
      <c r="M56" s="24">
        <f t="shared" si="0"/>
        <v>11.5</v>
      </c>
      <c r="N56" s="57" t="e">
        <f>M56/#REF!</f>
        <v>#REF!</v>
      </c>
      <c r="O56" s="16"/>
      <c r="P56" s="58"/>
      <c r="Q56" s="58"/>
      <c r="T56" s="19"/>
      <c r="U56" s="19"/>
      <c r="V56" s="19"/>
      <c r="W56" s="19"/>
      <c r="X56" s="19"/>
      <c r="Y56" s="19"/>
      <c r="Z56" s="19"/>
      <c r="AA56" s="19"/>
      <c r="AB56" s="19"/>
      <c r="AC56" s="19"/>
      <c r="AD56" s="19"/>
      <c r="AE56" s="19"/>
      <c r="AF56" s="19"/>
      <c r="AG56" s="19"/>
      <c r="AH56" s="19"/>
      <c r="AI56" s="19"/>
      <c r="AJ56" s="19"/>
    </row>
    <row r="57" spans="1:36" ht="13.2">
      <c r="A57" s="16" t="s">
        <v>208</v>
      </c>
      <c r="B57" s="16" t="s">
        <v>211</v>
      </c>
      <c r="C57" s="16" t="s">
        <v>212</v>
      </c>
      <c r="D57" s="46" t="s">
        <v>372</v>
      </c>
      <c r="E57" s="46" t="s">
        <v>123</v>
      </c>
      <c r="F57" s="16" t="s">
        <v>107</v>
      </c>
      <c r="G57" s="51" t="s">
        <v>29</v>
      </c>
      <c r="H57" s="51" t="s">
        <v>29</v>
      </c>
      <c r="I57" s="16" t="s">
        <v>107</v>
      </c>
      <c r="J57" s="16" t="s">
        <v>107</v>
      </c>
      <c r="K57" s="16" t="s">
        <v>29</v>
      </c>
      <c r="L57" s="16" t="s">
        <v>29</v>
      </c>
      <c r="M57" s="24">
        <f t="shared" si="0"/>
        <v>0</v>
      </c>
      <c r="N57" s="57" t="e">
        <f>M57/#REF!</f>
        <v>#REF!</v>
      </c>
      <c r="O57" s="64" t="s">
        <v>609</v>
      </c>
      <c r="P57" s="58"/>
      <c r="Q57" s="58"/>
      <c r="T57" s="19"/>
      <c r="U57" s="19"/>
      <c r="V57" s="19"/>
      <c r="W57" s="19"/>
      <c r="X57" s="19"/>
      <c r="Y57" s="19"/>
      <c r="Z57" s="19"/>
      <c r="AA57" s="19"/>
      <c r="AB57" s="19"/>
      <c r="AC57" s="19"/>
      <c r="AD57" s="19"/>
      <c r="AE57" s="19"/>
      <c r="AF57" s="19"/>
      <c r="AG57" s="19"/>
      <c r="AH57" s="19"/>
      <c r="AI57" s="19"/>
      <c r="AJ57" s="19"/>
    </row>
    <row r="58" spans="1:36" ht="13.2">
      <c r="A58" s="16" t="s">
        <v>208</v>
      </c>
      <c r="B58" s="16" t="s">
        <v>216</v>
      </c>
      <c r="C58" s="16" t="s">
        <v>217</v>
      </c>
      <c r="D58" s="46" t="s">
        <v>374</v>
      </c>
      <c r="E58" s="46" t="s">
        <v>123</v>
      </c>
      <c r="F58" s="16" t="s">
        <v>140</v>
      </c>
      <c r="G58" s="49">
        <v>0.56111111111111112</v>
      </c>
      <c r="H58" s="51">
        <v>0</v>
      </c>
      <c r="I58" s="16" t="s">
        <v>140</v>
      </c>
      <c r="J58" s="16" t="s">
        <v>140</v>
      </c>
      <c r="K58" s="16">
        <v>10</v>
      </c>
      <c r="L58" s="16">
        <v>10</v>
      </c>
      <c r="M58" s="24">
        <f t="shared" si="0"/>
        <v>20</v>
      </c>
      <c r="N58" s="57" t="e">
        <f>M58/#REF!</f>
        <v>#REF!</v>
      </c>
      <c r="O58" s="16"/>
      <c r="P58" s="58"/>
      <c r="Q58" s="58"/>
      <c r="T58" s="19"/>
      <c r="U58" s="19"/>
      <c r="V58" s="19"/>
      <c r="W58" s="19"/>
      <c r="X58" s="19"/>
      <c r="Y58" s="19"/>
      <c r="Z58" s="19"/>
      <c r="AA58" s="19"/>
      <c r="AB58" s="19"/>
      <c r="AC58" s="19"/>
      <c r="AD58" s="19"/>
      <c r="AE58" s="19"/>
      <c r="AF58" s="19"/>
      <c r="AG58" s="19"/>
      <c r="AH58" s="19"/>
      <c r="AI58" s="19"/>
      <c r="AJ58" s="19"/>
    </row>
    <row r="59" spans="1:36" ht="13.2">
      <c r="A59" s="85" t="s">
        <v>208</v>
      </c>
      <c r="B59" s="16" t="s">
        <v>221</v>
      </c>
      <c r="C59" s="16" t="s">
        <v>223</v>
      </c>
      <c r="D59" s="46" t="s">
        <v>376</v>
      </c>
      <c r="E59" s="46" t="s">
        <v>377</v>
      </c>
      <c r="F59" s="16" t="s">
        <v>140</v>
      </c>
      <c r="G59" s="49">
        <v>0.60416666666666663</v>
      </c>
      <c r="H59" s="51">
        <v>0</v>
      </c>
      <c r="I59" s="16" t="s">
        <v>140</v>
      </c>
      <c r="J59" s="16" t="s">
        <v>140</v>
      </c>
      <c r="K59" s="16">
        <v>7</v>
      </c>
      <c r="L59" s="16">
        <v>6</v>
      </c>
      <c r="M59" s="24">
        <f t="shared" si="0"/>
        <v>13</v>
      </c>
      <c r="N59" s="57" t="e">
        <f>M59/#REF!</f>
        <v>#REF!</v>
      </c>
      <c r="O59" s="16"/>
      <c r="P59" s="58"/>
      <c r="Q59" s="58"/>
      <c r="T59" s="19"/>
      <c r="U59" s="19"/>
      <c r="V59" s="19"/>
      <c r="W59" s="19"/>
      <c r="X59" s="19"/>
      <c r="Y59" s="19"/>
      <c r="Z59" s="19"/>
      <c r="AA59" s="19"/>
      <c r="AB59" s="19"/>
      <c r="AC59" s="19"/>
      <c r="AD59" s="19"/>
      <c r="AE59" s="19"/>
      <c r="AF59" s="19"/>
      <c r="AG59" s="19"/>
      <c r="AH59" s="19"/>
      <c r="AI59" s="19"/>
      <c r="AJ59" s="19"/>
    </row>
    <row r="60" spans="1:36" ht="13.2">
      <c r="A60" s="85" t="s">
        <v>208</v>
      </c>
      <c r="B60" s="16" t="s">
        <v>226</v>
      </c>
      <c r="C60" s="16" t="s">
        <v>227</v>
      </c>
      <c r="D60" s="46" t="s">
        <v>378</v>
      </c>
      <c r="E60" s="46" t="s">
        <v>377</v>
      </c>
      <c r="F60" s="16" t="s">
        <v>140</v>
      </c>
      <c r="G60" s="49">
        <v>0.60277777777777775</v>
      </c>
      <c r="H60" s="51">
        <v>0</v>
      </c>
      <c r="I60" s="16" t="s">
        <v>140</v>
      </c>
      <c r="J60" s="16" t="s">
        <v>140</v>
      </c>
      <c r="K60" s="16">
        <v>4</v>
      </c>
      <c r="L60" s="16">
        <v>1</v>
      </c>
      <c r="M60" s="24">
        <f t="shared" si="0"/>
        <v>5</v>
      </c>
      <c r="N60" s="57" t="e">
        <f>M60/#REF!</f>
        <v>#REF!</v>
      </c>
      <c r="O60" s="16"/>
      <c r="P60" s="58"/>
      <c r="Q60" s="58"/>
      <c r="T60" s="19"/>
      <c r="U60" s="19"/>
      <c r="V60" s="19"/>
      <c r="W60" s="19"/>
      <c r="X60" s="19"/>
      <c r="Y60" s="19"/>
      <c r="Z60" s="19"/>
      <c r="AA60" s="19"/>
      <c r="AB60" s="19"/>
      <c r="AC60" s="19"/>
      <c r="AD60" s="19"/>
      <c r="AE60" s="19"/>
      <c r="AF60" s="19"/>
      <c r="AG60" s="19"/>
      <c r="AH60" s="19"/>
      <c r="AI60" s="19"/>
      <c r="AJ60" s="19"/>
    </row>
    <row r="61" spans="1:36" ht="13.2">
      <c r="A61" s="85" t="s">
        <v>208</v>
      </c>
      <c r="B61" s="16" t="s">
        <v>234</v>
      </c>
      <c r="C61" s="16" t="s">
        <v>235</v>
      </c>
      <c r="D61" s="46" t="s">
        <v>380</v>
      </c>
      <c r="E61" s="46" t="s">
        <v>377</v>
      </c>
      <c r="F61" s="16" t="s">
        <v>140</v>
      </c>
      <c r="G61" s="51" t="s">
        <v>29</v>
      </c>
      <c r="H61" s="51" t="s">
        <v>29</v>
      </c>
      <c r="I61" s="16"/>
      <c r="J61" s="16" t="s">
        <v>140</v>
      </c>
      <c r="K61" s="16">
        <v>6</v>
      </c>
      <c r="L61" s="16">
        <v>4</v>
      </c>
      <c r="M61" s="24">
        <f t="shared" si="0"/>
        <v>10</v>
      </c>
      <c r="N61" s="57" t="e">
        <f>M61/#REF!</f>
        <v>#REF!</v>
      </c>
      <c r="O61" s="16"/>
      <c r="P61" s="58"/>
      <c r="Q61" s="58"/>
      <c r="T61" s="19"/>
      <c r="U61" s="19"/>
      <c r="V61" s="19"/>
      <c r="W61" s="19"/>
      <c r="X61" s="19"/>
      <c r="Y61" s="19"/>
      <c r="Z61" s="19"/>
      <c r="AA61" s="19"/>
      <c r="AB61" s="19"/>
      <c r="AC61" s="19"/>
      <c r="AD61" s="19"/>
      <c r="AE61" s="19"/>
      <c r="AF61" s="19"/>
      <c r="AG61" s="19"/>
      <c r="AH61" s="19"/>
      <c r="AI61" s="19"/>
      <c r="AJ61" s="19"/>
    </row>
    <row r="62" spans="1:36" ht="13.2">
      <c r="A62" s="85" t="s">
        <v>208</v>
      </c>
      <c r="B62" s="16" t="s">
        <v>238</v>
      </c>
      <c r="C62" s="16" t="s">
        <v>239</v>
      </c>
      <c r="D62" s="46" t="s">
        <v>382</v>
      </c>
      <c r="E62" s="46" t="s">
        <v>377</v>
      </c>
      <c r="F62" s="16" t="s">
        <v>140</v>
      </c>
      <c r="G62" s="49">
        <v>0.60416666666666663</v>
      </c>
      <c r="H62" s="51">
        <v>0</v>
      </c>
      <c r="I62" s="16" t="s">
        <v>140</v>
      </c>
      <c r="J62" s="16" t="s">
        <v>140</v>
      </c>
      <c r="K62" s="16" t="s">
        <v>29</v>
      </c>
      <c r="L62" s="16" t="s">
        <v>29</v>
      </c>
      <c r="M62" s="24">
        <f t="shared" si="0"/>
        <v>0</v>
      </c>
      <c r="N62" s="57" t="e">
        <f>M62/#REF!</f>
        <v>#REF!</v>
      </c>
      <c r="O62" s="16"/>
      <c r="P62" s="58"/>
      <c r="Q62" s="58"/>
      <c r="T62" s="19"/>
      <c r="U62" s="19"/>
      <c r="V62" s="19"/>
      <c r="W62" s="19"/>
      <c r="X62" s="19"/>
      <c r="Y62" s="19"/>
      <c r="Z62" s="19"/>
      <c r="AA62" s="19"/>
      <c r="AB62" s="19"/>
      <c r="AC62" s="19"/>
      <c r="AD62" s="19"/>
      <c r="AE62" s="19"/>
      <c r="AF62" s="19"/>
      <c r="AG62" s="19"/>
      <c r="AH62" s="19"/>
      <c r="AI62" s="19"/>
      <c r="AJ62" s="19"/>
    </row>
    <row r="63" spans="1:36" ht="13.2">
      <c r="A63" s="16" t="s">
        <v>240</v>
      </c>
      <c r="B63" s="16" t="s">
        <v>242</v>
      </c>
      <c r="C63" s="16" t="s">
        <v>243</v>
      </c>
      <c r="D63" s="46" t="s">
        <v>384</v>
      </c>
      <c r="E63" s="46" t="s">
        <v>245</v>
      </c>
      <c r="F63" s="16" t="s">
        <v>140</v>
      </c>
      <c r="G63" s="49">
        <v>0.5625</v>
      </c>
      <c r="H63" s="51">
        <v>0</v>
      </c>
      <c r="I63" s="16" t="s">
        <v>140</v>
      </c>
      <c r="J63" s="16" t="s">
        <v>140</v>
      </c>
      <c r="K63" s="16"/>
      <c r="L63" s="16"/>
      <c r="M63" s="24">
        <f t="shared" si="0"/>
        <v>0</v>
      </c>
      <c r="N63" s="57" t="e">
        <f>M63/#REF!</f>
        <v>#REF!</v>
      </c>
      <c r="O63" s="19"/>
      <c r="P63" s="58"/>
      <c r="Q63" s="58"/>
      <c r="T63" s="19"/>
      <c r="U63" s="19"/>
      <c r="V63" s="19"/>
      <c r="W63" s="19"/>
      <c r="X63" s="19"/>
      <c r="Y63" s="19"/>
      <c r="Z63" s="19"/>
      <c r="AA63" s="19"/>
      <c r="AB63" s="19"/>
      <c r="AC63" s="19"/>
      <c r="AD63" s="19"/>
      <c r="AE63" s="19"/>
      <c r="AF63" s="19"/>
      <c r="AG63" s="19"/>
      <c r="AH63" s="19"/>
      <c r="AI63" s="19"/>
      <c r="AJ63" s="19"/>
    </row>
    <row r="64" spans="1:36" ht="13.2">
      <c r="A64" s="16" t="s">
        <v>240</v>
      </c>
      <c r="B64" s="16" t="s">
        <v>228</v>
      </c>
      <c r="C64" s="16" t="s">
        <v>229</v>
      </c>
      <c r="D64" s="46" t="s">
        <v>386</v>
      </c>
      <c r="E64" s="46" t="s">
        <v>245</v>
      </c>
      <c r="F64" s="16" t="s">
        <v>140</v>
      </c>
      <c r="G64" s="49">
        <v>0.5625</v>
      </c>
      <c r="H64" s="51">
        <v>0</v>
      </c>
      <c r="I64" s="16" t="s">
        <v>140</v>
      </c>
      <c r="J64" s="16" t="s">
        <v>107</v>
      </c>
      <c r="K64" s="16">
        <v>7.5</v>
      </c>
      <c r="L64" s="16" t="s">
        <v>29</v>
      </c>
      <c r="M64" s="24">
        <f t="shared" si="0"/>
        <v>7.5</v>
      </c>
      <c r="N64" s="57" t="e">
        <f>M64/#REF!</f>
        <v>#REF!</v>
      </c>
      <c r="O64" s="16"/>
      <c r="P64" s="58"/>
      <c r="Q64" s="58"/>
      <c r="T64" s="19"/>
      <c r="U64" s="19"/>
      <c r="V64" s="19"/>
      <c r="W64" s="19"/>
      <c r="X64" s="19"/>
      <c r="Y64" s="19"/>
      <c r="Z64" s="19"/>
      <c r="AA64" s="19"/>
      <c r="AB64" s="19"/>
      <c r="AC64" s="19"/>
      <c r="AD64" s="19"/>
      <c r="AE64" s="19"/>
      <c r="AF64" s="19"/>
      <c r="AG64" s="19"/>
      <c r="AH64" s="19"/>
      <c r="AI64" s="19"/>
      <c r="AJ64" s="19"/>
    </row>
    <row r="65" spans="1:36" ht="13.2">
      <c r="A65" s="16" t="s">
        <v>240</v>
      </c>
      <c r="B65" s="16" t="s">
        <v>248</v>
      </c>
      <c r="C65" s="16" t="s">
        <v>249</v>
      </c>
      <c r="D65" s="46" t="s">
        <v>387</v>
      </c>
      <c r="E65" s="46" t="s">
        <v>245</v>
      </c>
      <c r="F65" s="16" t="s">
        <v>140</v>
      </c>
      <c r="G65" s="49">
        <v>0.56319444444444444</v>
      </c>
      <c r="H65" s="51">
        <v>1</v>
      </c>
      <c r="I65" s="16" t="s">
        <v>140</v>
      </c>
      <c r="J65" s="16" t="s">
        <v>107</v>
      </c>
      <c r="K65" s="16">
        <v>3</v>
      </c>
      <c r="L65" s="16" t="s">
        <v>29</v>
      </c>
      <c r="M65" s="24">
        <f t="shared" si="0"/>
        <v>3</v>
      </c>
      <c r="N65" s="57" t="e">
        <f>M65/#REF!</f>
        <v>#REF!</v>
      </c>
      <c r="O65" s="19"/>
      <c r="P65" s="58"/>
      <c r="Q65" s="58"/>
      <c r="T65" s="19"/>
      <c r="U65" s="19"/>
      <c r="V65" s="19"/>
      <c r="W65" s="19"/>
      <c r="X65" s="19"/>
      <c r="Y65" s="19"/>
      <c r="Z65" s="19"/>
      <c r="AA65" s="19"/>
      <c r="AB65" s="19"/>
      <c r="AC65" s="19"/>
      <c r="AD65" s="19"/>
      <c r="AE65" s="19"/>
      <c r="AF65" s="19"/>
      <c r="AG65" s="19"/>
      <c r="AH65" s="19"/>
      <c r="AI65" s="19"/>
      <c r="AJ65" s="19"/>
    </row>
    <row r="66" spans="1:36" ht="13.2">
      <c r="A66" s="16" t="s">
        <v>240</v>
      </c>
      <c r="B66" s="16" t="s">
        <v>252</v>
      </c>
      <c r="C66" s="16" t="s">
        <v>253</v>
      </c>
      <c r="D66" s="46" t="s">
        <v>390</v>
      </c>
      <c r="E66" s="46" t="s">
        <v>245</v>
      </c>
      <c r="F66" s="16" t="s">
        <v>140</v>
      </c>
      <c r="G66" s="49">
        <v>0.56388888888888888</v>
      </c>
      <c r="H66" s="51">
        <v>2</v>
      </c>
      <c r="I66" s="16" t="s">
        <v>140</v>
      </c>
      <c r="J66" s="16" t="s">
        <v>140</v>
      </c>
      <c r="K66" s="16">
        <v>9.5</v>
      </c>
      <c r="L66" s="16">
        <v>15.5</v>
      </c>
      <c r="M66" s="24">
        <f t="shared" si="0"/>
        <v>25</v>
      </c>
      <c r="N66" s="57" t="e">
        <f>M66/#REF!</f>
        <v>#REF!</v>
      </c>
      <c r="O66" s="19"/>
      <c r="P66" s="58"/>
      <c r="Q66" s="58"/>
      <c r="T66" s="19"/>
      <c r="U66" s="19"/>
      <c r="V66" s="19"/>
      <c r="W66" s="19"/>
      <c r="X66" s="19"/>
      <c r="Y66" s="19"/>
      <c r="Z66" s="19"/>
      <c r="AA66" s="19"/>
      <c r="AB66" s="19"/>
      <c r="AC66" s="19"/>
      <c r="AD66" s="19"/>
      <c r="AE66" s="19"/>
      <c r="AF66" s="19"/>
      <c r="AG66" s="19"/>
      <c r="AH66" s="19"/>
      <c r="AI66" s="19"/>
      <c r="AJ66" s="19"/>
    </row>
    <row r="67" spans="1:36" ht="13.2">
      <c r="A67" s="16" t="s">
        <v>240</v>
      </c>
      <c r="B67" s="16" t="s">
        <v>255</v>
      </c>
      <c r="C67" s="16" t="s">
        <v>256</v>
      </c>
      <c r="D67" s="46" t="s">
        <v>391</v>
      </c>
      <c r="E67" s="46" t="s">
        <v>159</v>
      </c>
      <c r="F67" s="16" t="s">
        <v>140</v>
      </c>
      <c r="G67" s="49">
        <v>0.60763888888888884</v>
      </c>
      <c r="H67" s="51">
        <v>0</v>
      </c>
      <c r="I67" s="16" t="s">
        <v>140</v>
      </c>
      <c r="J67" s="16" t="s">
        <v>107</v>
      </c>
      <c r="K67" s="16">
        <v>3.5</v>
      </c>
      <c r="L67" s="16" t="s">
        <v>29</v>
      </c>
      <c r="M67" s="24">
        <f t="shared" si="0"/>
        <v>3.5</v>
      </c>
      <c r="N67" s="57" t="e">
        <f>M67/#REF!</f>
        <v>#REF!</v>
      </c>
      <c r="O67" s="19"/>
      <c r="P67" s="58"/>
      <c r="Q67" s="58"/>
      <c r="T67" s="19"/>
      <c r="U67" s="19"/>
      <c r="V67" s="19"/>
      <c r="W67" s="19"/>
      <c r="X67" s="19"/>
      <c r="Y67" s="19"/>
      <c r="Z67" s="19"/>
      <c r="AA67" s="19"/>
      <c r="AB67" s="19"/>
      <c r="AC67" s="19"/>
      <c r="AD67" s="19"/>
      <c r="AE67" s="19"/>
      <c r="AF67" s="19"/>
      <c r="AG67" s="19"/>
      <c r="AH67" s="19"/>
      <c r="AI67" s="19"/>
      <c r="AJ67" s="19"/>
    </row>
    <row r="68" spans="1:36" ht="13.2">
      <c r="A68" s="16" t="s">
        <v>240</v>
      </c>
      <c r="B68" s="16" t="s">
        <v>258</v>
      </c>
      <c r="C68" s="16" t="s">
        <v>260</v>
      </c>
      <c r="D68" s="46" t="s">
        <v>392</v>
      </c>
      <c r="E68" s="46" t="s">
        <v>159</v>
      </c>
      <c r="F68" s="16" t="s">
        <v>140</v>
      </c>
      <c r="G68" s="49">
        <v>0.60763888888888884</v>
      </c>
      <c r="H68" s="51">
        <v>0</v>
      </c>
      <c r="I68" s="16" t="s">
        <v>140</v>
      </c>
      <c r="J68" s="16" t="s">
        <v>140</v>
      </c>
      <c r="K68" s="16">
        <v>7</v>
      </c>
      <c r="L68" s="16">
        <v>15.5</v>
      </c>
      <c r="M68" s="24">
        <f t="shared" si="0"/>
        <v>22.5</v>
      </c>
      <c r="N68" s="57" t="e">
        <f>M68/#REF!</f>
        <v>#REF!</v>
      </c>
      <c r="O68" s="19"/>
      <c r="P68" s="58"/>
      <c r="Q68" s="58"/>
      <c r="T68" s="19"/>
      <c r="U68" s="19"/>
      <c r="V68" s="19"/>
      <c r="W68" s="19"/>
      <c r="X68" s="19"/>
      <c r="Y68" s="19"/>
      <c r="Z68" s="19"/>
      <c r="AA68" s="19"/>
      <c r="AB68" s="19"/>
      <c r="AC68" s="19"/>
      <c r="AD68" s="19"/>
      <c r="AE68" s="19"/>
      <c r="AF68" s="19"/>
      <c r="AG68" s="19"/>
      <c r="AH68" s="19"/>
      <c r="AI68" s="19"/>
      <c r="AJ68" s="19"/>
    </row>
    <row r="69" spans="1:36" ht="13.2">
      <c r="A69" s="16" t="s">
        <v>240</v>
      </c>
      <c r="B69" s="16" t="s">
        <v>261</v>
      </c>
      <c r="C69" s="16" t="s">
        <v>263</v>
      </c>
      <c r="D69" s="46" t="s">
        <v>393</v>
      </c>
      <c r="E69" s="46" t="s">
        <v>159</v>
      </c>
      <c r="F69" s="16" t="s">
        <v>140</v>
      </c>
      <c r="G69" s="49">
        <v>0.60763888888888884</v>
      </c>
      <c r="H69" s="51">
        <v>0</v>
      </c>
      <c r="I69" s="16" t="s">
        <v>140</v>
      </c>
      <c r="J69" s="16" t="s">
        <v>107</v>
      </c>
      <c r="K69" s="16">
        <v>2</v>
      </c>
      <c r="L69" s="16">
        <v>0</v>
      </c>
      <c r="M69" s="24">
        <f t="shared" si="0"/>
        <v>2</v>
      </c>
      <c r="N69" s="57" t="e">
        <f>M69/#REF!</f>
        <v>#REF!</v>
      </c>
      <c r="O69" s="19"/>
      <c r="P69" s="58"/>
      <c r="Q69" s="58"/>
      <c r="T69" s="19"/>
      <c r="U69" s="19"/>
      <c r="V69" s="19"/>
      <c r="W69" s="19"/>
      <c r="X69" s="19"/>
      <c r="Y69" s="19"/>
      <c r="Z69" s="19"/>
      <c r="AA69" s="19"/>
      <c r="AB69" s="19"/>
      <c r="AC69" s="19"/>
      <c r="AD69" s="19"/>
      <c r="AE69" s="19"/>
      <c r="AF69" s="19"/>
      <c r="AG69" s="19"/>
      <c r="AH69" s="19"/>
      <c r="AI69" s="19"/>
      <c r="AJ69" s="19"/>
    </row>
    <row r="70" spans="1:36" ht="13.2">
      <c r="A70" s="16" t="s">
        <v>240</v>
      </c>
      <c r="B70" s="16" t="s">
        <v>265</v>
      </c>
      <c r="C70" s="16" t="s">
        <v>266</v>
      </c>
      <c r="D70" s="46" t="s">
        <v>395</v>
      </c>
      <c r="E70" s="46" t="s">
        <v>159</v>
      </c>
      <c r="F70" s="16" t="s">
        <v>140</v>
      </c>
      <c r="G70" s="49">
        <v>0.60763888888888884</v>
      </c>
      <c r="H70" s="51">
        <v>0</v>
      </c>
      <c r="I70" s="16" t="s">
        <v>140</v>
      </c>
      <c r="J70" s="16" t="s">
        <v>107</v>
      </c>
      <c r="K70" s="16">
        <v>2.5</v>
      </c>
      <c r="L70" s="16">
        <v>6</v>
      </c>
      <c r="M70" s="24">
        <f t="shared" si="0"/>
        <v>8.5</v>
      </c>
      <c r="N70" s="57" t="e">
        <f>M70/#REF!</f>
        <v>#REF!</v>
      </c>
      <c r="O70" s="19"/>
      <c r="P70" s="58"/>
      <c r="Q70" s="58"/>
      <c r="T70" s="19"/>
      <c r="U70" s="19"/>
      <c r="V70" s="19"/>
      <c r="W70" s="19"/>
      <c r="X70" s="19"/>
      <c r="Y70" s="19"/>
      <c r="Z70" s="19"/>
      <c r="AA70" s="19"/>
      <c r="AB70" s="19"/>
      <c r="AC70" s="19"/>
      <c r="AD70" s="19"/>
      <c r="AE70" s="19"/>
      <c r="AF70" s="19"/>
      <c r="AG70" s="19"/>
      <c r="AH70" s="19"/>
      <c r="AI70" s="19"/>
      <c r="AJ70" s="19"/>
    </row>
    <row r="71" spans="1:36" ht="13.2">
      <c r="A71" s="16" t="s">
        <v>268</v>
      </c>
      <c r="B71" s="16" t="s">
        <v>269</v>
      </c>
      <c r="C71" s="16" t="s">
        <v>270</v>
      </c>
      <c r="D71" s="46" t="s">
        <v>396</v>
      </c>
      <c r="E71" s="46" t="s">
        <v>214</v>
      </c>
      <c r="F71" s="16" t="s">
        <v>140</v>
      </c>
      <c r="G71" s="72">
        <v>0.65277777777777779</v>
      </c>
      <c r="H71" s="51">
        <v>0</v>
      </c>
      <c r="I71" s="16" t="s">
        <v>140</v>
      </c>
      <c r="J71" s="16" t="s">
        <v>140</v>
      </c>
      <c r="K71" s="16">
        <v>4</v>
      </c>
      <c r="L71" s="16">
        <v>7</v>
      </c>
      <c r="M71" s="24">
        <f t="shared" si="0"/>
        <v>11</v>
      </c>
      <c r="N71" s="57" t="e">
        <f>M71/#REF!</f>
        <v>#REF!</v>
      </c>
      <c r="O71" s="19"/>
      <c r="P71" s="58"/>
      <c r="Q71" s="58"/>
      <c r="T71" s="19"/>
      <c r="U71" s="19"/>
      <c r="V71" s="19"/>
      <c r="W71" s="19"/>
      <c r="X71" s="19"/>
      <c r="Y71" s="19"/>
      <c r="Z71" s="19"/>
      <c r="AA71" s="19"/>
      <c r="AB71" s="19"/>
      <c r="AC71" s="19"/>
      <c r="AD71" s="19"/>
      <c r="AE71" s="19"/>
      <c r="AF71" s="19"/>
      <c r="AG71" s="19"/>
      <c r="AH71" s="19"/>
      <c r="AI71" s="19"/>
      <c r="AJ71" s="19"/>
    </row>
    <row r="72" spans="1:36" ht="13.2">
      <c r="A72" s="16" t="s">
        <v>268</v>
      </c>
      <c r="B72" s="16" t="s">
        <v>153</v>
      </c>
      <c r="C72" s="16" t="s">
        <v>154</v>
      </c>
      <c r="D72" s="46" t="s">
        <v>398</v>
      </c>
      <c r="E72" s="46" t="s">
        <v>214</v>
      </c>
      <c r="F72" s="16" t="s">
        <v>140</v>
      </c>
      <c r="G72" s="72">
        <v>0.65277777777777779</v>
      </c>
      <c r="H72" s="51">
        <v>0</v>
      </c>
      <c r="I72" s="16" t="s">
        <v>140</v>
      </c>
      <c r="J72" s="16" t="s">
        <v>107</v>
      </c>
      <c r="K72" s="16">
        <v>6</v>
      </c>
      <c r="L72" s="16">
        <v>0</v>
      </c>
      <c r="M72" s="24">
        <f t="shared" si="0"/>
        <v>6</v>
      </c>
      <c r="N72" s="57" t="e">
        <f>M72/#REF!</f>
        <v>#REF!</v>
      </c>
      <c r="O72" s="19"/>
      <c r="P72" s="58"/>
      <c r="Q72" s="58"/>
      <c r="T72" s="19"/>
      <c r="U72" s="19"/>
      <c r="V72" s="19"/>
      <c r="W72" s="19"/>
      <c r="X72" s="19"/>
      <c r="Y72" s="19"/>
      <c r="Z72" s="19"/>
      <c r="AA72" s="19"/>
      <c r="AB72" s="19"/>
      <c r="AC72" s="19"/>
      <c r="AD72" s="19"/>
      <c r="AE72" s="19"/>
      <c r="AF72" s="19"/>
      <c r="AG72" s="19"/>
      <c r="AH72" s="19"/>
      <c r="AI72" s="19"/>
      <c r="AJ72" s="19"/>
    </row>
    <row r="73" spans="1:36" ht="13.2">
      <c r="A73" s="16" t="s">
        <v>268</v>
      </c>
      <c r="B73" s="16" t="s">
        <v>190</v>
      </c>
      <c r="C73" s="16" t="s">
        <v>191</v>
      </c>
      <c r="D73" s="46" t="s">
        <v>400</v>
      </c>
      <c r="E73" s="46" t="s">
        <v>214</v>
      </c>
      <c r="F73" s="16" t="s">
        <v>140</v>
      </c>
      <c r="G73" s="72">
        <v>0.65277777777777779</v>
      </c>
      <c r="H73" s="51">
        <v>0</v>
      </c>
      <c r="I73" s="16" t="s">
        <v>140</v>
      </c>
      <c r="J73" s="51" t="s">
        <v>107</v>
      </c>
      <c r="K73" s="16">
        <v>4</v>
      </c>
      <c r="L73" s="16">
        <v>4</v>
      </c>
      <c r="M73" s="24">
        <f t="shared" si="0"/>
        <v>8</v>
      </c>
      <c r="N73" s="57" t="e">
        <f>M73/#REF!</f>
        <v>#REF!</v>
      </c>
      <c r="O73" s="19"/>
      <c r="P73" s="58"/>
      <c r="Q73" s="58"/>
      <c r="T73" s="19"/>
      <c r="U73" s="19"/>
      <c r="V73" s="19"/>
      <c r="W73" s="19"/>
      <c r="X73" s="19"/>
      <c r="Y73" s="19"/>
      <c r="Z73" s="19"/>
      <c r="AA73" s="19"/>
      <c r="AB73" s="19"/>
      <c r="AC73" s="19"/>
      <c r="AD73" s="19"/>
      <c r="AE73" s="19"/>
      <c r="AF73" s="19"/>
      <c r="AG73" s="19"/>
      <c r="AH73" s="19"/>
      <c r="AI73" s="19"/>
      <c r="AJ73" s="19"/>
    </row>
    <row r="74" spans="1:36" ht="13.2">
      <c r="A74" s="16" t="s">
        <v>268</v>
      </c>
      <c r="B74" s="16" t="s">
        <v>277</v>
      </c>
      <c r="C74" s="16" t="s">
        <v>278</v>
      </c>
      <c r="D74" s="46" t="s">
        <v>403</v>
      </c>
      <c r="E74" s="46" t="s">
        <v>214</v>
      </c>
      <c r="F74" s="16" t="s">
        <v>140</v>
      </c>
      <c r="G74" s="72">
        <v>0.65277777777777779</v>
      </c>
      <c r="H74" s="51">
        <v>0</v>
      </c>
      <c r="I74" s="16" t="s">
        <v>140</v>
      </c>
      <c r="J74" s="16" t="s">
        <v>107</v>
      </c>
      <c r="K74" s="16">
        <v>7</v>
      </c>
      <c r="L74" s="16"/>
      <c r="M74" s="24">
        <f t="shared" si="0"/>
        <v>7</v>
      </c>
      <c r="N74" s="57" t="e">
        <f>M74/#REF!</f>
        <v>#REF!</v>
      </c>
      <c r="O74" s="16"/>
      <c r="P74" s="58"/>
      <c r="Q74" s="58"/>
      <c r="T74" s="19"/>
      <c r="U74" s="19"/>
      <c r="V74" s="19"/>
      <c r="W74" s="19"/>
      <c r="X74" s="19"/>
      <c r="Y74" s="19"/>
      <c r="Z74" s="19"/>
      <c r="AA74" s="19"/>
      <c r="AB74" s="19"/>
      <c r="AC74" s="19"/>
      <c r="AD74" s="19"/>
      <c r="AE74" s="19"/>
      <c r="AF74" s="19"/>
      <c r="AG74" s="19"/>
      <c r="AH74" s="19"/>
      <c r="AI74" s="19"/>
      <c r="AJ74" s="19"/>
    </row>
    <row r="75" spans="1:36" ht="13.2">
      <c r="A75" s="16" t="s">
        <v>268</v>
      </c>
      <c r="B75" s="16" t="s">
        <v>282</v>
      </c>
      <c r="C75" s="16" t="s">
        <v>283</v>
      </c>
      <c r="D75" s="46" t="s">
        <v>405</v>
      </c>
      <c r="E75" s="46" t="s">
        <v>195</v>
      </c>
      <c r="F75" s="16" t="s">
        <v>140</v>
      </c>
      <c r="G75" s="49">
        <v>0.69791666666666663</v>
      </c>
      <c r="H75" s="51">
        <v>0</v>
      </c>
      <c r="I75" s="16" t="s">
        <v>140</v>
      </c>
      <c r="J75" s="16" t="s">
        <v>107</v>
      </c>
      <c r="K75" s="16">
        <v>3</v>
      </c>
      <c r="L75" s="16">
        <v>7</v>
      </c>
      <c r="M75" s="24">
        <f t="shared" si="0"/>
        <v>10</v>
      </c>
      <c r="N75" s="57" t="e">
        <f>M75/#REF!</f>
        <v>#REF!</v>
      </c>
      <c r="O75" s="19"/>
      <c r="P75" s="58"/>
      <c r="Q75" s="58"/>
      <c r="T75" s="19"/>
      <c r="U75" s="19"/>
      <c r="V75" s="19"/>
      <c r="W75" s="19"/>
      <c r="X75" s="19"/>
      <c r="Y75" s="19"/>
      <c r="Z75" s="19"/>
      <c r="AA75" s="19"/>
      <c r="AB75" s="19"/>
      <c r="AC75" s="19"/>
      <c r="AD75" s="19"/>
      <c r="AE75" s="19"/>
      <c r="AF75" s="19"/>
      <c r="AG75" s="19"/>
      <c r="AH75" s="19"/>
      <c r="AI75" s="19"/>
      <c r="AJ75" s="19"/>
    </row>
    <row r="76" spans="1:36" ht="13.2">
      <c r="A76" s="16" t="s">
        <v>268</v>
      </c>
      <c r="B76" s="16" t="s">
        <v>97</v>
      </c>
      <c r="C76" s="16" t="s">
        <v>98</v>
      </c>
      <c r="D76" s="46" t="s">
        <v>406</v>
      </c>
      <c r="E76" s="46" t="s">
        <v>195</v>
      </c>
      <c r="F76" s="16" t="s">
        <v>140</v>
      </c>
      <c r="G76" s="88">
        <v>0.69791666666666663</v>
      </c>
      <c r="H76" s="51">
        <v>0</v>
      </c>
      <c r="I76" s="16" t="s">
        <v>140</v>
      </c>
      <c r="J76" s="16" t="s">
        <v>107</v>
      </c>
      <c r="K76" s="16">
        <v>0</v>
      </c>
      <c r="L76" s="16" t="s">
        <v>29</v>
      </c>
      <c r="M76" s="24">
        <f t="shared" si="0"/>
        <v>0</v>
      </c>
      <c r="N76" s="57" t="e">
        <f>M76/#REF!</f>
        <v>#REF!</v>
      </c>
      <c r="O76" s="19"/>
      <c r="P76" s="58"/>
      <c r="Q76" s="58"/>
      <c r="T76" s="19"/>
      <c r="U76" s="19"/>
      <c r="V76" s="19"/>
      <c r="W76" s="19"/>
      <c r="X76" s="19"/>
      <c r="Y76" s="19"/>
      <c r="Z76" s="19"/>
      <c r="AA76" s="19"/>
      <c r="AB76" s="19"/>
      <c r="AC76" s="19"/>
      <c r="AD76" s="19"/>
      <c r="AE76" s="19"/>
      <c r="AF76" s="19"/>
      <c r="AG76" s="19"/>
      <c r="AH76" s="19"/>
      <c r="AI76" s="19"/>
      <c r="AJ76" s="19"/>
    </row>
    <row r="77" spans="1:36" ht="13.2">
      <c r="A77" s="16" t="s">
        <v>268</v>
      </c>
      <c r="B77" s="16" t="s">
        <v>291</v>
      </c>
      <c r="C77" s="16" t="s">
        <v>292</v>
      </c>
      <c r="D77" s="46" t="s">
        <v>408</v>
      </c>
      <c r="E77" s="46" t="s">
        <v>195</v>
      </c>
      <c r="F77" s="16" t="s">
        <v>140</v>
      </c>
      <c r="G77" s="88">
        <v>0.69791666666666663</v>
      </c>
      <c r="H77" s="51">
        <v>0</v>
      </c>
      <c r="I77" s="16" t="s">
        <v>140</v>
      </c>
      <c r="J77" s="16" t="s">
        <v>107</v>
      </c>
      <c r="K77" s="16" t="s">
        <v>29</v>
      </c>
      <c r="L77" s="16" t="s">
        <v>29</v>
      </c>
      <c r="M77" s="24">
        <f t="shared" si="0"/>
        <v>0</v>
      </c>
      <c r="N77" s="57" t="e">
        <f>M77/#REF!</f>
        <v>#REF!</v>
      </c>
      <c r="O77" s="19"/>
      <c r="P77" s="58"/>
      <c r="Q77" s="58"/>
      <c r="T77" s="19"/>
      <c r="U77" s="19"/>
      <c r="V77" s="19"/>
      <c r="W77" s="19"/>
      <c r="X77" s="19"/>
      <c r="Y77" s="19"/>
      <c r="Z77" s="19"/>
      <c r="AA77" s="19"/>
      <c r="AB77" s="19"/>
      <c r="AC77" s="19"/>
      <c r="AD77" s="19"/>
      <c r="AE77" s="19"/>
      <c r="AF77" s="19"/>
      <c r="AG77" s="19"/>
      <c r="AH77" s="19"/>
      <c r="AI77" s="19"/>
      <c r="AJ77" s="19"/>
    </row>
    <row r="78" spans="1:36" ht="13.2">
      <c r="A78" s="16" t="s">
        <v>268</v>
      </c>
      <c r="B78" s="16" t="s">
        <v>296</v>
      </c>
      <c r="C78" s="16" t="s">
        <v>297</v>
      </c>
      <c r="D78" s="46" t="s">
        <v>409</v>
      </c>
      <c r="E78" s="46" t="s">
        <v>195</v>
      </c>
      <c r="F78" s="16" t="s">
        <v>107</v>
      </c>
      <c r="G78" s="88"/>
      <c r="H78" s="51"/>
      <c r="I78" s="16"/>
      <c r="J78" s="16" t="s">
        <v>140</v>
      </c>
      <c r="K78" s="16">
        <v>10</v>
      </c>
      <c r="L78" s="16">
        <v>8</v>
      </c>
      <c r="M78" s="24">
        <f t="shared" si="0"/>
        <v>18</v>
      </c>
      <c r="N78" s="57" t="e">
        <f>M78/#REF!</f>
        <v>#REF!</v>
      </c>
      <c r="O78" s="16" t="s">
        <v>612</v>
      </c>
      <c r="P78" s="58"/>
      <c r="Q78" s="58"/>
      <c r="T78" s="19"/>
      <c r="U78" s="19"/>
      <c r="V78" s="19"/>
      <c r="W78" s="19"/>
      <c r="X78" s="19"/>
      <c r="Y78" s="19"/>
      <c r="Z78" s="19"/>
      <c r="AA78" s="19"/>
      <c r="AB78" s="19"/>
      <c r="AC78" s="19"/>
      <c r="AD78" s="19"/>
      <c r="AE78" s="19"/>
      <c r="AF78" s="19"/>
      <c r="AG78" s="19"/>
      <c r="AH78" s="19"/>
      <c r="AI78" s="19"/>
      <c r="AJ78" s="19"/>
    </row>
    <row r="79" spans="1:36" ht="13.2">
      <c r="A79" s="16" t="s">
        <v>299</v>
      </c>
      <c r="B79" s="16" t="s">
        <v>300</v>
      </c>
      <c r="C79" s="16" t="s">
        <v>302</v>
      </c>
      <c r="D79" s="46" t="s">
        <v>410</v>
      </c>
      <c r="E79" s="46" t="s">
        <v>411</v>
      </c>
      <c r="F79" s="16" t="s">
        <v>140</v>
      </c>
      <c r="G79" s="49">
        <v>0.5625</v>
      </c>
      <c r="H79" s="51"/>
      <c r="I79" s="16" t="s">
        <v>140</v>
      </c>
      <c r="J79" s="16" t="s">
        <v>140</v>
      </c>
      <c r="K79" s="16">
        <v>4</v>
      </c>
      <c r="L79" s="16">
        <v>16</v>
      </c>
      <c r="M79" s="24">
        <f t="shared" si="0"/>
        <v>20</v>
      </c>
      <c r="N79" s="57" t="e">
        <f>M79/#REF!</f>
        <v>#REF!</v>
      </c>
      <c r="O79" s="16"/>
      <c r="P79" s="58"/>
      <c r="Q79" s="58"/>
      <c r="T79" s="19"/>
      <c r="U79" s="19"/>
      <c r="V79" s="19"/>
      <c r="W79" s="19"/>
      <c r="X79" s="19"/>
      <c r="Y79" s="19"/>
      <c r="Z79" s="19"/>
      <c r="AA79" s="19"/>
      <c r="AB79" s="19"/>
      <c r="AC79" s="19"/>
      <c r="AD79" s="19"/>
      <c r="AE79" s="19"/>
      <c r="AF79" s="19"/>
      <c r="AG79" s="19"/>
      <c r="AH79" s="19"/>
      <c r="AI79" s="19"/>
      <c r="AJ79" s="19"/>
    </row>
    <row r="80" spans="1:36" ht="13.2">
      <c r="A80" s="16" t="s">
        <v>306</v>
      </c>
      <c r="B80" s="16" t="s">
        <v>293</v>
      </c>
      <c r="C80" s="16" t="s">
        <v>294</v>
      </c>
      <c r="D80" s="46" t="s">
        <v>412</v>
      </c>
      <c r="E80" s="46" t="s">
        <v>411</v>
      </c>
      <c r="F80" s="16" t="s">
        <v>140</v>
      </c>
      <c r="G80" s="91">
        <v>6.25E-2</v>
      </c>
      <c r="H80" s="51"/>
      <c r="I80" s="16" t="s">
        <v>140</v>
      </c>
      <c r="J80" s="16" t="s">
        <v>107</v>
      </c>
      <c r="K80" s="16">
        <v>4</v>
      </c>
      <c r="L80" s="16">
        <v>12</v>
      </c>
      <c r="M80" s="24">
        <f t="shared" si="0"/>
        <v>16</v>
      </c>
      <c r="N80" s="57" t="e">
        <f>M80/#REF!</f>
        <v>#REF!</v>
      </c>
      <c r="O80" s="16"/>
      <c r="P80" s="58"/>
      <c r="Q80" s="58"/>
      <c r="T80" s="19"/>
      <c r="U80" s="19"/>
      <c r="V80" s="19"/>
      <c r="W80" s="19"/>
      <c r="X80" s="19"/>
      <c r="Y80" s="19"/>
      <c r="Z80" s="19"/>
      <c r="AA80" s="19"/>
      <c r="AB80" s="19"/>
      <c r="AC80" s="19"/>
      <c r="AD80" s="19"/>
      <c r="AE80" s="19"/>
      <c r="AF80" s="19"/>
      <c r="AG80" s="19"/>
      <c r="AH80" s="19"/>
      <c r="AI80" s="19"/>
      <c r="AJ80" s="19"/>
    </row>
    <row r="81" spans="1:36" ht="13.2">
      <c r="A81" s="16" t="s">
        <v>306</v>
      </c>
      <c r="B81" s="16" t="s">
        <v>310</v>
      </c>
      <c r="C81" s="16" t="s">
        <v>311</v>
      </c>
      <c r="D81" s="46" t="s">
        <v>415</v>
      </c>
      <c r="E81" s="46" t="s">
        <v>411</v>
      </c>
      <c r="F81" s="16" t="s">
        <v>107</v>
      </c>
      <c r="G81" s="49"/>
      <c r="H81" s="51"/>
      <c r="I81" s="16"/>
      <c r="J81" s="16"/>
      <c r="K81" s="16"/>
      <c r="L81" s="16"/>
      <c r="M81" s="24">
        <f t="shared" si="0"/>
        <v>0</v>
      </c>
      <c r="N81" s="57" t="e">
        <f>M81/#REF!</f>
        <v>#REF!</v>
      </c>
      <c r="O81" s="16"/>
      <c r="P81" s="58"/>
      <c r="Q81" s="58"/>
      <c r="T81" s="19"/>
      <c r="U81" s="19"/>
      <c r="V81" s="19"/>
      <c r="W81" s="19"/>
      <c r="X81" s="19"/>
      <c r="Y81" s="19"/>
      <c r="Z81" s="19"/>
      <c r="AA81" s="19"/>
      <c r="AB81" s="19"/>
      <c r="AC81" s="19"/>
      <c r="AD81" s="19"/>
      <c r="AE81" s="19"/>
      <c r="AF81" s="19"/>
      <c r="AG81" s="19"/>
      <c r="AH81" s="19"/>
      <c r="AI81" s="19"/>
      <c r="AJ81" s="19"/>
    </row>
    <row r="82" spans="1:36" ht="13.2">
      <c r="A82" s="16" t="s">
        <v>306</v>
      </c>
      <c r="B82" s="16" t="s">
        <v>312</v>
      </c>
      <c r="C82" s="16" t="s">
        <v>313</v>
      </c>
      <c r="D82" s="46" t="s">
        <v>416</v>
      </c>
      <c r="E82" s="46" t="s">
        <v>411</v>
      </c>
      <c r="F82" s="16" t="s">
        <v>140</v>
      </c>
      <c r="G82" s="49">
        <v>0.5625</v>
      </c>
      <c r="H82" s="51"/>
      <c r="I82" s="16" t="s">
        <v>140</v>
      </c>
      <c r="J82" s="16" t="s">
        <v>107</v>
      </c>
      <c r="K82" s="16">
        <v>10</v>
      </c>
      <c r="L82" s="16">
        <v>0</v>
      </c>
      <c r="M82" s="24">
        <f t="shared" si="0"/>
        <v>10</v>
      </c>
      <c r="N82" s="57" t="e">
        <f>M82/#REF!</f>
        <v>#REF!</v>
      </c>
      <c r="O82" s="16"/>
      <c r="P82" s="58"/>
      <c r="Q82" s="58"/>
      <c r="T82" s="19"/>
      <c r="U82" s="19"/>
      <c r="V82" s="19"/>
      <c r="W82" s="19"/>
      <c r="X82" s="19"/>
      <c r="Y82" s="19"/>
      <c r="Z82" s="19"/>
      <c r="AA82" s="19"/>
      <c r="AB82" s="19"/>
      <c r="AC82" s="19"/>
      <c r="AD82" s="19"/>
      <c r="AE82" s="19"/>
      <c r="AF82" s="19"/>
      <c r="AG82" s="19"/>
      <c r="AH82" s="19"/>
      <c r="AI82" s="19"/>
      <c r="AJ82" s="19"/>
    </row>
    <row r="83" spans="1:36" ht="13.2">
      <c r="A83" s="85" t="s">
        <v>306</v>
      </c>
      <c r="B83" s="16" t="s">
        <v>315</v>
      </c>
      <c r="C83" s="16" t="s">
        <v>316</v>
      </c>
      <c r="D83" s="46" t="s">
        <v>418</v>
      </c>
      <c r="E83" s="46" t="s">
        <v>377</v>
      </c>
      <c r="F83" s="16" t="s">
        <v>140</v>
      </c>
      <c r="G83" s="49">
        <v>0.60416666666666663</v>
      </c>
      <c r="H83" s="79"/>
      <c r="I83" s="16" t="s">
        <v>140</v>
      </c>
      <c r="J83" s="16" t="s">
        <v>107</v>
      </c>
      <c r="K83" s="16">
        <v>4</v>
      </c>
      <c r="L83" s="16">
        <v>16</v>
      </c>
      <c r="M83" s="24">
        <f t="shared" si="0"/>
        <v>20</v>
      </c>
      <c r="N83" s="57" t="e">
        <f>M83/#REF!</f>
        <v>#REF!</v>
      </c>
      <c r="O83" s="16"/>
      <c r="P83" s="58"/>
      <c r="Q83" s="58"/>
      <c r="T83" s="19"/>
      <c r="U83" s="19"/>
      <c r="V83" s="19"/>
      <c r="W83" s="19"/>
      <c r="X83" s="19"/>
      <c r="Y83" s="19"/>
      <c r="Z83" s="19"/>
      <c r="AA83" s="19"/>
      <c r="AB83" s="19"/>
      <c r="AC83" s="19"/>
      <c r="AD83" s="19"/>
      <c r="AE83" s="19"/>
      <c r="AF83" s="19"/>
      <c r="AG83" s="19"/>
      <c r="AH83" s="19"/>
      <c r="AI83" s="19"/>
      <c r="AJ83" s="19"/>
    </row>
    <row r="84" spans="1:36" ht="13.2">
      <c r="A84" s="85" t="s">
        <v>306</v>
      </c>
      <c r="B84" s="16" t="s">
        <v>317</v>
      </c>
      <c r="C84" s="16" t="s">
        <v>318</v>
      </c>
      <c r="D84" s="46" t="s">
        <v>419</v>
      </c>
      <c r="E84" s="46" t="s">
        <v>377</v>
      </c>
      <c r="F84" s="16" t="s">
        <v>107</v>
      </c>
      <c r="G84" s="49"/>
      <c r="H84" s="79"/>
      <c r="I84" s="16"/>
      <c r="J84" s="16"/>
      <c r="K84" s="16">
        <v>4</v>
      </c>
      <c r="L84" s="16"/>
      <c r="M84" s="24">
        <f t="shared" si="0"/>
        <v>4</v>
      </c>
      <c r="N84" s="57" t="e">
        <f>M84/#REF!</f>
        <v>#REF!</v>
      </c>
      <c r="O84" s="16"/>
      <c r="P84" s="58"/>
      <c r="Q84" s="58"/>
      <c r="T84" s="19"/>
      <c r="U84" s="19"/>
      <c r="V84" s="19"/>
      <c r="W84" s="19"/>
      <c r="X84" s="19"/>
      <c r="Y84" s="19"/>
      <c r="Z84" s="19"/>
      <c r="AA84" s="19"/>
      <c r="AB84" s="19"/>
      <c r="AC84" s="19"/>
      <c r="AD84" s="19"/>
      <c r="AE84" s="19"/>
      <c r="AF84" s="19"/>
      <c r="AG84" s="19"/>
      <c r="AH84" s="19"/>
      <c r="AI84" s="19"/>
      <c r="AJ84" s="19"/>
    </row>
    <row r="85" spans="1:36" ht="13.2">
      <c r="A85" s="85" t="s">
        <v>306</v>
      </c>
      <c r="B85" s="16" t="s">
        <v>321</v>
      </c>
      <c r="C85" s="16" t="s">
        <v>322</v>
      </c>
      <c r="D85" s="46" t="s">
        <v>421</v>
      </c>
      <c r="E85" s="46" t="s">
        <v>377</v>
      </c>
      <c r="F85" s="16" t="s">
        <v>140</v>
      </c>
      <c r="G85" s="49">
        <v>0.60416666666666663</v>
      </c>
      <c r="H85" s="79"/>
      <c r="I85" s="16" t="s">
        <v>140</v>
      </c>
      <c r="J85" s="16" t="s">
        <v>140</v>
      </c>
      <c r="K85" s="16">
        <v>4</v>
      </c>
      <c r="L85" s="16">
        <v>4</v>
      </c>
      <c r="M85" s="24">
        <f t="shared" si="0"/>
        <v>8</v>
      </c>
      <c r="N85" s="57" t="e">
        <f>M85/#REF!</f>
        <v>#REF!</v>
      </c>
      <c r="O85" s="16"/>
      <c r="P85" s="58"/>
      <c r="Q85" s="58"/>
      <c r="T85" s="19"/>
      <c r="U85" s="19"/>
      <c r="V85" s="19"/>
      <c r="W85" s="19"/>
      <c r="X85" s="19"/>
      <c r="Y85" s="19"/>
      <c r="Z85" s="19"/>
      <c r="AA85" s="19"/>
      <c r="AB85" s="19"/>
      <c r="AC85" s="19"/>
      <c r="AD85" s="19"/>
      <c r="AE85" s="19"/>
      <c r="AF85" s="19"/>
      <c r="AG85" s="19"/>
      <c r="AH85" s="19"/>
      <c r="AI85" s="19"/>
      <c r="AJ85" s="19"/>
    </row>
    <row r="86" spans="1:36" ht="13.2">
      <c r="A86" s="85" t="s">
        <v>306</v>
      </c>
      <c r="B86" s="16" t="s">
        <v>319</v>
      </c>
      <c r="C86" s="16" t="s">
        <v>320</v>
      </c>
      <c r="D86" s="46" t="s">
        <v>423</v>
      </c>
      <c r="E86" s="46" t="s">
        <v>377</v>
      </c>
      <c r="F86" s="16" t="s">
        <v>140</v>
      </c>
      <c r="G86" s="49">
        <v>0.61527777777777781</v>
      </c>
      <c r="H86" s="79"/>
      <c r="I86" s="16" t="s">
        <v>140</v>
      </c>
      <c r="J86" s="16"/>
      <c r="K86" s="16">
        <v>10</v>
      </c>
      <c r="L86" s="16">
        <v>16</v>
      </c>
      <c r="M86" s="24">
        <f t="shared" si="0"/>
        <v>26</v>
      </c>
      <c r="N86" s="57" t="e">
        <f>M86/#REF!</f>
        <v>#REF!</v>
      </c>
      <c r="O86" s="16"/>
      <c r="P86" s="58"/>
      <c r="Q86" s="58"/>
      <c r="T86" s="19"/>
      <c r="U86" s="19"/>
      <c r="V86" s="19"/>
      <c r="W86" s="19"/>
      <c r="X86" s="19"/>
      <c r="Y86" s="19"/>
      <c r="Z86" s="19"/>
      <c r="AA86" s="19"/>
      <c r="AB86" s="19"/>
      <c r="AC86" s="19"/>
      <c r="AD86" s="19"/>
      <c r="AE86" s="19"/>
      <c r="AF86" s="19"/>
      <c r="AG86" s="19"/>
      <c r="AH86" s="19"/>
      <c r="AI86" s="19"/>
      <c r="AJ86" s="19"/>
    </row>
    <row r="87" spans="1:36" ht="13.2">
      <c r="A87" s="16" t="s">
        <v>324</v>
      </c>
      <c r="B87" s="16" t="s">
        <v>325</v>
      </c>
      <c r="C87" s="16" t="s">
        <v>326</v>
      </c>
      <c r="D87" s="46" t="s">
        <v>425</v>
      </c>
      <c r="E87" s="46" t="s">
        <v>411</v>
      </c>
      <c r="F87" s="16" t="s">
        <v>140</v>
      </c>
      <c r="G87" s="49">
        <v>0.5625</v>
      </c>
      <c r="H87" s="51"/>
      <c r="I87" s="16" t="s">
        <v>140</v>
      </c>
      <c r="J87" s="16" t="s">
        <v>140</v>
      </c>
      <c r="K87" s="16">
        <v>4</v>
      </c>
      <c r="L87" s="16">
        <v>16</v>
      </c>
      <c r="M87" s="24">
        <f t="shared" si="0"/>
        <v>20</v>
      </c>
      <c r="N87" s="57" t="e">
        <f>M87/#REF!</f>
        <v>#REF!</v>
      </c>
      <c r="O87" s="16"/>
      <c r="P87" s="58"/>
      <c r="Q87" s="58"/>
      <c r="T87" s="19"/>
      <c r="U87" s="19"/>
      <c r="V87" s="19"/>
      <c r="W87" s="19"/>
      <c r="X87" s="19"/>
      <c r="Y87" s="19"/>
      <c r="Z87" s="19"/>
      <c r="AA87" s="19"/>
      <c r="AB87" s="19"/>
      <c r="AC87" s="19"/>
      <c r="AD87" s="19"/>
      <c r="AE87" s="19"/>
      <c r="AF87" s="19"/>
      <c r="AG87" s="19"/>
      <c r="AH87" s="19"/>
      <c r="AI87" s="19"/>
      <c r="AJ87" s="19"/>
    </row>
    <row r="88" spans="1:36" ht="13.2">
      <c r="A88" s="16" t="s">
        <v>324</v>
      </c>
      <c r="B88" s="16" t="s">
        <v>329</v>
      </c>
      <c r="C88" s="16" t="s">
        <v>330</v>
      </c>
      <c r="D88" s="46" t="s">
        <v>427</v>
      </c>
      <c r="E88" s="46" t="s">
        <v>411</v>
      </c>
      <c r="F88" s="16" t="s">
        <v>140</v>
      </c>
      <c r="G88" s="49">
        <v>0.5625</v>
      </c>
      <c r="H88" s="51"/>
      <c r="I88" s="16" t="s">
        <v>140</v>
      </c>
      <c r="J88" s="16" t="s">
        <v>107</v>
      </c>
      <c r="K88" s="16">
        <v>2.5</v>
      </c>
      <c r="L88" s="16">
        <v>4</v>
      </c>
      <c r="M88" s="24">
        <f t="shared" si="0"/>
        <v>6.5</v>
      </c>
      <c r="N88" s="57" t="e">
        <f>M88/#REF!</f>
        <v>#REF!</v>
      </c>
      <c r="O88" s="16" t="s">
        <v>620</v>
      </c>
      <c r="P88" s="58"/>
      <c r="Q88" s="58"/>
      <c r="T88" s="19"/>
      <c r="U88" s="19"/>
      <c r="V88" s="19"/>
      <c r="W88" s="19"/>
      <c r="X88" s="19"/>
      <c r="Y88" s="19"/>
      <c r="Z88" s="19"/>
      <c r="AA88" s="19"/>
      <c r="AB88" s="19"/>
      <c r="AC88" s="19"/>
      <c r="AD88" s="19"/>
      <c r="AE88" s="19"/>
      <c r="AF88" s="19"/>
      <c r="AG88" s="19"/>
      <c r="AH88" s="19"/>
      <c r="AI88" s="19"/>
      <c r="AJ88" s="19"/>
    </row>
    <row r="89" spans="1:36" ht="13.2">
      <c r="A89" s="16" t="s">
        <v>324</v>
      </c>
      <c r="B89" s="16" t="s">
        <v>334</v>
      </c>
      <c r="C89" s="16" t="s">
        <v>335</v>
      </c>
      <c r="D89" s="46" t="s">
        <v>428</v>
      </c>
      <c r="E89" s="46" t="s">
        <v>411</v>
      </c>
      <c r="F89" s="16" t="s">
        <v>140</v>
      </c>
      <c r="G89" s="49">
        <v>0.60763888888888884</v>
      </c>
      <c r="H89" s="51"/>
      <c r="I89" s="16" t="s">
        <v>140</v>
      </c>
      <c r="J89" s="16" t="s">
        <v>140</v>
      </c>
      <c r="K89" s="16">
        <v>10</v>
      </c>
      <c r="L89" s="16">
        <v>16</v>
      </c>
      <c r="M89" s="24">
        <f t="shared" si="0"/>
        <v>26</v>
      </c>
      <c r="N89" s="57" t="e">
        <f>M89/#REF!</f>
        <v>#REF!</v>
      </c>
      <c r="O89" s="16" t="s">
        <v>622</v>
      </c>
      <c r="P89" s="58"/>
      <c r="Q89" s="58"/>
      <c r="T89" s="19"/>
      <c r="U89" s="19"/>
      <c r="V89" s="19"/>
      <c r="W89" s="19"/>
      <c r="X89" s="19"/>
      <c r="Y89" s="19"/>
      <c r="Z89" s="19"/>
      <c r="AA89" s="19"/>
      <c r="AB89" s="19"/>
      <c r="AC89" s="19"/>
      <c r="AD89" s="19"/>
      <c r="AE89" s="19"/>
      <c r="AF89" s="19"/>
      <c r="AG89" s="19"/>
      <c r="AH89" s="19"/>
      <c r="AI89" s="19"/>
      <c r="AJ89" s="19"/>
    </row>
    <row r="90" spans="1:36" ht="13.2">
      <c r="A90" s="16" t="s">
        <v>324</v>
      </c>
      <c r="B90" s="16" t="s">
        <v>338</v>
      </c>
      <c r="C90" s="16" t="s">
        <v>339</v>
      </c>
      <c r="D90" s="46" t="s">
        <v>429</v>
      </c>
      <c r="E90" s="46" t="s">
        <v>411</v>
      </c>
      <c r="F90" s="16" t="s">
        <v>140</v>
      </c>
      <c r="G90" s="49">
        <v>0.56597222222222221</v>
      </c>
      <c r="H90" s="51"/>
      <c r="I90" s="16" t="s">
        <v>140</v>
      </c>
      <c r="J90" s="16" t="s">
        <v>107</v>
      </c>
      <c r="K90" s="16">
        <v>1</v>
      </c>
      <c r="L90" s="16" t="s">
        <v>29</v>
      </c>
      <c r="M90" s="24">
        <f t="shared" si="0"/>
        <v>1</v>
      </c>
      <c r="N90" s="57" t="e">
        <f>M90/#REF!</f>
        <v>#REF!</v>
      </c>
      <c r="O90" s="16" t="s">
        <v>624</v>
      </c>
      <c r="P90" s="58"/>
      <c r="Q90" s="58"/>
      <c r="T90" s="19"/>
      <c r="U90" s="19"/>
      <c r="V90" s="19"/>
      <c r="W90" s="19"/>
      <c r="X90" s="19"/>
      <c r="Y90" s="19"/>
      <c r="Z90" s="19"/>
      <c r="AA90" s="19"/>
      <c r="AB90" s="19"/>
      <c r="AC90" s="19"/>
      <c r="AD90" s="19"/>
      <c r="AE90" s="19"/>
      <c r="AF90" s="19"/>
      <c r="AG90" s="19"/>
      <c r="AH90" s="19"/>
      <c r="AI90" s="19"/>
      <c r="AJ90" s="19"/>
    </row>
    <row r="91" spans="1:36" ht="13.2">
      <c r="A91" s="16" t="s">
        <v>324</v>
      </c>
      <c r="B91" s="16" t="s">
        <v>285</v>
      </c>
      <c r="C91" s="16" t="s">
        <v>286</v>
      </c>
      <c r="D91" s="46" t="s">
        <v>431</v>
      </c>
      <c r="E91" s="46" t="s">
        <v>272</v>
      </c>
      <c r="F91" s="16" t="s">
        <v>140</v>
      </c>
      <c r="G91" s="91">
        <v>0.60763888888888884</v>
      </c>
      <c r="H91" s="79"/>
      <c r="I91" s="16" t="s">
        <v>140</v>
      </c>
      <c r="J91" s="16" t="s">
        <v>107</v>
      </c>
      <c r="K91" s="16" t="s">
        <v>29</v>
      </c>
      <c r="L91" s="16" t="s">
        <v>29</v>
      </c>
      <c r="M91" s="24">
        <f t="shared" si="0"/>
        <v>0</v>
      </c>
      <c r="N91" s="57" t="e">
        <f>M91/#REF!</f>
        <v>#REF!</v>
      </c>
      <c r="O91" s="16" t="s">
        <v>625</v>
      </c>
      <c r="P91" s="58"/>
      <c r="Q91" s="58"/>
      <c r="T91" s="19"/>
      <c r="U91" s="19"/>
      <c r="V91" s="19"/>
      <c r="W91" s="19"/>
      <c r="X91" s="19"/>
      <c r="Y91" s="19"/>
      <c r="Z91" s="19"/>
      <c r="AA91" s="19"/>
      <c r="AB91" s="19"/>
      <c r="AC91" s="19"/>
      <c r="AD91" s="19"/>
      <c r="AE91" s="19"/>
      <c r="AF91" s="19"/>
      <c r="AG91" s="19"/>
      <c r="AH91" s="19"/>
      <c r="AI91" s="19"/>
      <c r="AJ91" s="19"/>
    </row>
    <row r="92" spans="1:36" ht="13.2">
      <c r="A92" s="16" t="s">
        <v>324</v>
      </c>
      <c r="B92" s="16" t="s">
        <v>341</v>
      </c>
      <c r="C92" s="16" t="s">
        <v>342</v>
      </c>
      <c r="D92" s="46" t="s">
        <v>432</v>
      </c>
      <c r="E92" s="46" t="s">
        <v>272</v>
      </c>
      <c r="F92" s="16" t="s">
        <v>140</v>
      </c>
      <c r="G92" s="49">
        <v>0.60763888888888884</v>
      </c>
      <c r="H92" s="79"/>
      <c r="I92" s="16" t="s">
        <v>140</v>
      </c>
      <c r="J92" s="16" t="s">
        <v>107</v>
      </c>
      <c r="K92" s="16">
        <v>3.5</v>
      </c>
      <c r="L92" s="16" t="s">
        <v>29</v>
      </c>
      <c r="M92" s="24">
        <f t="shared" si="0"/>
        <v>3.5</v>
      </c>
      <c r="N92" s="57" t="e">
        <f>M92/#REF!</f>
        <v>#REF!</v>
      </c>
      <c r="O92" s="16" t="s">
        <v>626</v>
      </c>
      <c r="P92" s="58"/>
      <c r="Q92" s="58"/>
      <c r="T92" s="19"/>
      <c r="U92" s="19"/>
      <c r="V92" s="19"/>
      <c r="W92" s="19"/>
      <c r="X92" s="19"/>
      <c r="Y92" s="19"/>
      <c r="Z92" s="19"/>
      <c r="AA92" s="19"/>
      <c r="AB92" s="19"/>
      <c r="AC92" s="19"/>
      <c r="AD92" s="19"/>
      <c r="AE92" s="19"/>
      <c r="AF92" s="19"/>
      <c r="AG92" s="19"/>
      <c r="AH92" s="19"/>
      <c r="AI92" s="19"/>
      <c r="AJ92" s="19"/>
    </row>
    <row r="93" spans="1:36" ht="13.2">
      <c r="A93" s="16" t="s">
        <v>324</v>
      </c>
      <c r="B93" s="16" t="s">
        <v>288</v>
      </c>
      <c r="C93" s="16" t="s">
        <v>290</v>
      </c>
      <c r="D93" s="46" t="s">
        <v>433</v>
      </c>
      <c r="E93" s="46" t="s">
        <v>272</v>
      </c>
      <c r="F93" s="16" t="s">
        <v>140</v>
      </c>
      <c r="G93" s="49">
        <v>0.15277777777777779</v>
      </c>
      <c r="H93" s="51"/>
      <c r="I93" s="16" t="s">
        <v>140</v>
      </c>
      <c r="J93" s="16" t="s">
        <v>107</v>
      </c>
      <c r="K93" s="16">
        <v>5</v>
      </c>
      <c r="L93" s="16">
        <v>6</v>
      </c>
      <c r="M93" s="24">
        <f t="shared" si="0"/>
        <v>11</v>
      </c>
      <c r="N93" s="57" t="e">
        <f>M93/#REF!</f>
        <v>#REF!</v>
      </c>
      <c r="O93" s="16" t="s">
        <v>627</v>
      </c>
      <c r="P93" s="58"/>
      <c r="Q93" s="58"/>
      <c r="T93" s="19"/>
      <c r="U93" s="19"/>
      <c r="V93" s="19"/>
      <c r="W93" s="19"/>
      <c r="X93" s="19"/>
      <c r="Y93" s="19"/>
      <c r="Z93" s="19"/>
      <c r="AA93" s="19"/>
      <c r="AB93" s="19"/>
      <c r="AC93" s="19"/>
      <c r="AD93" s="19"/>
      <c r="AE93" s="19"/>
      <c r="AF93" s="19"/>
      <c r="AG93" s="19"/>
      <c r="AH93" s="19"/>
      <c r="AI93" s="19"/>
      <c r="AJ93" s="19"/>
    </row>
    <row r="94" spans="1:36" ht="13.2">
      <c r="A94" s="16" t="s">
        <v>324</v>
      </c>
      <c r="B94" s="16" t="s">
        <v>345</v>
      </c>
      <c r="C94" s="16" t="s">
        <v>347</v>
      </c>
      <c r="D94" s="46" t="s">
        <v>434</v>
      </c>
      <c r="E94" s="46" t="s">
        <v>272</v>
      </c>
      <c r="F94" s="16" t="s">
        <v>140</v>
      </c>
      <c r="G94" s="49">
        <v>0.60763888888888884</v>
      </c>
      <c r="H94" s="79"/>
      <c r="I94" s="16" t="s">
        <v>140</v>
      </c>
      <c r="J94" s="16" t="s">
        <v>107</v>
      </c>
      <c r="K94" s="16" t="s">
        <v>29</v>
      </c>
      <c r="L94" s="16">
        <v>16</v>
      </c>
      <c r="M94" s="24">
        <f t="shared" si="0"/>
        <v>16</v>
      </c>
      <c r="N94" s="57" t="e">
        <f>M94/#REF!</f>
        <v>#REF!</v>
      </c>
      <c r="O94" s="16"/>
      <c r="P94" s="58"/>
      <c r="Q94" s="58"/>
      <c r="T94" s="19"/>
      <c r="U94" s="19"/>
      <c r="V94" s="19"/>
      <c r="W94" s="19"/>
      <c r="X94" s="19"/>
      <c r="Y94" s="19"/>
      <c r="Z94" s="19"/>
      <c r="AA94" s="19"/>
      <c r="AB94" s="19"/>
      <c r="AC94" s="19"/>
      <c r="AD94" s="19"/>
      <c r="AE94" s="19"/>
      <c r="AF94" s="19"/>
      <c r="AG94" s="19"/>
      <c r="AH94" s="19"/>
      <c r="AI94" s="19"/>
      <c r="AJ94" s="19"/>
    </row>
    <row r="95" spans="1:36" ht="13.2">
      <c r="A95" s="25" t="s">
        <v>349</v>
      </c>
      <c r="B95" s="16" t="s">
        <v>350</v>
      </c>
      <c r="C95" s="16" t="s">
        <v>351</v>
      </c>
      <c r="D95" s="46" t="s">
        <v>435</v>
      </c>
      <c r="E95" s="46" t="s">
        <v>332</v>
      </c>
      <c r="F95" s="16" t="s">
        <v>140</v>
      </c>
      <c r="G95" s="105">
        <v>0.15555555555555556</v>
      </c>
      <c r="H95" s="51">
        <v>9</v>
      </c>
      <c r="I95" s="16" t="s">
        <v>140</v>
      </c>
      <c r="J95" s="16" t="s">
        <v>107</v>
      </c>
      <c r="K95" s="16">
        <v>7</v>
      </c>
      <c r="L95" s="16">
        <v>14</v>
      </c>
      <c r="M95" s="24">
        <f t="shared" si="0"/>
        <v>21</v>
      </c>
      <c r="N95" s="57" t="e">
        <f>M95/#REF!</f>
        <v>#REF!</v>
      </c>
      <c r="O95" s="16"/>
      <c r="P95" s="58"/>
      <c r="Q95" s="58"/>
      <c r="T95" s="19"/>
      <c r="U95" s="19"/>
      <c r="V95" s="19"/>
      <c r="W95" s="19"/>
      <c r="X95" s="19"/>
      <c r="Y95" s="19"/>
      <c r="Z95" s="19"/>
      <c r="AA95" s="19"/>
      <c r="AB95" s="19"/>
      <c r="AC95" s="19"/>
      <c r="AD95" s="19"/>
      <c r="AE95" s="19"/>
      <c r="AF95" s="19"/>
      <c r="AG95" s="19"/>
      <c r="AH95" s="19"/>
      <c r="AI95" s="19"/>
      <c r="AJ95" s="19"/>
    </row>
    <row r="96" spans="1:36" ht="13.2">
      <c r="A96" s="25" t="s">
        <v>349</v>
      </c>
      <c r="B96" s="16" t="s">
        <v>301</v>
      </c>
      <c r="C96" s="16" t="s">
        <v>304</v>
      </c>
      <c r="D96" s="46" t="s">
        <v>437</v>
      </c>
      <c r="E96" s="46" t="s">
        <v>332</v>
      </c>
      <c r="F96" s="16" t="s">
        <v>140</v>
      </c>
      <c r="G96" s="153">
        <v>0.1076388888888889</v>
      </c>
      <c r="H96" s="51">
        <v>0</v>
      </c>
      <c r="I96" s="16" t="s">
        <v>140</v>
      </c>
      <c r="J96" s="16" t="s">
        <v>107</v>
      </c>
      <c r="K96" s="16">
        <v>3</v>
      </c>
      <c r="L96" s="16" t="s">
        <v>29</v>
      </c>
      <c r="M96" s="24">
        <f t="shared" si="0"/>
        <v>3</v>
      </c>
      <c r="N96" s="57" t="e">
        <f>M96/#REF!</f>
        <v>#REF!</v>
      </c>
      <c r="O96" s="19"/>
      <c r="P96" s="58"/>
      <c r="Q96" s="58"/>
      <c r="T96" s="19"/>
      <c r="U96" s="19"/>
      <c r="V96" s="19"/>
      <c r="W96" s="19"/>
      <c r="X96" s="19"/>
      <c r="Y96" s="19"/>
      <c r="Z96" s="19"/>
      <c r="AA96" s="19"/>
      <c r="AB96" s="19"/>
      <c r="AC96" s="19"/>
      <c r="AD96" s="19"/>
      <c r="AE96" s="19"/>
      <c r="AF96" s="19"/>
      <c r="AG96" s="19"/>
      <c r="AH96" s="19"/>
      <c r="AI96" s="19"/>
      <c r="AJ96" s="19"/>
    </row>
    <row r="97" spans="1:36" ht="13.2">
      <c r="A97" s="25" t="s">
        <v>349</v>
      </c>
      <c r="B97" s="16" t="s">
        <v>130</v>
      </c>
      <c r="C97" s="16" t="s">
        <v>131</v>
      </c>
      <c r="D97" s="46" t="s">
        <v>438</v>
      </c>
      <c r="E97" s="46" t="s">
        <v>332</v>
      </c>
      <c r="F97" s="16" t="s">
        <v>140</v>
      </c>
      <c r="G97" s="91">
        <v>0.16666666666666666</v>
      </c>
      <c r="H97" s="51">
        <v>20</v>
      </c>
      <c r="I97" s="16" t="s">
        <v>140</v>
      </c>
      <c r="J97" s="16" t="s">
        <v>107</v>
      </c>
      <c r="K97" s="16">
        <v>4</v>
      </c>
      <c r="L97" s="16" t="s">
        <v>29</v>
      </c>
      <c r="M97" s="24">
        <f t="shared" si="0"/>
        <v>4</v>
      </c>
      <c r="N97" s="57" t="e">
        <f>M97/#REF!</f>
        <v>#REF!</v>
      </c>
      <c r="O97" s="19"/>
      <c r="P97" s="58"/>
      <c r="Q97" s="58"/>
      <c r="T97" s="19"/>
      <c r="U97" s="19"/>
      <c r="V97" s="19"/>
      <c r="W97" s="19"/>
      <c r="X97" s="19"/>
      <c r="Y97" s="19"/>
      <c r="Z97" s="19"/>
      <c r="AA97" s="19"/>
      <c r="AB97" s="19"/>
      <c r="AC97" s="19"/>
      <c r="AD97" s="19"/>
      <c r="AE97" s="19"/>
      <c r="AF97" s="19"/>
      <c r="AG97" s="19"/>
      <c r="AH97" s="19"/>
      <c r="AI97" s="19"/>
      <c r="AJ97" s="19"/>
    </row>
    <row r="98" spans="1:36" ht="13.2">
      <c r="A98" s="25" t="s">
        <v>349</v>
      </c>
      <c r="B98" s="16" t="s">
        <v>203</v>
      </c>
      <c r="C98" s="16" t="s">
        <v>204</v>
      </c>
      <c r="D98" s="46" t="s">
        <v>439</v>
      </c>
      <c r="E98" s="46" t="s">
        <v>332</v>
      </c>
      <c r="F98" s="16" t="s">
        <v>107</v>
      </c>
      <c r="G98" s="153"/>
      <c r="H98" s="51">
        <v>0</v>
      </c>
      <c r="I98" s="16" t="s">
        <v>107</v>
      </c>
      <c r="J98" s="16" t="s">
        <v>107</v>
      </c>
      <c r="K98" s="16" t="s">
        <v>29</v>
      </c>
      <c r="L98" s="16" t="s">
        <v>29</v>
      </c>
      <c r="M98" s="24">
        <f t="shared" si="0"/>
        <v>0</v>
      </c>
      <c r="N98" s="57" t="e">
        <f>M98/#REF!</f>
        <v>#REF!</v>
      </c>
      <c r="O98" s="19"/>
      <c r="P98" s="58"/>
      <c r="Q98" s="58"/>
      <c r="T98" s="19"/>
      <c r="U98" s="19"/>
      <c r="V98" s="19"/>
      <c r="W98" s="19"/>
      <c r="X98" s="19"/>
      <c r="Y98" s="19"/>
      <c r="Z98" s="19"/>
      <c r="AA98" s="19"/>
      <c r="AB98" s="19"/>
      <c r="AC98" s="19"/>
      <c r="AD98" s="19"/>
      <c r="AE98" s="19"/>
      <c r="AF98" s="19"/>
      <c r="AG98" s="19"/>
      <c r="AH98" s="19"/>
      <c r="AI98" s="19"/>
      <c r="AJ98" s="19"/>
    </row>
    <row r="99" spans="1:36" ht="13.2">
      <c r="A99" s="25" t="s">
        <v>349</v>
      </c>
      <c r="B99" s="16" t="s">
        <v>232</v>
      </c>
      <c r="C99" s="16" t="s">
        <v>233</v>
      </c>
      <c r="D99" s="46" t="s">
        <v>441</v>
      </c>
      <c r="E99" s="46" t="s">
        <v>231</v>
      </c>
      <c r="F99" s="16" t="s">
        <v>140</v>
      </c>
      <c r="G99" s="91">
        <v>0.19444444444444445</v>
      </c>
      <c r="H99" s="51">
        <v>0</v>
      </c>
      <c r="I99" s="16" t="s">
        <v>140</v>
      </c>
      <c r="J99" s="16" t="s">
        <v>107</v>
      </c>
      <c r="K99" s="16">
        <v>3</v>
      </c>
      <c r="L99" s="16">
        <v>14</v>
      </c>
      <c r="M99" s="24">
        <f t="shared" si="0"/>
        <v>17</v>
      </c>
      <c r="N99" s="57" t="e">
        <f>M99/#REF!</f>
        <v>#REF!</v>
      </c>
      <c r="O99" s="16"/>
      <c r="P99" s="58"/>
      <c r="Q99" s="58"/>
      <c r="T99" s="19"/>
      <c r="U99" s="19"/>
      <c r="V99" s="19"/>
      <c r="W99" s="19"/>
      <c r="X99" s="19"/>
      <c r="Y99" s="19"/>
      <c r="Z99" s="19"/>
      <c r="AA99" s="19"/>
      <c r="AB99" s="19"/>
      <c r="AC99" s="19"/>
      <c r="AD99" s="19"/>
      <c r="AE99" s="19"/>
      <c r="AF99" s="19"/>
      <c r="AG99" s="19"/>
      <c r="AH99" s="19"/>
      <c r="AI99" s="19"/>
      <c r="AJ99" s="19"/>
    </row>
    <row r="100" spans="1:36" ht="13.2">
      <c r="A100" s="25" t="s">
        <v>349</v>
      </c>
      <c r="B100" s="16" t="s">
        <v>359</v>
      </c>
      <c r="C100" s="16" t="s">
        <v>360</v>
      </c>
      <c r="D100" s="46" t="s">
        <v>442</v>
      </c>
      <c r="E100" s="46" t="s">
        <v>231</v>
      </c>
      <c r="F100" s="16" t="s">
        <v>140</v>
      </c>
      <c r="G100" s="91">
        <v>0.19444444444444445</v>
      </c>
      <c r="H100" s="51">
        <v>0</v>
      </c>
      <c r="I100" s="16" t="s">
        <v>140</v>
      </c>
      <c r="J100" s="16" t="s">
        <v>107</v>
      </c>
      <c r="K100" s="16" t="s">
        <v>29</v>
      </c>
      <c r="L100" s="16">
        <v>16</v>
      </c>
      <c r="M100" s="24">
        <f t="shared" si="0"/>
        <v>16</v>
      </c>
      <c r="N100" s="57" t="e">
        <f>M100/#REF!</f>
        <v>#REF!</v>
      </c>
      <c r="O100" s="16"/>
      <c r="P100" s="58"/>
      <c r="Q100" s="58"/>
      <c r="T100" s="19"/>
      <c r="U100" s="19"/>
      <c r="V100" s="19"/>
      <c r="W100" s="19"/>
      <c r="X100" s="19"/>
      <c r="Y100" s="19"/>
      <c r="Z100" s="19"/>
      <c r="AA100" s="19"/>
      <c r="AB100" s="19"/>
      <c r="AC100" s="19"/>
      <c r="AD100" s="19"/>
      <c r="AE100" s="19"/>
      <c r="AF100" s="19"/>
      <c r="AG100" s="19"/>
      <c r="AH100" s="19"/>
      <c r="AI100" s="19"/>
      <c r="AJ100" s="19"/>
    </row>
    <row r="101" spans="1:36" ht="13.2">
      <c r="A101" s="25" t="s">
        <v>349</v>
      </c>
      <c r="B101" s="16" t="s">
        <v>363</v>
      </c>
      <c r="C101" s="16" t="s">
        <v>364</v>
      </c>
      <c r="D101" s="46" t="s">
        <v>443</v>
      </c>
      <c r="E101" s="46" t="s">
        <v>231</v>
      </c>
      <c r="F101" s="16" t="s">
        <v>140</v>
      </c>
      <c r="G101" s="91">
        <v>0.19444444444444445</v>
      </c>
      <c r="H101" s="51">
        <v>0</v>
      </c>
      <c r="I101" s="16" t="s">
        <v>140</v>
      </c>
      <c r="J101" s="16" t="s">
        <v>107</v>
      </c>
      <c r="K101" s="16">
        <v>10</v>
      </c>
      <c r="L101" s="16" t="s">
        <v>29</v>
      </c>
      <c r="M101" s="24">
        <f t="shared" si="0"/>
        <v>10</v>
      </c>
      <c r="N101" s="57" t="e">
        <f>M101/#REF!</f>
        <v>#REF!</v>
      </c>
      <c r="O101" s="16"/>
      <c r="P101" s="58"/>
      <c r="Q101" s="58"/>
      <c r="T101" s="19"/>
      <c r="U101" s="19"/>
      <c r="V101" s="19"/>
      <c r="W101" s="19"/>
      <c r="X101" s="19"/>
      <c r="Y101" s="19"/>
      <c r="Z101" s="19"/>
      <c r="AA101" s="19"/>
      <c r="AB101" s="19"/>
      <c r="AC101" s="19"/>
      <c r="AD101" s="19"/>
      <c r="AE101" s="19"/>
      <c r="AF101" s="19"/>
      <c r="AG101" s="19"/>
      <c r="AH101" s="19"/>
      <c r="AI101" s="19"/>
      <c r="AJ101" s="19"/>
    </row>
    <row r="102" spans="1:36" ht="13.2">
      <c r="A102" s="25" t="s">
        <v>349</v>
      </c>
      <c r="B102" s="16" t="s">
        <v>77</v>
      </c>
      <c r="C102" s="16" t="s">
        <v>79</v>
      </c>
      <c r="D102" s="46" t="s">
        <v>444</v>
      </c>
      <c r="E102" s="46" t="s">
        <v>231</v>
      </c>
      <c r="F102" s="16" t="s">
        <v>140</v>
      </c>
      <c r="G102" s="91">
        <v>0.19444444444444445</v>
      </c>
      <c r="H102" s="51">
        <v>0</v>
      </c>
      <c r="I102" s="16" t="s">
        <v>140</v>
      </c>
      <c r="J102" s="16" t="s">
        <v>107</v>
      </c>
      <c r="K102" s="16">
        <v>10</v>
      </c>
      <c r="L102" s="16">
        <v>14</v>
      </c>
      <c r="M102" s="24">
        <f t="shared" si="0"/>
        <v>24</v>
      </c>
      <c r="N102" s="57" t="e">
        <f>M102/#REF!</f>
        <v>#REF!</v>
      </c>
      <c r="O102" s="16"/>
      <c r="P102" s="58"/>
      <c r="Q102" s="58"/>
      <c r="T102" s="19"/>
      <c r="U102" s="19"/>
      <c r="V102" s="19"/>
      <c r="W102" s="19"/>
      <c r="X102" s="19"/>
      <c r="Y102" s="19"/>
      <c r="Z102" s="19"/>
      <c r="AA102" s="19"/>
      <c r="AB102" s="19"/>
      <c r="AC102" s="19"/>
      <c r="AD102" s="19"/>
      <c r="AE102" s="19"/>
      <c r="AF102" s="19"/>
      <c r="AG102" s="19"/>
      <c r="AH102" s="19"/>
      <c r="AI102" s="19"/>
      <c r="AJ102" s="19"/>
    </row>
  </sheetData>
  <customSheetViews>
    <customSheetView guid="{822965C4-1A2A-43ED-ADA6-DA5DFD6C18ED}" filter="1" showAutoFilter="1">
      <pageMargins left="0.7" right="0.7" top="0.75" bottom="0.75" header="0.3" footer="0.3"/>
      <autoFilter ref="A4:P105" xr:uid="{00000000-0000-0000-0000-000000000000}">
        <sortState ref="A4:P105">
          <sortCondition ref="A4:A105"/>
          <sortCondition ref="B4:B105"/>
          <sortCondition ref="E4:E105"/>
        </sortState>
      </autoFilter>
    </customSheetView>
    <customSheetView guid="{822965C4-1A2A-43ED-ADA6-DA5DFD6C18ED}" filter="1" showAutoFilter="1">
      <pageMargins left="0.7" right="0.7" top="0.75" bottom="0.75" header="0.3" footer="0.3"/>
      <autoFilter ref="A4:O105" xr:uid="{00000000-0000-0000-0000-000000000000}"/>
    </customSheetView>
  </customSheetViews>
  <conditionalFormatting sqref="F2:F102 I2:J102">
    <cfRule type="containsBlanks" dxfId="66" priority="1">
      <formula>LEN(TRIM(F2))=0</formula>
    </cfRule>
  </conditionalFormatting>
  <conditionalFormatting sqref="F2:F102 I2:J102">
    <cfRule type="containsText" dxfId="65" priority="2" operator="containsText" text="Yes">
      <formula>NOT(ISERROR(SEARCH(("Yes"),(F2))))</formula>
    </cfRule>
  </conditionalFormatting>
  <conditionalFormatting sqref="F2:F102 I2:J102">
    <cfRule type="containsText" dxfId="64" priority="3" operator="containsText" text="No">
      <formula>NOT(ISERROR(SEARCH(("No"),(F2))))</formula>
    </cfRule>
  </conditionalFormatting>
  <conditionalFormatting sqref="H2:H102">
    <cfRule type="containsBlanks" dxfId="63" priority="4">
      <formula>LEN(TRIM(H2))=0</formula>
    </cfRule>
  </conditionalFormatting>
  <conditionalFormatting sqref="H2:H102">
    <cfRule type="cellIs" dxfId="62" priority="5" operator="between">
      <formula>5</formula>
      <formula>15</formula>
    </cfRule>
  </conditionalFormatting>
  <conditionalFormatting sqref="H2:H102">
    <cfRule type="cellIs" dxfId="61" priority="6" operator="greaterThan">
      <formula>15</formula>
    </cfRule>
  </conditionalFormatting>
  <conditionalFormatting sqref="H2:H102">
    <cfRule type="cellIs" dxfId="60" priority="7" operator="between">
      <formula>0</formula>
      <formula>4</formula>
    </cfRule>
  </conditionalFormatting>
  <conditionalFormatting sqref="G2:G102">
    <cfRule type="notContainsBlanks" dxfId="59" priority="8">
      <formula>LEN(TRIM(G2))&gt;0</formula>
    </cfRule>
  </conditionalFormatting>
  <conditionalFormatting sqref="J2:L102 N2:N102 I41">
    <cfRule type="cellIs" dxfId="58" priority="9" operator="greaterThan">
      <formula>0</formula>
    </cfRule>
  </conditionalFormatting>
  <dataValidations count="1">
    <dataValidation type="list" allowBlank="1" sqref="F2:F102 I2:J102" xr:uid="{00000000-0002-0000-0B00-000000000000}">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First email to SSS participants</vt:lpstr>
      <vt:lpstr>WEEK 14 Dec 11th</vt:lpstr>
      <vt:lpstr>WEEK 13 Dec 5th</vt:lpstr>
      <vt:lpstr>WEEK 11 Nov 21th</vt:lpstr>
      <vt:lpstr>WEEK 10 Nov 14th</vt:lpstr>
      <vt:lpstr>WEEK 9 Nov 7th</vt:lpstr>
      <vt:lpstr>WEEK 8 Oct 31st</vt:lpstr>
      <vt:lpstr>WEEK 7 Oct 24th</vt:lpstr>
      <vt:lpstr> WEEK 6 Oct 17th</vt:lpstr>
      <vt:lpstr>WEEK 5 Oct 10th</vt:lpstr>
      <vt:lpstr>WEEK 4 Oct 3rd</vt:lpstr>
      <vt:lpstr>WEEK 3 Sep 26th</vt:lpstr>
      <vt:lpstr>WEEK 2 Sep 19th</vt:lpstr>
      <vt:lpstr>WEEK 1 Sep 12th</vt:lpstr>
      <vt:lpstr>ALL ABSENCES</vt:lpstr>
      <vt:lpstr>Peer Tutor Tokens</vt:lpstr>
      <vt:lpstr>All participants and auto-email</vt:lpstr>
      <vt:lpstr>NOTEBOOK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Artem Kalyta</dc:creator>
  <cp:lastModifiedBy>Artem</cp:lastModifiedBy>
  <dcterms:created xsi:type="dcterms:W3CDTF">2020-02-24T01:40:42Z</dcterms:created>
  <dcterms:modified xsi:type="dcterms:W3CDTF">2020-02-24T03:06:35Z</dcterms:modified>
</cp:coreProperties>
</file>