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" l="1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F3" i="1" l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8" i="1"/>
  <c r="D4" i="1"/>
  <c r="D5" i="1"/>
  <c r="D6" i="1"/>
  <c r="D7" i="1"/>
  <c r="D9" i="1"/>
  <c r="D10" i="1"/>
  <c r="D11" i="1"/>
  <c r="D12" i="1"/>
  <c r="D13" i="1"/>
  <c r="D14" i="1"/>
  <c r="D15" i="1"/>
  <c r="D16" i="1"/>
  <c r="D3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</calcChain>
</file>

<file path=xl/sharedStrings.xml><?xml version="1.0" encoding="utf-8"?>
<sst xmlns="http://schemas.openxmlformats.org/spreadsheetml/2006/main" count="60" uniqueCount="45">
  <si>
    <t>Ham Puan</t>
  </si>
  <si>
    <t>Frekans</t>
  </si>
  <si>
    <t xml:space="preserve">Toplamlı Frekans </t>
  </si>
  <si>
    <t>Yüzdelik</t>
  </si>
  <si>
    <t>z puan</t>
  </si>
  <si>
    <t>Raw Scores</t>
  </si>
  <si>
    <t>z Transformation</t>
  </si>
  <si>
    <t>T Transformation</t>
  </si>
  <si>
    <t>(M=100, SD=50)</t>
  </si>
  <si>
    <t>0-1 Transformation</t>
  </si>
  <si>
    <t>Min-Max</t>
  </si>
  <si>
    <t>(0-500)</t>
  </si>
  <si>
    <t>Transformation</t>
  </si>
  <si>
    <t>0,000</t>
  </si>
  <si>
    <t>0,011</t>
  </si>
  <si>
    <t>0,065</t>
  </si>
  <si>
    <t>0,120</t>
  </si>
  <si>
    <t>0,130</t>
  </si>
  <si>
    <t>0,163</t>
  </si>
  <si>
    <t>-0,884</t>
  </si>
  <si>
    <t>0,261</t>
  </si>
  <si>
    <t>-0,640</t>
  </si>
  <si>
    <t>0,337</t>
  </si>
  <si>
    <t>-0,186</t>
  </si>
  <si>
    <t>0,478</t>
  </si>
  <si>
    <t>-0,046</t>
  </si>
  <si>
    <t>0,522</t>
  </si>
  <si>
    <t>0,128</t>
  </si>
  <si>
    <t>0,576</t>
  </si>
  <si>
    <t>0,338</t>
  </si>
  <si>
    <t>0,641</t>
  </si>
  <si>
    <t>0,373</t>
  </si>
  <si>
    <t>0,652</t>
  </si>
  <si>
    <t>0,408</t>
  </si>
  <si>
    <t>0,663</t>
  </si>
  <si>
    <t>0,685</t>
  </si>
  <si>
    <t>0,582</t>
  </si>
  <si>
    <t>0,717</t>
  </si>
  <si>
    <t>0,739</t>
  </si>
  <si>
    <t>0,827</t>
  </si>
  <si>
    <t>0,793</t>
  </si>
  <si>
    <t>0,862</t>
  </si>
  <si>
    <t>0,804</t>
  </si>
  <si>
    <t>0,935</t>
  </si>
  <si>
    <t>0,978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</si>
</sst>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b/>
      <sz val="12"/>
      <color rgb="FF00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4" sqref="F4"/>
    </sheetView>
  </sheetViews>
  <sheetFormatPr defaultRowHeight="15" x14ac:dyDescent="0.25"/>
  <cols>
    <col min="1" max="1" width="22.140625" customWidth="1"/>
    <col min="3" max="3" width="19" customWidth="1"/>
    <col min="4" max="4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11</v>
      </c>
      <c r="B2">
        <v>2</v>
      </c>
      <c r="C2">
        <v>2</v>
      </c>
      <c r="D2">
        <f>((0+(0.5*B2))/150)*100</f>
        <v>0.66666666666666674</v>
      </c>
      <c r="E2">
        <f>(A2-17.94)/2.74</f>
        <v>-2.5328467153284673</v>
      </c>
      <c r="F2">
        <f>_xlfn.NORM.INV(1/100,0,1)</f>
        <v>-2.3263478740408408</v>
      </c>
    </row>
    <row r="3" spans="1:6" x14ac:dyDescent="0.25">
      <c r="A3">
        <v>12</v>
      </c>
      <c r="B3">
        <v>1</v>
      </c>
      <c r="C3">
        <f>C2+B3</f>
        <v>3</v>
      </c>
      <c r="D3">
        <f>((C2+(0.5*B3))/150)*100</f>
        <v>1.6666666666666667</v>
      </c>
      <c r="E3">
        <f t="shared" ref="E3:E16" si="0">(A3-17.94)/2.74</f>
        <v>-2.1678832116788325</v>
      </c>
      <c r="F3">
        <f>_xlfn.NORM.INV(2/100,0,1)</f>
        <v>-2.0537489106318225</v>
      </c>
    </row>
    <row r="4" spans="1:6" x14ac:dyDescent="0.25">
      <c r="A4">
        <v>13</v>
      </c>
      <c r="B4">
        <v>6</v>
      </c>
      <c r="C4">
        <f t="shared" ref="C4:C16" si="1">C3+B4</f>
        <v>9</v>
      </c>
      <c r="D4">
        <f t="shared" ref="D4:D16" si="2">((C3+(0.5*B4))/150)*100</f>
        <v>4</v>
      </c>
      <c r="E4">
        <f t="shared" si="0"/>
        <v>-1.8029197080291974</v>
      </c>
      <c r="F4">
        <f t="shared" ref="F4:F16" si="3">_xlfn.NORM.INV(D4/100,0,1)</f>
        <v>-1.7506860712521695</v>
      </c>
    </row>
    <row r="5" spans="1:6" x14ac:dyDescent="0.25">
      <c r="A5">
        <v>14</v>
      </c>
      <c r="B5">
        <v>5</v>
      </c>
      <c r="C5">
        <f t="shared" si="1"/>
        <v>14</v>
      </c>
      <c r="D5">
        <f t="shared" si="2"/>
        <v>7.6666666666666661</v>
      </c>
      <c r="E5">
        <f t="shared" si="0"/>
        <v>-1.4379562043795624</v>
      </c>
      <c r="F5">
        <f t="shared" si="3"/>
        <v>-1.4278559202758598</v>
      </c>
    </row>
    <row r="6" spans="1:6" x14ac:dyDescent="0.25">
      <c r="A6">
        <v>15</v>
      </c>
      <c r="B6">
        <v>12</v>
      </c>
      <c r="C6">
        <f t="shared" si="1"/>
        <v>26</v>
      </c>
      <c r="D6">
        <f t="shared" si="2"/>
        <v>13.333333333333334</v>
      </c>
      <c r="E6">
        <f t="shared" si="0"/>
        <v>-1.0729927007299274</v>
      </c>
      <c r="F6">
        <f t="shared" si="3"/>
        <v>-1.1107716166367858</v>
      </c>
    </row>
    <row r="7" spans="1:6" x14ac:dyDescent="0.25">
      <c r="A7">
        <v>16</v>
      </c>
      <c r="B7">
        <v>17</v>
      </c>
      <c r="C7">
        <f t="shared" si="1"/>
        <v>43</v>
      </c>
      <c r="D7">
        <f t="shared" si="2"/>
        <v>23</v>
      </c>
      <c r="E7">
        <f t="shared" si="0"/>
        <v>-0.70802919708029233</v>
      </c>
      <c r="F7">
        <f t="shared" si="3"/>
        <v>-0.73884684918521393</v>
      </c>
    </row>
    <row r="8" spans="1:6" x14ac:dyDescent="0.25">
      <c r="A8">
        <v>17</v>
      </c>
      <c r="B8">
        <v>21</v>
      </c>
      <c r="C8">
        <f t="shared" si="1"/>
        <v>64</v>
      </c>
      <c r="D8">
        <f>((C7+(0.5*B8))/150)*100</f>
        <v>35.666666666666671</v>
      </c>
      <c r="E8">
        <f t="shared" si="0"/>
        <v>-0.34306569343065735</v>
      </c>
      <c r="F8">
        <f t="shared" si="3"/>
        <v>-0.36738302291379804</v>
      </c>
    </row>
    <row r="9" spans="1:6" x14ac:dyDescent="0.25">
      <c r="A9">
        <v>18</v>
      </c>
      <c r="B9">
        <v>28</v>
      </c>
      <c r="C9">
        <f t="shared" si="1"/>
        <v>92</v>
      </c>
      <c r="D9">
        <f t="shared" si="2"/>
        <v>52</v>
      </c>
      <c r="E9">
        <f t="shared" si="0"/>
        <v>2.1897810218977635E-2</v>
      </c>
      <c r="F9">
        <f t="shared" si="3"/>
        <v>5.0153583464733656E-2</v>
      </c>
    </row>
    <row r="10" spans="1:6" x14ac:dyDescent="0.25">
      <c r="A10">
        <v>19</v>
      </c>
      <c r="B10">
        <v>19</v>
      </c>
      <c r="C10">
        <f t="shared" si="1"/>
        <v>111</v>
      </c>
      <c r="D10">
        <f t="shared" si="2"/>
        <v>67.666666666666657</v>
      </c>
      <c r="E10">
        <f t="shared" si="0"/>
        <v>0.38686131386861267</v>
      </c>
      <c r="F10">
        <f t="shared" si="3"/>
        <v>0.45839780735990371</v>
      </c>
    </row>
    <row r="11" spans="1:6" x14ac:dyDescent="0.25">
      <c r="A11">
        <v>20</v>
      </c>
      <c r="B11">
        <v>15</v>
      </c>
      <c r="C11">
        <f t="shared" si="1"/>
        <v>126</v>
      </c>
      <c r="D11">
        <f t="shared" si="2"/>
        <v>79</v>
      </c>
      <c r="E11">
        <f t="shared" si="0"/>
        <v>0.7518248175182477</v>
      </c>
      <c r="F11">
        <f t="shared" si="3"/>
        <v>0.80642124701824058</v>
      </c>
    </row>
    <row r="12" spans="1:6" x14ac:dyDescent="0.25">
      <c r="A12">
        <v>21</v>
      </c>
      <c r="B12">
        <v>10</v>
      </c>
      <c r="C12">
        <f t="shared" si="1"/>
        <v>136</v>
      </c>
      <c r="D12">
        <f t="shared" si="2"/>
        <v>87.333333333333329</v>
      </c>
      <c r="E12">
        <f t="shared" si="0"/>
        <v>1.1167883211678826</v>
      </c>
      <c r="F12">
        <f t="shared" si="3"/>
        <v>1.1422903927149712</v>
      </c>
    </row>
    <row r="13" spans="1:6" x14ac:dyDescent="0.25">
      <c r="A13">
        <v>22</v>
      </c>
      <c r="B13">
        <v>5</v>
      </c>
      <c r="C13">
        <f t="shared" si="1"/>
        <v>141</v>
      </c>
      <c r="D13">
        <f t="shared" si="2"/>
        <v>92.333333333333329</v>
      </c>
      <c r="E13">
        <f t="shared" si="0"/>
        <v>1.4817518248175177</v>
      </c>
      <c r="F13">
        <f t="shared" si="3"/>
        <v>1.4278559202758598</v>
      </c>
    </row>
    <row r="14" spans="1:6" x14ac:dyDescent="0.25">
      <c r="A14">
        <v>23</v>
      </c>
      <c r="B14">
        <v>3</v>
      </c>
      <c r="C14">
        <f t="shared" si="1"/>
        <v>144</v>
      </c>
      <c r="D14">
        <f t="shared" si="2"/>
        <v>95</v>
      </c>
      <c r="E14">
        <f t="shared" si="0"/>
        <v>1.8467153284671527</v>
      </c>
      <c r="F14">
        <f t="shared" si="3"/>
        <v>1.6448536269514715</v>
      </c>
    </row>
    <row r="15" spans="1:6" x14ac:dyDescent="0.25">
      <c r="A15">
        <v>24</v>
      </c>
      <c r="B15">
        <v>4</v>
      </c>
      <c r="C15">
        <f t="shared" si="1"/>
        <v>148</v>
      </c>
      <c r="D15">
        <f t="shared" si="2"/>
        <v>97.333333333333343</v>
      </c>
      <c r="E15">
        <f t="shared" si="0"/>
        <v>2.2116788321167875</v>
      </c>
      <c r="F15">
        <f t="shared" si="3"/>
        <v>1.9322120917982588</v>
      </c>
    </row>
    <row r="16" spans="1:6" x14ac:dyDescent="0.25">
      <c r="A16">
        <v>25</v>
      </c>
      <c r="B16">
        <v>2</v>
      </c>
      <c r="C16">
        <f t="shared" si="1"/>
        <v>150</v>
      </c>
      <c r="D16">
        <f t="shared" si="2"/>
        <v>99.333333333333329</v>
      </c>
      <c r="E16">
        <f t="shared" si="0"/>
        <v>2.5766423357664228</v>
      </c>
      <c r="F16">
        <f t="shared" si="3"/>
        <v>2.4747396492194813</v>
      </c>
    </row>
    <row r="17" spans="5:5" x14ac:dyDescent="0.25">
      <c r="E17">
        <f>AVERAGE(E2:E16)</f>
        <v>2.1897810218977593E-2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M4" sqref="M4:M28"/>
    </sheetView>
  </sheetViews>
  <sheetFormatPr defaultRowHeight="15" x14ac:dyDescent="0.25"/>
  <cols>
    <col min="1" max="1" width="23" customWidth="1"/>
    <col min="2" max="2" width="24.42578125" customWidth="1"/>
    <col min="3" max="3" width="28.140625" customWidth="1"/>
    <col min="4" max="4" width="29.5703125" customWidth="1"/>
    <col min="5" max="5" width="17.85546875" customWidth="1"/>
    <col min="9" max="9" width="16.85546875" customWidth="1"/>
  </cols>
  <sheetData>
    <row r="1" spans="1:13" ht="47.25" x14ac:dyDescent="0.25">
      <c r="A1" s="12" t="s">
        <v>5</v>
      </c>
      <c r="B1" s="15" t="s">
        <v>6</v>
      </c>
      <c r="C1" s="1" t="s">
        <v>7</v>
      </c>
      <c r="D1" s="18" t="s">
        <v>9</v>
      </c>
      <c r="E1" s="4" t="s">
        <v>10</v>
      </c>
      <c r="I1" s="12" t="s">
        <v>5</v>
      </c>
      <c r="J1" s="15" t="s">
        <v>6</v>
      </c>
      <c r="K1" s="1" t="s">
        <v>7</v>
      </c>
      <c r="L1" s="18" t="s">
        <v>9</v>
      </c>
      <c r="M1" s="4" t="s">
        <v>10</v>
      </c>
    </row>
    <row r="2" spans="1:13" ht="31.5" x14ac:dyDescent="0.25">
      <c r="A2" s="13"/>
      <c r="B2" s="16"/>
      <c r="C2" s="2" t="s">
        <v>8</v>
      </c>
      <c r="D2" s="19"/>
      <c r="E2" s="5" t="s">
        <v>11</v>
      </c>
      <c r="I2" s="13"/>
      <c r="J2" s="16"/>
      <c r="K2" s="2" t="s">
        <v>8</v>
      </c>
      <c r="L2" s="19"/>
      <c r="M2" s="5" t="s">
        <v>11</v>
      </c>
    </row>
    <row r="3" spans="1:13" ht="16.5" thickBot="1" x14ac:dyDescent="0.3">
      <c r="A3" s="14"/>
      <c r="B3" s="17"/>
      <c r="C3" s="3"/>
      <c r="D3" s="20"/>
      <c r="E3" s="6" t="s">
        <v>12</v>
      </c>
      <c r="I3" s="14"/>
      <c r="J3" s="17"/>
      <c r="K3" s="3"/>
      <c r="L3" s="20"/>
      <c r="M3" s="6" t="s">
        <v>12</v>
      </c>
    </row>
    <row r="4" spans="1:13" ht="16.5" thickBot="1" x14ac:dyDescent="0.3">
      <c r="A4" s="7">
        <v>7</v>
      </c>
      <c r="B4" s="8">
        <v>-1722</v>
      </c>
      <c r="C4" s="8">
        <v>13897</v>
      </c>
      <c r="D4" s="9" t="s">
        <v>13</v>
      </c>
      <c r="E4" s="10">
        <v>100000</v>
      </c>
      <c r="I4" s="7">
        <v>7</v>
      </c>
      <c r="J4">
        <f>STANDARDIZE(I4,AVERAGEA(A$4:A$28),_xlfn.STDEV.S(A$4:A$28))</f>
        <v>-1.6873071328388076</v>
      </c>
      <c r="K4">
        <f>100+50*J4</f>
        <v>15.63464335805962</v>
      </c>
      <c r="L4">
        <f>(I4-I$4)/(99-7)</f>
        <v>0</v>
      </c>
      <c r="M4">
        <f>L4*(500-100)+100</f>
        <v>100</v>
      </c>
    </row>
    <row r="5" spans="1:13" ht="16.5" thickBot="1" x14ac:dyDescent="0.3">
      <c r="A5" s="7">
        <v>8</v>
      </c>
      <c r="B5" s="8">
        <v>-1687</v>
      </c>
      <c r="C5" s="8">
        <v>15642</v>
      </c>
      <c r="D5" s="9" t="s">
        <v>14</v>
      </c>
      <c r="E5" s="10">
        <v>104348</v>
      </c>
      <c r="I5" s="7">
        <v>8</v>
      </c>
      <c r="J5">
        <f t="shared" ref="J5:J28" si="0">STANDARDIZE(I5,AVERAGEA(A$4:A$28),_xlfn.STDEV.S(A$4:A$28))</f>
        <v>-1.653095714898037</v>
      </c>
      <c r="K5">
        <f t="shared" ref="K5:K28" si="1">100+50*J5</f>
        <v>17.345214255098156</v>
      </c>
      <c r="L5">
        <f t="shared" ref="L5:L28" si="2">(I5-I$4)/(99-7)</f>
        <v>1.0869565217391304E-2</v>
      </c>
      <c r="M5">
        <f t="shared" ref="M5:M28" si="3">L5*(500-100)+100</f>
        <v>104.34782608695652</v>
      </c>
    </row>
    <row r="6" spans="1:13" ht="16.5" thickBot="1" x14ac:dyDescent="0.3">
      <c r="A6" s="7">
        <v>13</v>
      </c>
      <c r="B6" s="8">
        <v>-1513</v>
      </c>
      <c r="C6" s="8">
        <v>24372</v>
      </c>
      <c r="D6" s="9" t="s">
        <v>15</v>
      </c>
      <c r="E6" s="10">
        <v>126087</v>
      </c>
      <c r="I6" s="7">
        <v>13</v>
      </c>
      <c r="J6">
        <f t="shared" si="0"/>
        <v>-1.4820386251941839</v>
      </c>
      <c r="K6">
        <f t="shared" si="1"/>
        <v>25.898068740290796</v>
      </c>
      <c r="L6">
        <f t="shared" si="2"/>
        <v>6.5217391304347824E-2</v>
      </c>
      <c r="M6">
        <f t="shared" si="3"/>
        <v>126.08695652173913</v>
      </c>
    </row>
    <row r="7" spans="1:13" ht="16.5" thickBot="1" x14ac:dyDescent="0.3">
      <c r="A7" s="7">
        <v>18</v>
      </c>
      <c r="B7" s="8">
        <v>-1338</v>
      </c>
      <c r="C7" s="8">
        <v>33101</v>
      </c>
      <c r="D7" s="9" t="s">
        <v>16</v>
      </c>
      <c r="E7" s="10">
        <v>147826</v>
      </c>
      <c r="I7" s="7">
        <v>18</v>
      </c>
      <c r="J7">
        <f t="shared" si="0"/>
        <v>-1.3109815354903307</v>
      </c>
      <c r="K7">
        <f t="shared" si="1"/>
        <v>34.450923225483464</v>
      </c>
      <c r="L7">
        <f t="shared" si="2"/>
        <v>0.11956521739130435</v>
      </c>
      <c r="M7">
        <f t="shared" si="3"/>
        <v>147.82608695652175</v>
      </c>
    </row>
    <row r="8" spans="1:13" ht="16.5" thickBot="1" x14ac:dyDescent="0.3">
      <c r="A8" s="7">
        <v>19</v>
      </c>
      <c r="B8" s="8">
        <v>-1303</v>
      </c>
      <c r="C8" s="8">
        <v>34846</v>
      </c>
      <c r="D8" s="9" t="s">
        <v>17</v>
      </c>
      <c r="E8" s="10">
        <v>152174</v>
      </c>
      <c r="I8" s="7">
        <v>19</v>
      </c>
      <c r="J8">
        <f t="shared" si="0"/>
        <v>-1.27677011754956</v>
      </c>
      <c r="K8">
        <f t="shared" si="1"/>
        <v>36.161494122522001</v>
      </c>
      <c r="L8">
        <f t="shared" si="2"/>
        <v>0.13043478260869565</v>
      </c>
      <c r="M8">
        <f t="shared" si="3"/>
        <v>152.17391304347825</v>
      </c>
    </row>
    <row r="9" spans="1:13" ht="16.5" thickBot="1" x14ac:dyDescent="0.3">
      <c r="A9" s="7">
        <v>22</v>
      </c>
      <c r="B9" s="8">
        <v>-1198</v>
      </c>
      <c r="C9" s="8">
        <v>40084</v>
      </c>
      <c r="D9" s="9" t="s">
        <v>18</v>
      </c>
      <c r="E9" s="10">
        <v>165217</v>
      </c>
      <c r="I9" s="7">
        <v>22</v>
      </c>
      <c r="J9">
        <f t="shared" si="0"/>
        <v>-1.1741358637272481</v>
      </c>
      <c r="K9">
        <f t="shared" si="1"/>
        <v>41.293206813637596</v>
      </c>
      <c r="L9">
        <f t="shared" si="2"/>
        <v>0.16304347826086957</v>
      </c>
      <c r="M9">
        <f t="shared" si="3"/>
        <v>165.21739130434781</v>
      </c>
    </row>
    <row r="10" spans="1:13" ht="16.5" thickBot="1" x14ac:dyDescent="0.3">
      <c r="A10" s="7">
        <v>31</v>
      </c>
      <c r="B10" s="11" t="s">
        <v>19</v>
      </c>
      <c r="C10" s="8">
        <v>55796</v>
      </c>
      <c r="D10" s="9" t="s">
        <v>20</v>
      </c>
      <c r="E10" s="10">
        <v>204348</v>
      </c>
      <c r="I10" s="7">
        <v>31</v>
      </c>
      <c r="J10">
        <f t="shared" si="0"/>
        <v>-0.86623310226031247</v>
      </c>
      <c r="K10">
        <f t="shared" si="1"/>
        <v>56.688344886984375</v>
      </c>
      <c r="L10">
        <f t="shared" si="2"/>
        <v>0.2608695652173913</v>
      </c>
      <c r="M10">
        <f t="shared" si="3"/>
        <v>204.3478260869565</v>
      </c>
    </row>
    <row r="11" spans="1:13" ht="16.5" thickBot="1" x14ac:dyDescent="0.3">
      <c r="A11" s="7">
        <v>38</v>
      </c>
      <c r="B11" s="11" t="s">
        <v>21</v>
      </c>
      <c r="C11" s="8">
        <v>68017</v>
      </c>
      <c r="D11" s="9" t="s">
        <v>22</v>
      </c>
      <c r="E11" s="10">
        <v>234783</v>
      </c>
      <c r="I11" s="7">
        <v>38</v>
      </c>
      <c r="J11">
        <f t="shared" si="0"/>
        <v>-0.62675317667491803</v>
      </c>
      <c r="K11">
        <f t="shared" si="1"/>
        <v>68.662341166254095</v>
      </c>
      <c r="L11">
        <f t="shared" si="2"/>
        <v>0.33695652173913043</v>
      </c>
      <c r="M11">
        <f t="shared" si="3"/>
        <v>234.78260869565219</v>
      </c>
    </row>
    <row r="12" spans="1:13" ht="16.5" thickBot="1" x14ac:dyDescent="0.3">
      <c r="A12" s="7">
        <v>51</v>
      </c>
      <c r="B12" s="11" t="s">
        <v>23</v>
      </c>
      <c r="C12" s="8">
        <v>90712</v>
      </c>
      <c r="D12" s="9" t="s">
        <v>24</v>
      </c>
      <c r="E12" s="10">
        <v>291304</v>
      </c>
      <c r="I12" s="7">
        <v>51</v>
      </c>
      <c r="J12">
        <f t="shared" si="0"/>
        <v>-0.18200474344489978</v>
      </c>
      <c r="K12">
        <f t="shared" si="1"/>
        <v>90.899762827755012</v>
      </c>
      <c r="L12">
        <f t="shared" si="2"/>
        <v>0.47826086956521741</v>
      </c>
      <c r="M12">
        <f t="shared" si="3"/>
        <v>291.304347826087</v>
      </c>
    </row>
    <row r="13" spans="1:13" ht="16.5" thickBot="1" x14ac:dyDescent="0.3">
      <c r="A13" s="7">
        <v>51</v>
      </c>
      <c r="B13" s="11" t="s">
        <v>23</v>
      </c>
      <c r="C13" s="8">
        <v>90712</v>
      </c>
      <c r="D13" s="9" t="s">
        <v>24</v>
      </c>
      <c r="E13" s="10">
        <v>291304</v>
      </c>
      <c r="I13" s="7">
        <v>51</v>
      </c>
      <c r="J13">
        <f t="shared" si="0"/>
        <v>-0.18200474344489978</v>
      </c>
      <c r="K13">
        <f t="shared" si="1"/>
        <v>90.899762827755012</v>
      </c>
      <c r="L13">
        <f t="shared" si="2"/>
        <v>0.47826086956521741</v>
      </c>
      <c r="M13">
        <f t="shared" si="3"/>
        <v>291.304347826087</v>
      </c>
    </row>
    <row r="14" spans="1:13" ht="16.5" thickBot="1" x14ac:dyDescent="0.3">
      <c r="A14" s="7">
        <v>55</v>
      </c>
      <c r="B14" s="11" t="s">
        <v>25</v>
      </c>
      <c r="C14" s="8">
        <v>97696</v>
      </c>
      <c r="D14" s="9" t="s">
        <v>26</v>
      </c>
      <c r="E14" s="10">
        <v>308696</v>
      </c>
      <c r="I14" s="7">
        <v>55</v>
      </c>
      <c r="J14">
        <f t="shared" si="0"/>
        <v>-4.5159071681817244E-2</v>
      </c>
      <c r="K14">
        <f t="shared" si="1"/>
        <v>97.742046415909144</v>
      </c>
      <c r="L14">
        <f t="shared" si="2"/>
        <v>0.52173913043478259</v>
      </c>
      <c r="M14">
        <f t="shared" si="3"/>
        <v>308.695652173913</v>
      </c>
    </row>
    <row r="15" spans="1:13" ht="16.5" thickBot="1" x14ac:dyDescent="0.3">
      <c r="A15" s="7">
        <v>60</v>
      </c>
      <c r="B15" s="11" t="s">
        <v>27</v>
      </c>
      <c r="C15" s="8">
        <v>106425</v>
      </c>
      <c r="D15" s="9" t="s">
        <v>28</v>
      </c>
      <c r="E15" s="10">
        <v>330435</v>
      </c>
      <c r="I15" s="7">
        <v>60</v>
      </c>
      <c r="J15">
        <f t="shared" si="0"/>
        <v>0.12589801802203593</v>
      </c>
      <c r="K15">
        <f t="shared" si="1"/>
        <v>106.2949009011018</v>
      </c>
      <c r="L15">
        <f t="shared" si="2"/>
        <v>0.57608695652173914</v>
      </c>
      <c r="M15">
        <f t="shared" si="3"/>
        <v>330.43478260869563</v>
      </c>
    </row>
    <row r="16" spans="1:13" ht="16.5" thickBot="1" x14ac:dyDescent="0.3">
      <c r="A16" s="7">
        <v>66</v>
      </c>
      <c r="B16" s="11" t="s">
        <v>29</v>
      </c>
      <c r="C16" s="8">
        <v>116899</v>
      </c>
      <c r="D16" s="9" t="s">
        <v>30</v>
      </c>
      <c r="E16" s="10">
        <v>356522</v>
      </c>
      <c r="I16" s="7">
        <v>66</v>
      </c>
      <c r="J16">
        <f t="shared" si="0"/>
        <v>0.33116652566665972</v>
      </c>
      <c r="K16">
        <f t="shared" si="1"/>
        <v>116.55832628333299</v>
      </c>
      <c r="L16">
        <f t="shared" si="2"/>
        <v>0.64130434782608692</v>
      </c>
      <c r="M16">
        <f t="shared" si="3"/>
        <v>356.52173913043475</v>
      </c>
    </row>
    <row r="17" spans="1:13" ht="16.5" thickBot="1" x14ac:dyDescent="0.3">
      <c r="A17" s="7">
        <v>67</v>
      </c>
      <c r="B17" s="11" t="s">
        <v>31</v>
      </c>
      <c r="C17" s="8">
        <v>118645</v>
      </c>
      <c r="D17" s="9" t="s">
        <v>32</v>
      </c>
      <c r="E17" s="10">
        <v>360870</v>
      </c>
      <c r="I17" s="7">
        <v>67</v>
      </c>
      <c r="J17">
        <f t="shared" si="0"/>
        <v>0.36537794360743037</v>
      </c>
      <c r="K17">
        <f t="shared" si="1"/>
        <v>118.26889718037151</v>
      </c>
      <c r="L17">
        <f t="shared" si="2"/>
        <v>0.65217391304347827</v>
      </c>
      <c r="M17">
        <f t="shared" si="3"/>
        <v>360.86956521739131</v>
      </c>
    </row>
    <row r="18" spans="1:13" ht="16.5" thickBot="1" x14ac:dyDescent="0.3">
      <c r="A18" s="7">
        <v>68</v>
      </c>
      <c r="B18" s="11" t="s">
        <v>33</v>
      </c>
      <c r="C18" s="8">
        <v>120391</v>
      </c>
      <c r="D18" s="9" t="s">
        <v>34</v>
      </c>
      <c r="E18" s="10">
        <v>365217</v>
      </c>
      <c r="I18" s="7">
        <v>68</v>
      </c>
      <c r="J18">
        <f t="shared" si="0"/>
        <v>0.39958936154820102</v>
      </c>
      <c r="K18">
        <f t="shared" si="1"/>
        <v>119.97946807741005</v>
      </c>
      <c r="L18">
        <f t="shared" si="2"/>
        <v>0.66304347826086951</v>
      </c>
      <c r="M18">
        <f t="shared" si="3"/>
        <v>365.21739130434781</v>
      </c>
    </row>
    <row r="19" spans="1:13" ht="16.5" thickBot="1" x14ac:dyDescent="0.3">
      <c r="A19" s="7">
        <v>70</v>
      </c>
      <c r="B19" s="11" t="s">
        <v>24</v>
      </c>
      <c r="C19" s="8">
        <v>123883</v>
      </c>
      <c r="D19" s="9" t="s">
        <v>35</v>
      </c>
      <c r="E19" s="10">
        <v>373913</v>
      </c>
      <c r="I19" s="7">
        <v>70</v>
      </c>
      <c r="J19">
        <f t="shared" si="0"/>
        <v>0.46801219742974226</v>
      </c>
      <c r="K19">
        <f t="shared" si="1"/>
        <v>123.40060987148712</v>
      </c>
      <c r="L19">
        <f t="shared" si="2"/>
        <v>0.68478260869565222</v>
      </c>
      <c r="M19">
        <f t="shared" si="3"/>
        <v>373.91304347826087</v>
      </c>
    </row>
    <row r="20" spans="1:13" ht="16.5" thickBot="1" x14ac:dyDescent="0.3">
      <c r="A20" s="7">
        <v>73</v>
      </c>
      <c r="B20" s="11" t="s">
        <v>36</v>
      </c>
      <c r="C20" s="8">
        <v>129120</v>
      </c>
      <c r="D20" s="9" t="s">
        <v>37</v>
      </c>
      <c r="E20" s="10">
        <v>386957</v>
      </c>
      <c r="I20" s="7">
        <v>73</v>
      </c>
      <c r="J20">
        <f t="shared" si="0"/>
        <v>0.57064645125205415</v>
      </c>
      <c r="K20">
        <f t="shared" si="1"/>
        <v>128.5323225626027</v>
      </c>
      <c r="L20">
        <f t="shared" si="2"/>
        <v>0.71739130434782605</v>
      </c>
      <c r="M20">
        <f t="shared" si="3"/>
        <v>386.95652173913044</v>
      </c>
    </row>
    <row r="21" spans="1:13" ht="16.5" thickBot="1" x14ac:dyDescent="0.3">
      <c r="A21" s="7">
        <v>73</v>
      </c>
      <c r="B21" s="11" t="s">
        <v>36</v>
      </c>
      <c r="C21" s="8">
        <v>129120</v>
      </c>
      <c r="D21" s="9" t="s">
        <v>37</v>
      </c>
      <c r="E21" s="10">
        <v>386957</v>
      </c>
      <c r="I21" s="7">
        <v>73</v>
      </c>
      <c r="J21">
        <f t="shared" si="0"/>
        <v>0.57064645125205415</v>
      </c>
      <c r="K21">
        <f t="shared" si="1"/>
        <v>128.5323225626027</v>
      </c>
      <c r="L21">
        <f t="shared" si="2"/>
        <v>0.71739130434782605</v>
      </c>
      <c r="M21">
        <f t="shared" si="3"/>
        <v>386.95652173913044</v>
      </c>
    </row>
    <row r="22" spans="1:13" ht="16.5" thickBot="1" x14ac:dyDescent="0.3">
      <c r="A22" s="7">
        <v>75</v>
      </c>
      <c r="B22" s="11" t="s">
        <v>32</v>
      </c>
      <c r="C22" s="8">
        <v>132612</v>
      </c>
      <c r="D22" s="9" t="s">
        <v>38</v>
      </c>
      <c r="E22" s="10">
        <v>395652</v>
      </c>
      <c r="I22" s="7">
        <v>75</v>
      </c>
      <c r="J22">
        <f t="shared" si="0"/>
        <v>0.63906928713359545</v>
      </c>
      <c r="K22">
        <f t="shared" si="1"/>
        <v>131.95346435667977</v>
      </c>
      <c r="L22">
        <f t="shared" si="2"/>
        <v>0.73913043478260865</v>
      </c>
      <c r="M22">
        <f t="shared" si="3"/>
        <v>395.65217391304344</v>
      </c>
    </row>
    <row r="23" spans="1:13" ht="16.5" thickBot="1" x14ac:dyDescent="0.3">
      <c r="A23" s="7">
        <v>80</v>
      </c>
      <c r="B23" s="11" t="s">
        <v>39</v>
      </c>
      <c r="C23" s="8">
        <v>141341</v>
      </c>
      <c r="D23" s="9" t="s">
        <v>40</v>
      </c>
      <c r="E23" s="10">
        <v>417391</v>
      </c>
      <c r="I23" s="7">
        <v>80</v>
      </c>
      <c r="J23">
        <f t="shared" si="0"/>
        <v>0.81012637683744859</v>
      </c>
      <c r="K23">
        <f t="shared" si="1"/>
        <v>140.50631884187243</v>
      </c>
      <c r="L23">
        <f t="shared" si="2"/>
        <v>0.79347826086956519</v>
      </c>
      <c r="M23">
        <f t="shared" si="3"/>
        <v>417.39130434782606</v>
      </c>
    </row>
    <row r="24" spans="1:13" ht="16.5" thickBot="1" x14ac:dyDescent="0.3">
      <c r="A24" s="7">
        <v>81</v>
      </c>
      <c r="B24" s="11" t="s">
        <v>41</v>
      </c>
      <c r="C24" s="8">
        <v>143087</v>
      </c>
      <c r="D24" s="9" t="s">
        <v>42</v>
      </c>
      <c r="E24" s="10">
        <v>421739</v>
      </c>
      <c r="I24" s="7">
        <v>81</v>
      </c>
      <c r="J24">
        <f t="shared" si="0"/>
        <v>0.84433779477821924</v>
      </c>
      <c r="K24">
        <f t="shared" si="1"/>
        <v>142.21688973891096</v>
      </c>
      <c r="L24">
        <f t="shared" si="2"/>
        <v>0.80434782608695654</v>
      </c>
      <c r="M24">
        <f t="shared" si="3"/>
        <v>421.73913043478262</v>
      </c>
    </row>
    <row r="25" spans="1:13" ht="16.5" thickBot="1" x14ac:dyDescent="0.3">
      <c r="A25" s="7">
        <v>93</v>
      </c>
      <c r="B25" s="8">
        <v>1281</v>
      </c>
      <c r="C25" s="8">
        <v>164036</v>
      </c>
      <c r="D25" s="9" t="s">
        <v>43</v>
      </c>
      <c r="E25" s="10">
        <v>473913</v>
      </c>
      <c r="I25" s="7">
        <v>93</v>
      </c>
      <c r="J25">
        <f t="shared" si="0"/>
        <v>1.2548748100674669</v>
      </c>
      <c r="K25">
        <f t="shared" si="1"/>
        <v>162.74374050337335</v>
      </c>
      <c r="L25">
        <f t="shared" si="2"/>
        <v>0.93478260869565222</v>
      </c>
      <c r="M25">
        <f t="shared" si="3"/>
        <v>473.91304347826087</v>
      </c>
    </row>
    <row r="26" spans="1:13" ht="16.5" thickBot="1" x14ac:dyDescent="0.3">
      <c r="A26" s="7">
        <v>93</v>
      </c>
      <c r="B26" s="8">
        <v>1281</v>
      </c>
      <c r="C26" s="8">
        <v>164036</v>
      </c>
      <c r="D26" s="9" t="s">
        <v>43</v>
      </c>
      <c r="E26" s="10">
        <v>473913</v>
      </c>
      <c r="I26" s="7">
        <v>93</v>
      </c>
      <c r="J26">
        <f t="shared" si="0"/>
        <v>1.2548748100674669</v>
      </c>
      <c r="K26">
        <f t="shared" si="1"/>
        <v>162.74374050337335</v>
      </c>
      <c r="L26">
        <f t="shared" si="2"/>
        <v>0.93478260869565222</v>
      </c>
      <c r="M26">
        <f t="shared" si="3"/>
        <v>473.91304347826087</v>
      </c>
    </row>
    <row r="27" spans="1:13" ht="16.5" thickBot="1" x14ac:dyDescent="0.3">
      <c r="A27" s="7">
        <v>97</v>
      </c>
      <c r="B27" s="8">
        <v>1420</v>
      </c>
      <c r="C27" s="8">
        <v>171020</v>
      </c>
      <c r="D27" s="9" t="s">
        <v>44</v>
      </c>
      <c r="E27" s="10">
        <v>491304</v>
      </c>
      <c r="I27" s="7">
        <v>97</v>
      </c>
      <c r="J27">
        <f t="shared" si="0"/>
        <v>1.3917204818305493</v>
      </c>
      <c r="K27">
        <f t="shared" si="1"/>
        <v>169.58602409152746</v>
      </c>
      <c r="L27">
        <f t="shared" si="2"/>
        <v>0.97826086956521741</v>
      </c>
      <c r="M27">
        <f t="shared" si="3"/>
        <v>491.30434782608694</v>
      </c>
    </row>
    <row r="28" spans="1:13" ht="16.5" thickBot="1" x14ac:dyDescent="0.3">
      <c r="A28" s="7">
        <v>99</v>
      </c>
      <c r="B28" s="8">
        <v>1490</v>
      </c>
      <c r="C28" s="8">
        <v>174511</v>
      </c>
      <c r="D28" s="10">
        <v>1000</v>
      </c>
      <c r="E28" s="10">
        <v>500000</v>
      </c>
      <c r="I28" s="7">
        <v>99</v>
      </c>
      <c r="J28">
        <f t="shared" si="0"/>
        <v>1.4601433177120906</v>
      </c>
      <c r="K28">
        <f t="shared" si="1"/>
        <v>173.00716588560454</v>
      </c>
      <c r="L28">
        <f t="shared" si="2"/>
        <v>1</v>
      </c>
      <c r="M28">
        <f t="shared" si="3"/>
        <v>500</v>
      </c>
    </row>
  </sheetData>
  <mergeCells count="6">
    <mergeCell ref="A1:A3"/>
    <mergeCell ref="B1:B3"/>
    <mergeCell ref="D1:D3"/>
    <mergeCell ref="I1:I3"/>
    <mergeCell ref="J1:J3"/>
    <mergeCell ref="L1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2023-09-26T05:18:58Z</dcterms:modified>
</cp:coreProperties>
</file>